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33.xml" ContentType="application/vnd.openxmlformats-officedocument.drawingml.chart+xml"/>
  <Override PartName="/xl/drawings/drawing5.xml" ContentType="application/vnd.openxmlformats-officedocument.drawing+xml"/>
  <Override PartName="/xl/charts/chart34.xml" ContentType="application/vnd.openxmlformats-officedocument.drawingml.chart+xml"/>
  <Override PartName="/xl/drawings/drawing6.xml" ContentType="application/vnd.openxmlformats-officedocument.drawing+xml"/>
  <Override PartName="/xl/comments3.xml" ContentType="application/vnd.openxmlformats-officedocument.spreadsheetml.comments+xml"/>
  <Override PartName="/xl/charts/chart35.xml" ContentType="application/vnd.openxmlformats-officedocument.drawingml.chart+xml"/>
  <Override PartName="/xl/drawings/drawing7.xml" ContentType="application/vnd.openxmlformats-officedocument.drawing+xml"/>
  <Override PartName="/xl/charts/chart36.xml" ContentType="application/vnd.openxmlformats-officedocument.drawingml.chart+xml"/>
  <Override PartName="/xl/drawings/drawing8.xml" ContentType="application/vnd.openxmlformats-officedocument.drawing+xml"/>
  <Override PartName="/xl/charts/chart37.xml" ContentType="application/vnd.openxmlformats-officedocument.drawingml.chart+xml"/>
  <Override PartName="/xl/drawings/drawing9.xml" ContentType="application/vnd.openxmlformats-officedocument.drawing+xml"/>
  <Override PartName="/xl/charts/chart38.xml" ContentType="application/vnd.openxmlformats-officedocument.drawingml.chart+xml"/>
  <Override PartName="/xl/drawings/drawing10.xml" ContentType="application/vnd.openxmlformats-officedocument.drawing+xml"/>
  <Override PartName="/xl/charts/chart39.xml" ContentType="application/vnd.openxmlformats-officedocument.drawingml.chart+xml"/>
  <Override PartName="/xl/drawings/drawing11.xml" ContentType="application/vnd.openxmlformats-officedocument.drawing+xml"/>
  <Override PartName="/xl/charts/chart40.xml" ContentType="application/vnd.openxmlformats-officedocument.drawingml.chart+xml"/>
  <Override PartName="/xl/drawings/drawing12.xml" ContentType="application/vnd.openxmlformats-officedocument.drawing+xml"/>
  <Override PartName="/xl/charts/chart41.xml" ContentType="application/vnd.openxmlformats-officedocument.drawingml.chart+xml"/>
  <Override PartName="/xl/drawings/drawing13.xml" ContentType="application/vnd.openxmlformats-officedocument.drawing+xml"/>
  <Override PartName="/xl/charts/chart42.xml" ContentType="application/vnd.openxmlformats-officedocument.drawingml.chart+xml"/>
  <Override PartName="/xl/drawings/drawing14.xml" ContentType="application/vnd.openxmlformats-officedocument.drawing+xml"/>
  <Override PartName="/xl/charts/chart43.xml" ContentType="application/vnd.openxmlformats-officedocument.drawingml.chart+xml"/>
  <Override PartName="/xl/drawings/drawing15.xml" ContentType="application/vnd.openxmlformats-officedocument.drawing+xml"/>
  <Override PartName="/xl/charts/chart44.xml" ContentType="application/vnd.openxmlformats-officedocument.drawingml.chart+xml"/>
  <Override PartName="/xl/drawings/drawing16.xml" ContentType="application/vnd.openxmlformats-officedocument.drawing+xml"/>
  <Override PartName="/xl/charts/chart45.xml" ContentType="application/vnd.openxmlformats-officedocument.drawingml.chart+xml"/>
  <Override PartName="/xl/drawings/drawing17.xml" ContentType="application/vnd.openxmlformats-officedocument.drawing+xml"/>
  <Override PartName="/xl/charts/chart46.xml" ContentType="application/vnd.openxmlformats-officedocument.drawingml.chart+xml"/>
  <Override PartName="/xl/drawings/drawing18.xml" ContentType="application/vnd.openxmlformats-officedocument.drawing+xml"/>
  <Override PartName="/xl/charts/chart47.xml" ContentType="application/vnd.openxmlformats-officedocument.drawingml.chart+xml"/>
  <Override PartName="/xl/drawings/drawing19.xml" ContentType="application/vnd.openxmlformats-officedocument.drawing+xml"/>
  <Override PartName="/xl/charts/chart48.xml" ContentType="application/vnd.openxmlformats-officedocument.drawingml.chart+xml"/>
  <Override PartName="/xl/drawings/drawing20.xml" ContentType="application/vnd.openxmlformats-officedocument.drawing+xml"/>
  <Override PartName="/xl/charts/chart49.xml" ContentType="application/vnd.openxmlformats-officedocument.drawingml.chart+xml"/>
  <Override PartName="/xl/drawings/drawing21.xml" ContentType="application/vnd.openxmlformats-officedocument.drawing+xml"/>
  <Override PartName="/xl/charts/chart50.xml" ContentType="application/vnd.openxmlformats-officedocument.drawingml.chart+xml"/>
  <Override PartName="/xl/drawings/drawing22.xml" ContentType="application/vnd.openxmlformats-officedocument.drawing+xml"/>
  <Override PartName="/xl/charts/chart51.xml" ContentType="application/vnd.openxmlformats-officedocument.drawingml.chart+xml"/>
  <Override PartName="/xl/drawings/drawing23.xml" ContentType="application/vnd.openxmlformats-officedocument.drawing+xml"/>
  <Override PartName="/xl/charts/chart52.xml" ContentType="application/vnd.openxmlformats-officedocument.drawingml.chart+xml"/>
  <Override PartName="/xl/drawings/drawing24.xml" ContentType="application/vnd.openxmlformats-officedocument.drawing+xml"/>
  <Override PartName="/xl/charts/chart53.xml" ContentType="application/vnd.openxmlformats-officedocument.drawingml.chart+xml"/>
  <Override PartName="/xl/drawings/drawing25.xml" ContentType="application/vnd.openxmlformats-officedocument.drawing+xml"/>
  <Override PartName="/xl/charts/chart54.xml" ContentType="application/vnd.openxmlformats-officedocument.drawingml.chart+xml"/>
  <Override PartName="/xl/drawings/drawing26.xml" ContentType="application/vnd.openxmlformats-officedocument.drawing+xml"/>
  <Override PartName="/xl/charts/chart55.xml" ContentType="application/vnd.openxmlformats-officedocument.drawingml.chart+xml"/>
  <Override PartName="/xl/drawings/drawing27.xml" ContentType="application/vnd.openxmlformats-officedocument.drawing+xml"/>
  <Override PartName="/xl/charts/chart56.xml" ContentType="application/vnd.openxmlformats-officedocument.drawingml.chart+xml"/>
  <Override PartName="/xl/drawings/drawing28.xml" ContentType="application/vnd.openxmlformats-officedocument.drawing+xml"/>
  <Override PartName="/xl/charts/chart57.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afce4edb49f68d85/Behaviorálne inovácie/Benchmark/"/>
    </mc:Choice>
  </mc:AlternateContent>
  <bookViews>
    <workbookView xWindow="0" yWindow="0" windowWidth="20490" windowHeight="7620" tabRatio="947" firstSheet="6" activeTab="6"/>
  </bookViews>
  <sheets>
    <sheet name="Kópia hárka Grafy" sheetId="3" state="hidden" r:id="rId1"/>
    <sheet name="Kópia hárka Grafy 1" sheetId="4" state="hidden" r:id="rId2"/>
    <sheet name="Dimenzie" sheetId="21" state="hidden" r:id="rId3"/>
    <sheet name="Kópia hárka All Data 1" sheetId="25" state="hidden" r:id="rId4"/>
    <sheet name="Kópia hárka All Data Kat." sheetId="26" state="hidden" r:id="rId5"/>
    <sheet name="Skuska vzorcovZápis do ORSR" sheetId="28" state="hidden" r:id="rId6"/>
    <sheet name="Zápis do obchodného registra – " sheetId="29" r:id="rId7"/>
    <sheet name="Podávanie kontrolného výkazu" sheetId="30" r:id="rId8"/>
    <sheet name="Sankcie" sheetId="31" r:id="rId9"/>
    <sheet name="Domáhanie sa práva – Podanie na" sheetId="32" r:id="rId10"/>
    <sheet name="Bežné podnikateľské operácie – " sheetId="33" r:id="rId11"/>
    <sheet name="Sociálne dávky – Príspevok v ne" sheetId="34" r:id="rId12"/>
    <sheet name="Doklady – Oznámenie straty obči" sheetId="35" r:id="rId13"/>
    <sheet name="Domáhanie sa práva – Odvolanie " sheetId="36" r:id="rId14"/>
    <sheet name="Plnenie si daňových povinností " sheetId="37" r:id="rId15"/>
    <sheet name="Hárok25" sheetId="38" r:id="rId16"/>
    <sheet name="Založenie s.r.o.  a.s." sheetId="39" r:id="rId17"/>
    <sheet name="Bývanie – Stavba rodinného domu" sheetId="40" r:id="rId18"/>
    <sheet name="Bývanie – Prihlásenie (zmena) t" sheetId="41" r:id="rId19"/>
    <sheet name="Príspevok pri narodení dieťaťa" sheetId="42" r:id="rId20"/>
    <sheet name="Platenie sociálnych odvodov – S" sheetId="43" r:id="rId21"/>
    <sheet name="Sociálne dávky – Rodičovský prí" sheetId="44" r:id="rId22"/>
    <sheet name="Prídavky na dieťa" sheetId="45" r:id="rId23"/>
    <sheet name="Rodinný život – Rozvod" sheetId="46" r:id="rId24"/>
    <sheet name="Kúpa  nadobudnutie vozidla" sheetId="47" r:id="rId25"/>
    <sheet name="Prihlásenie zamestnanca do Soci" sheetId="48" r:id="rId26"/>
    <sheet name="Predaj vozidla" sheetId="49" r:id="rId27"/>
    <sheet name="Živnosť – založenie" sheetId="50" r:id="rId28"/>
    <sheet name="Živnosť - zmena" sheetId="51" r:id="rId29"/>
    <sheet name="Živnosť - prerušenie" sheetId="52" r:id="rId30"/>
    <sheet name="Živnosť - ukončenie" sheetId="53" r:id="rId31"/>
    <sheet name="DO NOT USEVZOR" sheetId="54" r:id="rId32"/>
  </sheets>
  <definedNames>
    <definedName name="_xlnm._FilterDatabase" localSheetId="31" hidden="1">'DO NOT USEVZOR'!$D$1:$D$161</definedName>
    <definedName name="_xlnm._FilterDatabase" localSheetId="15" hidden="1">Hárok25!$A$1:$I$151</definedName>
    <definedName name="_xlnm._FilterDatabase" localSheetId="3" hidden="1">'Kópia hárka All Data 1'!$D$2:$AF$100</definedName>
    <definedName name="_xlnm._FilterDatabase" localSheetId="30" hidden="1">'Živnosť - ukončenie'!$A$1:$G$151</definedName>
  </definedNames>
  <calcPr calcId="162913"/>
  <fileRecoveryPr repairLoad="1"/>
</workbook>
</file>

<file path=xl/calcChain.xml><?xml version="1.0" encoding="utf-8"?>
<calcChain xmlns="http://schemas.openxmlformats.org/spreadsheetml/2006/main">
  <c r="E150" i="54" l="1"/>
  <c r="E149" i="54"/>
  <c r="E148" i="54"/>
  <c r="E147" i="54"/>
  <c r="E146" i="54"/>
  <c r="E145" i="54"/>
  <c r="E144" i="54"/>
  <c r="E143" i="54"/>
  <c r="E142" i="54"/>
  <c r="E141" i="54"/>
  <c r="E140" i="54"/>
  <c r="E139" i="54"/>
  <c r="E138" i="54"/>
  <c r="E137" i="54"/>
  <c r="E136" i="54"/>
  <c r="E135" i="54"/>
  <c r="E134" i="54"/>
  <c r="E133" i="54"/>
  <c r="E132" i="54"/>
  <c r="E131" i="54"/>
  <c r="E130" i="54"/>
  <c r="E129" i="54"/>
  <c r="E128" i="54"/>
  <c r="E127" i="54"/>
  <c r="E126" i="54"/>
  <c r="E125" i="54"/>
  <c r="E124" i="54"/>
  <c r="E123" i="54"/>
  <c r="E122" i="54"/>
  <c r="E121" i="54"/>
  <c r="E120" i="54"/>
  <c r="E119" i="54"/>
  <c r="E118" i="54"/>
  <c r="E117" i="54"/>
  <c r="E116" i="54"/>
  <c r="E115" i="54"/>
  <c r="E114" i="54"/>
  <c r="E113" i="54"/>
  <c r="E112" i="54"/>
  <c r="E111" i="54"/>
  <c r="E110" i="54"/>
  <c r="E109" i="54"/>
  <c r="E108" i="54"/>
  <c r="E107" i="54"/>
  <c r="E106" i="54"/>
  <c r="E105" i="54"/>
  <c r="E104" i="54"/>
  <c r="E103" i="54"/>
  <c r="E102" i="54"/>
  <c r="E101" i="54"/>
  <c r="E100" i="54"/>
  <c r="E99" i="54"/>
  <c r="E98" i="54"/>
  <c r="E97" i="54"/>
  <c r="E96" i="54"/>
  <c r="E95" i="54"/>
  <c r="E94" i="54"/>
  <c r="E93" i="54"/>
  <c r="E92" i="54"/>
  <c r="E91" i="54"/>
  <c r="E90" i="54"/>
  <c r="E89" i="54"/>
  <c r="E88" i="54"/>
  <c r="E87" i="54"/>
  <c r="E86" i="54"/>
  <c r="E85" i="54"/>
  <c r="E84" i="54"/>
  <c r="E83" i="54"/>
  <c r="E82" i="54"/>
  <c r="E81" i="54"/>
  <c r="E80" i="54"/>
  <c r="E79" i="54"/>
  <c r="E78" i="54"/>
  <c r="E77" i="54"/>
  <c r="E76" i="54"/>
  <c r="E75" i="54"/>
  <c r="E74" i="54"/>
  <c r="E73" i="54"/>
  <c r="E72" i="54"/>
  <c r="E71" i="54"/>
  <c r="E70" i="54"/>
  <c r="E69" i="54"/>
  <c r="E68" i="54"/>
  <c r="E67" i="54"/>
  <c r="E66" i="54"/>
  <c r="E65" i="54"/>
  <c r="E64" i="54"/>
  <c r="E63" i="54"/>
  <c r="E62" i="54"/>
  <c r="E61" i="54"/>
  <c r="E60" i="54"/>
  <c r="E59" i="54"/>
  <c r="E58" i="54"/>
  <c r="E57" i="54"/>
  <c r="E56" i="54"/>
  <c r="E55" i="54"/>
  <c r="E54" i="54"/>
  <c r="E53" i="54"/>
  <c r="E52" i="54"/>
  <c r="L54" i="54" s="1"/>
  <c r="E51" i="54"/>
  <c r="E50" i="54"/>
  <c r="E49" i="54"/>
  <c r="E48" i="54"/>
  <c r="E47" i="54"/>
  <c r="E46" i="54"/>
  <c r="E45" i="54"/>
  <c r="E44" i="54"/>
  <c r="E43" i="54"/>
  <c r="E42" i="54"/>
  <c r="E41" i="54"/>
  <c r="E40" i="54"/>
  <c r="E39" i="54"/>
  <c r="E38" i="54"/>
  <c r="E37" i="54"/>
  <c r="E36" i="54"/>
  <c r="E35" i="54"/>
  <c r="E34" i="54"/>
  <c r="E33" i="54"/>
  <c r="E32" i="54"/>
  <c r="E31" i="54"/>
  <c r="E30" i="54"/>
  <c r="E29" i="54"/>
  <c r="E28" i="54"/>
  <c r="E27" i="54"/>
  <c r="E26" i="54"/>
  <c r="E25" i="54"/>
  <c r="E24" i="54"/>
  <c r="E23" i="54"/>
  <c r="E22" i="54"/>
  <c r="E21" i="54"/>
  <c r="E20" i="54"/>
  <c r="E19" i="54"/>
  <c r="E18" i="54"/>
  <c r="E17" i="54"/>
  <c r="E16" i="54"/>
  <c r="E15" i="54"/>
  <c r="E14" i="54"/>
  <c r="E13" i="54"/>
  <c r="L15" i="54" s="1"/>
  <c r="E12" i="54"/>
  <c r="E11" i="54"/>
  <c r="E10" i="54"/>
  <c r="E9" i="54"/>
  <c r="E8" i="54"/>
  <c r="E7" i="54"/>
  <c r="B176" i="53"/>
  <c r="B175" i="53"/>
  <c r="B174" i="53"/>
  <c r="B173" i="53"/>
  <c r="B172" i="53"/>
  <c r="B171" i="53"/>
  <c r="B170" i="53"/>
  <c r="B169" i="53"/>
  <c r="B168" i="53"/>
  <c r="B167" i="53"/>
  <c r="B166" i="53"/>
  <c r="B165" i="53"/>
  <c r="B164" i="53"/>
  <c r="B163" i="53"/>
  <c r="B162" i="53"/>
  <c r="D158" i="53"/>
  <c r="D157" i="53"/>
  <c r="D156" i="53"/>
  <c r="D155" i="53"/>
  <c r="L136" i="53"/>
  <c r="C176" i="53" s="1"/>
  <c r="D176" i="53" s="1"/>
  <c r="L134" i="53"/>
  <c r="L133" i="53"/>
  <c r="L132" i="53"/>
  <c r="L135" i="53" s="1"/>
  <c r="L125" i="53"/>
  <c r="L127" i="53" s="1"/>
  <c r="C175" i="53" s="1"/>
  <c r="D175" i="53" s="1"/>
  <c r="L124" i="53"/>
  <c r="L126" i="53" s="1"/>
  <c r="L123" i="53"/>
  <c r="L119" i="53"/>
  <c r="L118" i="53"/>
  <c r="L120" i="53" s="1"/>
  <c r="C174" i="53" s="1"/>
  <c r="D174" i="53" s="1"/>
  <c r="L117" i="53"/>
  <c r="L116" i="53"/>
  <c r="L112" i="53"/>
  <c r="L111" i="53"/>
  <c r="L110" i="53"/>
  <c r="L109" i="53"/>
  <c r="L113" i="53" s="1"/>
  <c r="C173" i="53" s="1"/>
  <c r="D173" i="53" s="1"/>
  <c r="L105" i="53"/>
  <c r="L104" i="53"/>
  <c r="L103" i="53"/>
  <c r="L106" i="53" s="1"/>
  <c r="L98" i="53"/>
  <c r="L100" i="53" s="1"/>
  <c r="C171" i="53" s="1"/>
  <c r="D171" i="53" s="1"/>
  <c r="L97" i="53"/>
  <c r="L99" i="53" s="1"/>
  <c r="L96" i="53"/>
  <c r="L94" i="53"/>
  <c r="L93" i="53"/>
  <c r="L95" i="53" s="1"/>
  <c r="C170" i="53" s="1"/>
  <c r="D170" i="53" s="1"/>
  <c r="L92" i="53"/>
  <c r="L91" i="53"/>
  <c r="L89" i="53"/>
  <c r="L88" i="53"/>
  <c r="L87" i="53"/>
  <c r="L86" i="53"/>
  <c r="L90" i="53" s="1"/>
  <c r="C169" i="53" s="1"/>
  <c r="D169" i="53" s="1"/>
  <c r="L56" i="53"/>
  <c r="C168" i="53" s="1"/>
  <c r="D168" i="53" s="1"/>
  <c r="L54" i="53"/>
  <c r="L53" i="53"/>
  <c r="L52" i="53"/>
  <c r="L55" i="53" s="1"/>
  <c r="L40" i="53"/>
  <c r="L42" i="53" s="1"/>
  <c r="C167" i="53" s="1"/>
  <c r="D167" i="53" s="1"/>
  <c r="L39" i="53"/>
  <c r="L41" i="53" s="1"/>
  <c r="L38" i="53"/>
  <c r="L36" i="53"/>
  <c r="L35" i="53"/>
  <c r="L37" i="53" s="1"/>
  <c r="C166" i="53" s="1"/>
  <c r="D166" i="53" s="1"/>
  <c r="L34" i="53"/>
  <c r="L33" i="53"/>
  <c r="L31" i="53"/>
  <c r="L30" i="53"/>
  <c r="L29" i="53"/>
  <c r="L28" i="53"/>
  <c r="L32" i="53" s="1"/>
  <c r="C165" i="53" s="1"/>
  <c r="D165" i="53" s="1"/>
  <c r="L25" i="53"/>
  <c r="L24" i="53"/>
  <c r="L23" i="53"/>
  <c r="L26" i="53" s="1"/>
  <c r="L15" i="53"/>
  <c r="L17" i="53" s="1"/>
  <c r="C163" i="53" s="1"/>
  <c r="D163" i="53" s="1"/>
  <c r="L14" i="53"/>
  <c r="L16" i="53" s="1"/>
  <c r="L13" i="53"/>
  <c r="L10" i="53"/>
  <c r="L9" i="53"/>
  <c r="L11" i="53" s="1"/>
  <c r="C162" i="53" s="1"/>
  <c r="D162" i="53" s="1"/>
  <c r="L8" i="53"/>
  <c r="L7" i="53"/>
  <c r="B176" i="52"/>
  <c r="B175" i="52"/>
  <c r="B174" i="52"/>
  <c r="B173" i="52"/>
  <c r="B172" i="52"/>
  <c r="B171" i="52"/>
  <c r="B170" i="52"/>
  <c r="D169" i="52"/>
  <c r="B169" i="52"/>
  <c r="B168" i="52"/>
  <c r="B167" i="52"/>
  <c r="B166" i="52"/>
  <c r="B165" i="52"/>
  <c r="B164" i="52"/>
  <c r="B163" i="52"/>
  <c r="B162" i="52"/>
  <c r="D158" i="52"/>
  <c r="D157" i="52"/>
  <c r="D156" i="52"/>
  <c r="D155" i="52"/>
  <c r="L134" i="52"/>
  <c r="L133" i="52"/>
  <c r="L132" i="52"/>
  <c r="L135" i="52" s="1"/>
  <c r="L125" i="52"/>
  <c r="L127" i="52" s="1"/>
  <c r="C175" i="52" s="1"/>
  <c r="D175" i="52" s="1"/>
  <c r="L124" i="52"/>
  <c r="L126" i="52" s="1"/>
  <c r="L123" i="52"/>
  <c r="L119" i="52"/>
  <c r="L118" i="52"/>
  <c r="L120" i="52" s="1"/>
  <c r="C174" i="52" s="1"/>
  <c r="D174" i="52" s="1"/>
  <c r="L117" i="52"/>
  <c r="L116" i="52"/>
  <c r="L112" i="52"/>
  <c r="L111" i="52"/>
  <c r="L110" i="52"/>
  <c r="L109" i="52"/>
  <c r="L113" i="52" s="1"/>
  <c r="C173" i="52" s="1"/>
  <c r="D173" i="52" s="1"/>
  <c r="L107" i="52"/>
  <c r="C172" i="52" s="1"/>
  <c r="D172" i="52" s="1"/>
  <c r="L105" i="52"/>
  <c r="L104" i="52"/>
  <c r="L103" i="52"/>
  <c r="L106" i="52" s="1"/>
  <c r="L98" i="52"/>
  <c r="L100" i="52" s="1"/>
  <c r="C171" i="52" s="1"/>
  <c r="D171" i="52" s="1"/>
  <c r="L97" i="52"/>
  <c r="L99" i="52" s="1"/>
  <c r="L96" i="52"/>
  <c r="L94" i="52"/>
  <c r="L93" i="52"/>
  <c r="L95" i="52" s="1"/>
  <c r="C170" i="52" s="1"/>
  <c r="D170" i="52" s="1"/>
  <c r="L92" i="52"/>
  <c r="L91" i="52"/>
  <c r="L89" i="52"/>
  <c r="L88" i="52"/>
  <c r="L87" i="52"/>
  <c r="L86" i="52"/>
  <c r="L90" i="52" s="1"/>
  <c r="C169" i="52" s="1"/>
  <c r="L56" i="52"/>
  <c r="C168" i="52" s="1"/>
  <c r="D168" i="52" s="1"/>
  <c r="L54" i="52"/>
  <c r="L53" i="52"/>
  <c r="L52" i="52"/>
  <c r="L55" i="52" s="1"/>
  <c r="L40" i="52"/>
  <c r="L42" i="52" s="1"/>
  <c r="C167" i="52" s="1"/>
  <c r="D167" i="52" s="1"/>
  <c r="L39" i="52"/>
  <c r="L41" i="52" s="1"/>
  <c r="L38" i="52"/>
  <c r="L36" i="52"/>
  <c r="L35" i="52"/>
  <c r="L37" i="52" s="1"/>
  <c r="C166" i="52" s="1"/>
  <c r="D166" i="52" s="1"/>
  <c r="L34" i="52"/>
  <c r="L33" i="52"/>
  <c r="L31" i="52"/>
  <c r="L30" i="52"/>
  <c r="L29" i="52"/>
  <c r="L28" i="52"/>
  <c r="L32" i="52" s="1"/>
  <c r="C165" i="52" s="1"/>
  <c r="D165" i="52" s="1"/>
  <c r="L25" i="52"/>
  <c r="L24" i="52"/>
  <c r="L23" i="52"/>
  <c r="L26" i="52" s="1"/>
  <c r="L15" i="52"/>
  <c r="L17" i="52" s="1"/>
  <c r="C163" i="52" s="1"/>
  <c r="D163" i="52" s="1"/>
  <c r="L14" i="52"/>
  <c r="L16" i="52" s="1"/>
  <c r="L13" i="52"/>
  <c r="L10" i="52"/>
  <c r="L9" i="52"/>
  <c r="L11" i="52" s="1"/>
  <c r="C162" i="52" s="1"/>
  <c r="D162" i="52" s="1"/>
  <c r="L8" i="52"/>
  <c r="L7" i="52"/>
  <c r="B176" i="51"/>
  <c r="B175" i="51"/>
  <c r="B174" i="51"/>
  <c r="B173" i="51"/>
  <c r="B172" i="51"/>
  <c r="B171" i="51"/>
  <c r="B170" i="51"/>
  <c r="B169" i="51"/>
  <c r="B168" i="51"/>
  <c r="B167" i="51"/>
  <c r="B166" i="51"/>
  <c r="B165" i="51"/>
  <c r="B164" i="51"/>
  <c r="B163" i="51"/>
  <c r="B162" i="51"/>
  <c r="D158" i="51"/>
  <c r="D157" i="51"/>
  <c r="D156" i="51"/>
  <c r="D155" i="51"/>
  <c r="L134" i="51"/>
  <c r="L133" i="51"/>
  <c r="L132" i="51"/>
  <c r="L136" i="51" s="1"/>
  <c r="C176" i="51" s="1"/>
  <c r="D176" i="51" s="1"/>
  <c r="L125" i="51"/>
  <c r="L127" i="51" s="1"/>
  <c r="C175" i="51" s="1"/>
  <c r="D175" i="51" s="1"/>
  <c r="L124" i="51"/>
  <c r="L126" i="51" s="1"/>
  <c r="L123" i="51"/>
  <c r="L119" i="51"/>
  <c r="L118" i="51"/>
  <c r="L120" i="51" s="1"/>
  <c r="C174" i="51" s="1"/>
  <c r="D174" i="51" s="1"/>
  <c r="L117" i="51"/>
  <c r="L116" i="51"/>
  <c r="L111" i="51"/>
  <c r="L110" i="51"/>
  <c r="L109" i="51"/>
  <c r="L113" i="51" s="1"/>
  <c r="C173" i="51" s="1"/>
  <c r="D173" i="51" s="1"/>
  <c r="L105" i="51"/>
  <c r="L104" i="51"/>
  <c r="L103" i="51"/>
  <c r="L107" i="51" s="1"/>
  <c r="C172" i="51" s="1"/>
  <c r="D172" i="51" s="1"/>
  <c r="L98" i="51"/>
  <c r="L100" i="51" s="1"/>
  <c r="C171" i="51" s="1"/>
  <c r="D171" i="51" s="1"/>
  <c r="L97" i="51"/>
  <c r="L99" i="51" s="1"/>
  <c r="L96" i="51"/>
  <c r="L94" i="51"/>
  <c r="L93" i="51"/>
  <c r="L95" i="51" s="1"/>
  <c r="C170" i="51" s="1"/>
  <c r="D170" i="51" s="1"/>
  <c r="L92" i="51"/>
  <c r="L91" i="51"/>
  <c r="L88" i="51"/>
  <c r="L87" i="51"/>
  <c r="L86" i="51"/>
  <c r="L90" i="51" s="1"/>
  <c r="C169" i="51" s="1"/>
  <c r="D169" i="51" s="1"/>
  <c r="L54" i="51"/>
  <c r="L53" i="51"/>
  <c r="L52" i="51"/>
  <c r="L55" i="51" s="1"/>
  <c r="L40" i="51"/>
  <c r="L42" i="51" s="1"/>
  <c r="C167" i="51" s="1"/>
  <c r="D167" i="51" s="1"/>
  <c r="L39" i="51"/>
  <c r="L41" i="51" s="1"/>
  <c r="L38" i="51"/>
  <c r="L36" i="51"/>
  <c r="L35" i="51"/>
  <c r="L37" i="51" s="1"/>
  <c r="C166" i="51" s="1"/>
  <c r="D166" i="51" s="1"/>
  <c r="L34" i="51"/>
  <c r="L33" i="51"/>
  <c r="L30" i="51"/>
  <c r="L29" i="51"/>
  <c r="L28" i="51"/>
  <c r="L32" i="51" s="1"/>
  <c r="C165" i="51" s="1"/>
  <c r="D165" i="51" s="1"/>
  <c r="L25" i="51"/>
  <c r="L24" i="51"/>
  <c r="L23" i="51"/>
  <c r="L26" i="51" s="1"/>
  <c r="L15" i="51"/>
  <c r="L17" i="51" s="1"/>
  <c r="C163" i="51" s="1"/>
  <c r="D163" i="51" s="1"/>
  <c r="L14" i="51"/>
  <c r="L16" i="51" s="1"/>
  <c r="L13" i="51"/>
  <c r="L9" i="51"/>
  <c r="L11" i="51" s="1"/>
  <c r="C162" i="51" s="1"/>
  <c r="D162" i="51" s="1"/>
  <c r="L8" i="51"/>
  <c r="L7" i="51"/>
  <c r="L10" i="51" s="1"/>
  <c r="B176" i="50"/>
  <c r="B175" i="50"/>
  <c r="B174" i="50"/>
  <c r="B173" i="50"/>
  <c r="B172" i="50"/>
  <c r="B171" i="50"/>
  <c r="B170" i="50"/>
  <c r="B169" i="50"/>
  <c r="B168" i="50"/>
  <c r="B167" i="50"/>
  <c r="B166" i="50"/>
  <c r="B165" i="50"/>
  <c r="B164" i="50"/>
  <c r="B163" i="50"/>
  <c r="B162" i="50"/>
  <c r="D157" i="50"/>
  <c r="D156" i="50"/>
  <c r="D155" i="50"/>
  <c r="D158" i="50" s="1"/>
  <c r="L134" i="50"/>
  <c r="L133" i="50"/>
  <c r="L132" i="50"/>
  <c r="L135" i="50" s="1"/>
  <c r="L125" i="50"/>
  <c r="L127" i="50" s="1"/>
  <c r="C175" i="50" s="1"/>
  <c r="D175" i="50" s="1"/>
  <c r="L124" i="50"/>
  <c r="L126" i="50" s="1"/>
  <c r="L123" i="50"/>
  <c r="L118" i="50"/>
  <c r="L120" i="50" s="1"/>
  <c r="C174" i="50" s="1"/>
  <c r="D174" i="50" s="1"/>
  <c r="L117" i="50"/>
  <c r="L116" i="50"/>
  <c r="L119" i="50" s="1"/>
  <c r="L112" i="50"/>
  <c r="L111" i="50"/>
  <c r="L110" i="50"/>
  <c r="L109" i="50"/>
  <c r="L113" i="50" s="1"/>
  <c r="C173" i="50" s="1"/>
  <c r="D173" i="50" s="1"/>
  <c r="L105" i="50"/>
  <c r="L107" i="50" s="1"/>
  <c r="C172" i="50" s="1"/>
  <c r="D172" i="50" s="1"/>
  <c r="L104" i="50"/>
  <c r="L103" i="50"/>
  <c r="L99" i="50"/>
  <c r="L98" i="50"/>
  <c r="L100" i="50" s="1"/>
  <c r="C171" i="50" s="1"/>
  <c r="D171" i="50" s="1"/>
  <c r="L97" i="50"/>
  <c r="L96" i="50"/>
  <c r="L94" i="50"/>
  <c r="L93" i="50"/>
  <c r="L92" i="50"/>
  <c r="L91" i="50"/>
  <c r="L95" i="50" s="1"/>
  <c r="C170" i="50" s="1"/>
  <c r="D170" i="50" s="1"/>
  <c r="L88" i="50"/>
  <c r="L87" i="50"/>
  <c r="L86" i="50"/>
  <c r="L90" i="50" s="1"/>
  <c r="C169" i="50" s="1"/>
  <c r="D169" i="50" s="1"/>
  <c r="L54" i="50"/>
  <c r="L53" i="50"/>
  <c r="L52" i="50"/>
  <c r="L55" i="50" s="1"/>
  <c r="L40" i="50"/>
  <c r="L42" i="50" s="1"/>
  <c r="C167" i="50" s="1"/>
  <c r="D167" i="50" s="1"/>
  <c r="L39" i="50"/>
  <c r="L41" i="50" s="1"/>
  <c r="L38" i="50"/>
  <c r="L35" i="50"/>
  <c r="L37" i="50" s="1"/>
  <c r="C166" i="50" s="1"/>
  <c r="D166" i="50" s="1"/>
  <c r="L34" i="50"/>
  <c r="L33" i="50"/>
  <c r="L36" i="50" s="1"/>
  <c r="L31" i="50"/>
  <c r="L30" i="50"/>
  <c r="L29" i="50"/>
  <c r="L28" i="50"/>
  <c r="L32" i="50" s="1"/>
  <c r="C165" i="50" s="1"/>
  <c r="D165" i="50" s="1"/>
  <c r="L27" i="50"/>
  <c r="C164" i="50" s="1"/>
  <c r="D164" i="50" s="1"/>
  <c r="L25" i="50"/>
  <c r="L24" i="50"/>
  <c r="L23" i="50"/>
  <c r="L16" i="50"/>
  <c r="L15" i="50"/>
  <c r="L17" i="50" s="1"/>
  <c r="C163" i="50" s="1"/>
  <c r="D163" i="50" s="1"/>
  <c r="L14" i="50"/>
  <c r="L13" i="50"/>
  <c r="L9" i="50"/>
  <c r="L8" i="50"/>
  <c r="L7" i="50"/>
  <c r="L10" i="50" s="1"/>
  <c r="B176" i="49"/>
  <c r="B175" i="49"/>
  <c r="B174" i="49"/>
  <c r="B173" i="49"/>
  <c r="B172" i="49"/>
  <c r="B171" i="49"/>
  <c r="B170" i="49"/>
  <c r="B169" i="49"/>
  <c r="B168" i="49"/>
  <c r="B167" i="49"/>
  <c r="B166" i="49"/>
  <c r="B165" i="49"/>
  <c r="B164" i="49"/>
  <c r="B163" i="49"/>
  <c r="B162" i="49"/>
  <c r="D157" i="49"/>
  <c r="D156" i="49"/>
  <c r="D155" i="49"/>
  <c r="D158" i="49" s="1"/>
  <c r="L134" i="49"/>
  <c r="L136" i="49" s="1"/>
  <c r="C176" i="49" s="1"/>
  <c r="D176" i="49" s="1"/>
  <c r="L133" i="49"/>
  <c r="L132" i="49"/>
  <c r="L135" i="49" s="1"/>
  <c r="L125" i="49"/>
  <c r="L127" i="49" s="1"/>
  <c r="C175" i="49" s="1"/>
  <c r="D175" i="49" s="1"/>
  <c r="L124" i="49"/>
  <c r="L126" i="49" s="1"/>
  <c r="L123" i="49"/>
  <c r="L119" i="49"/>
  <c r="L118" i="49"/>
  <c r="L120" i="49" s="1"/>
  <c r="C174" i="49" s="1"/>
  <c r="D174" i="49" s="1"/>
  <c r="L117" i="49"/>
  <c r="L116" i="49"/>
  <c r="L111" i="49"/>
  <c r="L110" i="49"/>
  <c r="L109" i="49"/>
  <c r="L112" i="49" s="1"/>
  <c r="L105" i="49"/>
  <c r="L104" i="49"/>
  <c r="L103" i="49"/>
  <c r="L107" i="49" s="1"/>
  <c r="C172" i="49" s="1"/>
  <c r="D172" i="49" s="1"/>
  <c r="L98" i="49"/>
  <c r="L100" i="49" s="1"/>
  <c r="C171" i="49" s="1"/>
  <c r="D171" i="49" s="1"/>
  <c r="L97" i="49"/>
  <c r="L99" i="49" s="1"/>
  <c r="L96" i="49"/>
  <c r="L94" i="49"/>
  <c r="L93" i="49"/>
  <c r="L95" i="49" s="1"/>
  <c r="C170" i="49" s="1"/>
  <c r="D170" i="49" s="1"/>
  <c r="L92" i="49"/>
  <c r="L91" i="49"/>
  <c r="L88" i="49"/>
  <c r="L87" i="49"/>
  <c r="L86" i="49"/>
  <c r="L89" i="49" s="1"/>
  <c r="L54" i="49"/>
  <c r="L56" i="49" s="1"/>
  <c r="C168" i="49" s="1"/>
  <c r="D168" i="49" s="1"/>
  <c r="L53" i="49"/>
  <c r="L52" i="49"/>
  <c r="L55" i="49" s="1"/>
  <c r="L40" i="49"/>
  <c r="L42" i="49" s="1"/>
  <c r="C167" i="49" s="1"/>
  <c r="D167" i="49" s="1"/>
  <c r="L39" i="49"/>
  <c r="L41" i="49" s="1"/>
  <c r="L38" i="49"/>
  <c r="L36" i="49"/>
  <c r="L35" i="49"/>
  <c r="L37" i="49" s="1"/>
  <c r="C166" i="49" s="1"/>
  <c r="D166" i="49" s="1"/>
  <c r="L34" i="49"/>
  <c r="L33" i="49"/>
  <c r="L30" i="49"/>
  <c r="L29" i="49"/>
  <c r="L28" i="49"/>
  <c r="L31" i="49" s="1"/>
  <c r="L25" i="49"/>
  <c r="L24" i="49"/>
  <c r="L23" i="49"/>
  <c r="L27" i="49" s="1"/>
  <c r="C164" i="49" s="1"/>
  <c r="D164" i="49" s="1"/>
  <c r="L15" i="49"/>
  <c r="L17" i="49" s="1"/>
  <c r="C163" i="49" s="1"/>
  <c r="D163" i="49" s="1"/>
  <c r="L14" i="49"/>
  <c r="L16" i="49" s="1"/>
  <c r="L13" i="49"/>
  <c r="L10" i="49"/>
  <c r="L9" i="49"/>
  <c r="L11" i="49" s="1"/>
  <c r="C162" i="49" s="1"/>
  <c r="D162" i="49" s="1"/>
  <c r="L8" i="49"/>
  <c r="L7" i="49"/>
  <c r="B176" i="48"/>
  <c r="B175" i="48"/>
  <c r="B174" i="48"/>
  <c r="B173" i="48"/>
  <c r="B172" i="48"/>
  <c r="B171" i="48"/>
  <c r="B170" i="48"/>
  <c r="B169" i="48"/>
  <c r="B168" i="48"/>
  <c r="B167" i="48"/>
  <c r="B166" i="48"/>
  <c r="B165" i="48"/>
  <c r="B164" i="48"/>
  <c r="B163" i="48"/>
  <c r="B162" i="48"/>
  <c r="D157" i="48"/>
  <c r="D156" i="48"/>
  <c r="D155" i="48"/>
  <c r="D158" i="48" s="1"/>
  <c r="L134" i="48"/>
  <c r="L136" i="48" s="1"/>
  <c r="C176" i="48" s="1"/>
  <c r="D176" i="48" s="1"/>
  <c r="L133" i="48"/>
  <c r="L132" i="48"/>
  <c r="L135" i="48" s="1"/>
  <c r="L126" i="48"/>
  <c r="L125" i="48"/>
  <c r="L127" i="48" s="1"/>
  <c r="C175" i="48" s="1"/>
  <c r="D175" i="48" s="1"/>
  <c r="L124" i="48"/>
  <c r="L123" i="48"/>
  <c r="L119" i="48"/>
  <c r="L118" i="48"/>
  <c r="L117" i="48"/>
  <c r="L116" i="48"/>
  <c r="L120" i="48" s="1"/>
  <c r="C174" i="48" s="1"/>
  <c r="D174" i="48" s="1"/>
  <c r="L111" i="48"/>
  <c r="L110" i="48"/>
  <c r="L109" i="48"/>
  <c r="L112" i="48" s="1"/>
  <c r="L105" i="48"/>
  <c r="L107" i="48" s="1"/>
  <c r="C172" i="48" s="1"/>
  <c r="D172" i="48" s="1"/>
  <c r="L104" i="48"/>
  <c r="L103" i="48"/>
  <c r="L106" i="48" s="1"/>
  <c r="L99" i="48"/>
  <c r="L98" i="48"/>
  <c r="L100" i="48" s="1"/>
  <c r="C171" i="48" s="1"/>
  <c r="D171" i="48" s="1"/>
  <c r="L97" i="48"/>
  <c r="L96" i="48"/>
  <c r="L94" i="48"/>
  <c r="L93" i="48"/>
  <c r="L92" i="48"/>
  <c r="L91" i="48"/>
  <c r="L95" i="48" s="1"/>
  <c r="C170" i="48" s="1"/>
  <c r="D170" i="48" s="1"/>
  <c r="L88" i="48"/>
  <c r="L87" i="48"/>
  <c r="L86" i="48"/>
  <c r="L89" i="48" s="1"/>
  <c r="L54" i="48"/>
  <c r="L56" i="48" s="1"/>
  <c r="C168" i="48" s="1"/>
  <c r="D168" i="48" s="1"/>
  <c r="L53" i="48"/>
  <c r="L52" i="48"/>
  <c r="L55" i="48" s="1"/>
  <c r="L41" i="48"/>
  <c r="L40" i="48"/>
  <c r="L42" i="48" s="1"/>
  <c r="C167" i="48" s="1"/>
  <c r="D167" i="48" s="1"/>
  <c r="L39" i="48"/>
  <c r="L38" i="48"/>
  <c r="L36" i="48"/>
  <c r="L35" i="48"/>
  <c r="L34" i="48"/>
  <c r="L33" i="48"/>
  <c r="L37" i="48" s="1"/>
  <c r="C166" i="48" s="1"/>
  <c r="D166" i="48" s="1"/>
  <c r="L30" i="48"/>
  <c r="L29" i="48"/>
  <c r="L28" i="48"/>
  <c r="L31" i="48" s="1"/>
  <c r="L25" i="48"/>
  <c r="L27" i="48" s="1"/>
  <c r="C164" i="48" s="1"/>
  <c r="D164" i="48" s="1"/>
  <c r="L24" i="48"/>
  <c r="L23" i="48"/>
  <c r="L26" i="48" s="1"/>
  <c r="L16" i="48"/>
  <c r="L15" i="48"/>
  <c r="L17" i="48" s="1"/>
  <c r="C163" i="48" s="1"/>
  <c r="D163" i="48" s="1"/>
  <c r="L14" i="48"/>
  <c r="L13" i="48"/>
  <c r="L10" i="48"/>
  <c r="L9" i="48"/>
  <c r="L8" i="48"/>
  <c r="L7" i="48"/>
  <c r="L11" i="48" s="1"/>
  <c r="C162" i="48" s="1"/>
  <c r="D162" i="48" s="1"/>
  <c r="B176" i="47"/>
  <c r="B175" i="47"/>
  <c r="B174" i="47"/>
  <c r="B173" i="47"/>
  <c r="B172" i="47"/>
  <c r="B171" i="47"/>
  <c r="B170" i="47"/>
  <c r="B169" i="47"/>
  <c r="B168" i="47"/>
  <c r="B167" i="47"/>
  <c r="B166" i="47"/>
  <c r="B165" i="47"/>
  <c r="B164" i="47"/>
  <c r="B163" i="47"/>
  <c r="B162" i="47"/>
  <c r="D157" i="47"/>
  <c r="D156" i="47"/>
  <c r="D155" i="47"/>
  <c r="D158" i="47" s="1"/>
  <c r="L134" i="47"/>
  <c r="L136" i="47" s="1"/>
  <c r="C176" i="47" s="1"/>
  <c r="D176" i="47" s="1"/>
  <c r="L133" i="47"/>
  <c r="L132" i="47"/>
  <c r="L135" i="47" s="1"/>
  <c r="L126" i="47"/>
  <c r="L125" i="47"/>
  <c r="L127" i="47" s="1"/>
  <c r="C175" i="47" s="1"/>
  <c r="D175" i="47" s="1"/>
  <c r="L124" i="47"/>
  <c r="L123" i="47"/>
  <c r="L119" i="47"/>
  <c r="L118" i="47"/>
  <c r="L117" i="47"/>
  <c r="L116" i="47"/>
  <c r="L120" i="47" s="1"/>
  <c r="C174" i="47" s="1"/>
  <c r="D174" i="47" s="1"/>
  <c r="L111" i="47"/>
  <c r="L110" i="47"/>
  <c r="L109" i="47"/>
  <c r="L112" i="47" s="1"/>
  <c r="L105" i="47"/>
  <c r="L107" i="47" s="1"/>
  <c r="C172" i="47" s="1"/>
  <c r="D172" i="47" s="1"/>
  <c r="L104" i="47"/>
  <c r="L103" i="47"/>
  <c r="L106" i="47" s="1"/>
  <c r="L99" i="47"/>
  <c r="L98" i="47"/>
  <c r="L100" i="47" s="1"/>
  <c r="C171" i="47" s="1"/>
  <c r="D171" i="47" s="1"/>
  <c r="L97" i="47"/>
  <c r="L96" i="47"/>
  <c r="L94" i="47"/>
  <c r="L93" i="47"/>
  <c r="L92" i="47"/>
  <c r="L91" i="47"/>
  <c r="L95" i="47" s="1"/>
  <c r="C170" i="47" s="1"/>
  <c r="D170" i="47" s="1"/>
  <c r="L88" i="47"/>
  <c r="L87" i="47"/>
  <c r="L86" i="47"/>
  <c r="L89" i="47" s="1"/>
  <c r="L54" i="47"/>
  <c r="L56" i="47" s="1"/>
  <c r="C168" i="47" s="1"/>
  <c r="D168" i="47" s="1"/>
  <c r="L53" i="47"/>
  <c r="L52" i="47"/>
  <c r="L55" i="47" s="1"/>
  <c r="L41" i="47"/>
  <c r="L40" i="47"/>
  <c r="L42" i="47" s="1"/>
  <c r="C167" i="47" s="1"/>
  <c r="D167" i="47" s="1"/>
  <c r="L39" i="47"/>
  <c r="L38" i="47"/>
  <c r="L36" i="47"/>
  <c r="L35" i="47"/>
  <c r="L34" i="47"/>
  <c r="L33" i="47"/>
  <c r="L37" i="47" s="1"/>
  <c r="C166" i="47" s="1"/>
  <c r="D166" i="47" s="1"/>
  <c r="L30" i="47"/>
  <c r="L29" i="47"/>
  <c r="L28" i="47"/>
  <c r="L31" i="47" s="1"/>
  <c r="L25" i="47"/>
  <c r="L27" i="47" s="1"/>
  <c r="C164" i="47" s="1"/>
  <c r="D164" i="47" s="1"/>
  <c r="L24" i="47"/>
  <c r="L23" i="47"/>
  <c r="L16" i="47"/>
  <c r="L15" i="47"/>
  <c r="L17" i="47" s="1"/>
  <c r="C163" i="47" s="1"/>
  <c r="D163" i="47" s="1"/>
  <c r="L14" i="47"/>
  <c r="L13" i="47"/>
  <c r="L10" i="47"/>
  <c r="L9" i="47"/>
  <c r="L8" i="47"/>
  <c r="L7" i="47"/>
  <c r="L11" i="47" s="1"/>
  <c r="C162" i="47" s="1"/>
  <c r="D162" i="47" s="1"/>
  <c r="D176" i="46"/>
  <c r="B176" i="46"/>
  <c r="B175" i="46"/>
  <c r="B174" i="46"/>
  <c r="B173" i="46"/>
  <c r="B172" i="46"/>
  <c r="C171" i="46"/>
  <c r="D171" i="46" s="1"/>
  <c r="B171" i="46"/>
  <c r="B170" i="46"/>
  <c r="B169" i="46"/>
  <c r="D168" i="46"/>
  <c r="B168" i="46"/>
  <c r="B167" i="46"/>
  <c r="B166" i="46"/>
  <c r="B165" i="46"/>
  <c r="B164" i="46"/>
  <c r="C163" i="46"/>
  <c r="D163" i="46" s="1"/>
  <c r="B163" i="46"/>
  <c r="B162" i="46"/>
  <c r="D157" i="46"/>
  <c r="D156" i="46"/>
  <c r="D155" i="46"/>
  <c r="D158" i="46" s="1"/>
  <c r="L134" i="46"/>
  <c r="L136" i="46" s="1"/>
  <c r="C176" i="46" s="1"/>
  <c r="L133" i="46"/>
  <c r="L132" i="46"/>
  <c r="L135" i="46" s="1"/>
  <c r="L126" i="46"/>
  <c r="L125" i="46"/>
  <c r="L127" i="46" s="1"/>
  <c r="C175" i="46" s="1"/>
  <c r="D175" i="46" s="1"/>
  <c r="L124" i="46"/>
  <c r="L123" i="46"/>
  <c r="L118" i="46"/>
  <c r="L117" i="46"/>
  <c r="L116" i="46"/>
  <c r="L120" i="46" s="1"/>
  <c r="C174" i="46" s="1"/>
  <c r="D174" i="46" s="1"/>
  <c r="L111" i="46"/>
  <c r="L110" i="46"/>
  <c r="L109" i="46"/>
  <c r="L112" i="46" s="1"/>
  <c r="L105" i="46"/>
  <c r="L107" i="46" s="1"/>
  <c r="C172" i="46" s="1"/>
  <c r="D172" i="46" s="1"/>
  <c r="L104" i="46"/>
  <c r="L103" i="46"/>
  <c r="L106" i="46" s="1"/>
  <c r="L99" i="46"/>
  <c r="L98" i="46"/>
  <c r="L100" i="46" s="1"/>
  <c r="L97" i="46"/>
  <c r="L96" i="46"/>
  <c r="L93" i="46"/>
  <c r="L92" i="46"/>
  <c r="L91" i="46"/>
  <c r="L95" i="46" s="1"/>
  <c r="C170" i="46" s="1"/>
  <c r="D170" i="46" s="1"/>
  <c r="L88" i="46"/>
  <c r="L87" i="46"/>
  <c r="L86" i="46"/>
  <c r="L89" i="46" s="1"/>
  <c r="L54" i="46"/>
  <c r="L56" i="46" s="1"/>
  <c r="C168" i="46" s="1"/>
  <c r="L53" i="46"/>
  <c r="L52" i="46"/>
  <c r="L55" i="46" s="1"/>
  <c r="L41" i="46"/>
  <c r="L40" i="46"/>
  <c r="L42" i="46" s="1"/>
  <c r="C167" i="46" s="1"/>
  <c r="D167" i="46" s="1"/>
  <c r="L39" i="46"/>
  <c r="L38" i="46"/>
  <c r="L35" i="46"/>
  <c r="L34" i="46"/>
  <c r="L33" i="46"/>
  <c r="L37" i="46" s="1"/>
  <c r="C166" i="46" s="1"/>
  <c r="D166" i="46" s="1"/>
  <c r="L30" i="46"/>
  <c r="L29" i="46"/>
  <c r="L28" i="46"/>
  <c r="L31" i="46" s="1"/>
  <c r="L25" i="46"/>
  <c r="L27" i="46" s="1"/>
  <c r="C164" i="46" s="1"/>
  <c r="D164" i="46" s="1"/>
  <c r="L24" i="46"/>
  <c r="L23" i="46"/>
  <c r="L26" i="46" s="1"/>
  <c r="L16" i="46"/>
  <c r="L15" i="46"/>
  <c r="L17" i="46" s="1"/>
  <c r="L14" i="46"/>
  <c r="L13" i="46"/>
  <c r="L9" i="46"/>
  <c r="L8" i="46"/>
  <c r="L7" i="46"/>
  <c r="L11" i="46" s="1"/>
  <c r="C162" i="46" s="1"/>
  <c r="D162" i="46" s="1"/>
  <c r="B176" i="45"/>
  <c r="C175" i="45"/>
  <c r="D175" i="45" s="1"/>
  <c r="B175" i="45"/>
  <c r="B174" i="45"/>
  <c r="B173" i="45"/>
  <c r="B172" i="45"/>
  <c r="C171" i="45"/>
  <c r="D171" i="45" s="1"/>
  <c r="B171" i="45"/>
  <c r="B170" i="45"/>
  <c r="B169" i="45"/>
  <c r="B168" i="45"/>
  <c r="B167" i="45"/>
  <c r="B166" i="45"/>
  <c r="B165" i="45"/>
  <c r="B164" i="45"/>
  <c r="B163" i="45"/>
  <c r="B162" i="45"/>
  <c r="D157" i="45"/>
  <c r="D156" i="45"/>
  <c r="D155" i="45"/>
  <c r="D158" i="45" s="1"/>
  <c r="L134" i="45"/>
  <c r="L136" i="45" s="1"/>
  <c r="C176" i="45" s="1"/>
  <c r="D176" i="45" s="1"/>
  <c r="L133" i="45"/>
  <c r="L132" i="45"/>
  <c r="L125" i="45"/>
  <c r="L127" i="45" s="1"/>
  <c r="L124" i="45"/>
  <c r="L126" i="45" s="1"/>
  <c r="L123" i="45"/>
  <c r="L119" i="45"/>
  <c r="L118" i="45"/>
  <c r="L120" i="45" s="1"/>
  <c r="C174" i="45" s="1"/>
  <c r="D174" i="45" s="1"/>
  <c r="L117" i="45"/>
  <c r="L116" i="45"/>
  <c r="L112" i="45"/>
  <c r="L111" i="45"/>
  <c r="L110" i="45"/>
  <c r="L109" i="45"/>
  <c r="L113" i="45" s="1"/>
  <c r="C173" i="45" s="1"/>
  <c r="D173" i="45" s="1"/>
  <c r="L107" i="45"/>
  <c r="C172" i="45" s="1"/>
  <c r="D172" i="45" s="1"/>
  <c r="L105" i="45"/>
  <c r="L104" i="45"/>
  <c r="L103" i="45"/>
  <c r="L106" i="45" s="1"/>
  <c r="L99" i="45"/>
  <c r="L98" i="45"/>
  <c r="L100" i="45" s="1"/>
  <c r="L97" i="45"/>
  <c r="L96" i="45"/>
  <c r="L93" i="45"/>
  <c r="L92" i="45"/>
  <c r="L91" i="45"/>
  <c r="L95" i="45" s="1"/>
  <c r="C170" i="45" s="1"/>
  <c r="D170" i="45" s="1"/>
  <c r="L88" i="45"/>
  <c r="L87" i="45"/>
  <c r="L86" i="45"/>
  <c r="L90" i="45" s="1"/>
  <c r="C169" i="45" s="1"/>
  <c r="D169" i="45" s="1"/>
  <c r="L54" i="45"/>
  <c r="L56" i="45" s="1"/>
  <c r="C168" i="45" s="1"/>
  <c r="D168" i="45" s="1"/>
  <c r="L53" i="45"/>
  <c r="L52" i="45"/>
  <c r="L55" i="45" s="1"/>
  <c r="L41" i="45"/>
  <c r="L40" i="45"/>
  <c r="L42" i="45" s="1"/>
  <c r="C167" i="45" s="1"/>
  <c r="D167" i="45" s="1"/>
  <c r="L39" i="45"/>
  <c r="L38" i="45"/>
  <c r="L35" i="45"/>
  <c r="L34" i="45"/>
  <c r="L33" i="45"/>
  <c r="L37" i="45" s="1"/>
  <c r="C166" i="45" s="1"/>
  <c r="D166" i="45" s="1"/>
  <c r="L30" i="45"/>
  <c r="F30" i="45"/>
  <c r="L29" i="45"/>
  <c r="L28" i="45"/>
  <c r="L32" i="45" s="1"/>
  <c r="C165" i="45" s="1"/>
  <c r="D165" i="45" s="1"/>
  <c r="F28" i="45"/>
  <c r="L25" i="45"/>
  <c r="L24" i="45"/>
  <c r="L23" i="45"/>
  <c r="L27" i="45" s="1"/>
  <c r="C164" i="45" s="1"/>
  <c r="D164" i="45" s="1"/>
  <c r="L15" i="45"/>
  <c r="L17" i="45" s="1"/>
  <c r="C163" i="45" s="1"/>
  <c r="D163" i="45" s="1"/>
  <c r="L14" i="45"/>
  <c r="F14" i="45"/>
  <c r="L13" i="45"/>
  <c r="L16" i="45" s="1"/>
  <c r="L10" i="45"/>
  <c r="L9" i="45"/>
  <c r="L8" i="45"/>
  <c r="L7" i="45"/>
  <c r="L11" i="45" s="1"/>
  <c r="C162" i="45" s="1"/>
  <c r="D162" i="45" s="1"/>
  <c r="B176" i="44"/>
  <c r="B175" i="44"/>
  <c r="B174" i="44"/>
  <c r="B173" i="44"/>
  <c r="B172" i="44"/>
  <c r="B171" i="44"/>
  <c r="B170" i="44"/>
  <c r="B169" i="44"/>
  <c r="B168" i="44"/>
  <c r="B167" i="44"/>
  <c r="B166" i="44"/>
  <c r="B165" i="44"/>
  <c r="B164" i="44"/>
  <c r="B163" i="44"/>
  <c r="B162" i="44"/>
  <c r="D157" i="44"/>
  <c r="D156" i="44"/>
  <c r="D155" i="44"/>
  <c r="D158" i="44" s="1"/>
  <c r="L134" i="44"/>
  <c r="L136" i="44" s="1"/>
  <c r="C176" i="44" s="1"/>
  <c r="D176" i="44" s="1"/>
  <c r="L133" i="44"/>
  <c r="L132" i="44"/>
  <c r="L135" i="44" s="1"/>
  <c r="L126" i="44"/>
  <c r="L125" i="44"/>
  <c r="L127" i="44" s="1"/>
  <c r="C175" i="44" s="1"/>
  <c r="D175" i="44" s="1"/>
  <c r="L124" i="44"/>
  <c r="L123" i="44"/>
  <c r="L119" i="44"/>
  <c r="L118" i="44"/>
  <c r="L117" i="44"/>
  <c r="L116" i="44"/>
  <c r="L120" i="44" s="1"/>
  <c r="C174" i="44" s="1"/>
  <c r="D174" i="44" s="1"/>
  <c r="L111" i="44"/>
  <c r="L110" i="44"/>
  <c r="L109" i="44"/>
  <c r="L113" i="44" s="1"/>
  <c r="C173" i="44" s="1"/>
  <c r="D173" i="44" s="1"/>
  <c r="L105" i="44"/>
  <c r="L107" i="44" s="1"/>
  <c r="C172" i="44" s="1"/>
  <c r="D172" i="44" s="1"/>
  <c r="L104" i="44"/>
  <c r="L103" i="44"/>
  <c r="L106" i="44" s="1"/>
  <c r="L99" i="44"/>
  <c r="L98" i="44"/>
  <c r="L100" i="44" s="1"/>
  <c r="C171" i="44" s="1"/>
  <c r="D171" i="44" s="1"/>
  <c r="L97" i="44"/>
  <c r="L96" i="44"/>
  <c r="L94" i="44"/>
  <c r="L93" i="44"/>
  <c r="L92" i="44"/>
  <c r="L91" i="44"/>
  <c r="L95" i="44" s="1"/>
  <c r="C170" i="44" s="1"/>
  <c r="D170" i="44" s="1"/>
  <c r="L88" i="44"/>
  <c r="L87" i="44"/>
  <c r="L86" i="44"/>
  <c r="L90" i="44" s="1"/>
  <c r="C169" i="44" s="1"/>
  <c r="D169" i="44" s="1"/>
  <c r="L54" i="44"/>
  <c r="L56" i="44" s="1"/>
  <c r="C168" i="44" s="1"/>
  <c r="D168" i="44" s="1"/>
  <c r="L53" i="44"/>
  <c r="L52" i="44"/>
  <c r="L55" i="44" s="1"/>
  <c r="L41" i="44"/>
  <c r="L40" i="44"/>
  <c r="L42" i="44" s="1"/>
  <c r="C167" i="44" s="1"/>
  <c r="D167" i="44" s="1"/>
  <c r="L39" i="44"/>
  <c r="L38" i="44"/>
  <c r="L36" i="44"/>
  <c r="L35" i="44"/>
  <c r="L34" i="44"/>
  <c r="L33" i="44"/>
  <c r="L37" i="44" s="1"/>
  <c r="C166" i="44" s="1"/>
  <c r="D166" i="44" s="1"/>
  <c r="L30" i="44"/>
  <c r="L29" i="44"/>
  <c r="L28" i="44"/>
  <c r="L32" i="44" s="1"/>
  <c r="C165" i="44" s="1"/>
  <c r="D165" i="44" s="1"/>
  <c r="L25" i="44"/>
  <c r="L27" i="44" s="1"/>
  <c r="C164" i="44" s="1"/>
  <c r="D164" i="44" s="1"/>
  <c r="L24" i="44"/>
  <c r="L23" i="44"/>
  <c r="L26" i="44" s="1"/>
  <c r="L16" i="44"/>
  <c r="L15" i="44"/>
  <c r="L17" i="44" s="1"/>
  <c r="C163" i="44" s="1"/>
  <c r="D163" i="44" s="1"/>
  <c r="L14" i="44"/>
  <c r="L13" i="44"/>
  <c r="L10" i="44"/>
  <c r="L9" i="44"/>
  <c r="L8" i="44"/>
  <c r="L7" i="44"/>
  <c r="L11" i="44" s="1"/>
  <c r="C162" i="44" s="1"/>
  <c r="D162" i="44" s="1"/>
  <c r="B176" i="43"/>
  <c r="B175" i="43"/>
  <c r="B174" i="43"/>
  <c r="B173" i="43"/>
  <c r="B172" i="43"/>
  <c r="B171" i="43"/>
  <c r="B170" i="43"/>
  <c r="B169" i="43"/>
  <c r="B168" i="43"/>
  <c r="B167" i="43"/>
  <c r="B166" i="43"/>
  <c r="B165" i="43"/>
  <c r="B164" i="43"/>
  <c r="B163" i="43"/>
  <c r="B162" i="43"/>
  <c r="D157" i="43"/>
  <c r="D156" i="43"/>
  <c r="D155" i="43"/>
  <c r="D158" i="43" s="1"/>
  <c r="L134" i="43"/>
  <c r="L136" i="43" s="1"/>
  <c r="C176" i="43" s="1"/>
  <c r="D176" i="43" s="1"/>
  <c r="L133" i="43"/>
  <c r="L132" i="43"/>
  <c r="L135" i="43" s="1"/>
  <c r="L126" i="43"/>
  <c r="L125" i="43"/>
  <c r="L127" i="43" s="1"/>
  <c r="C175" i="43" s="1"/>
  <c r="D175" i="43" s="1"/>
  <c r="L124" i="43"/>
  <c r="L123" i="43"/>
  <c r="L119" i="43"/>
  <c r="L118" i="43"/>
  <c r="L117" i="43"/>
  <c r="L116" i="43"/>
  <c r="L120" i="43" s="1"/>
  <c r="C174" i="43" s="1"/>
  <c r="D174" i="43" s="1"/>
  <c r="L111" i="43"/>
  <c r="L110" i="43"/>
  <c r="L109" i="43"/>
  <c r="L113" i="43" s="1"/>
  <c r="C173" i="43" s="1"/>
  <c r="D173" i="43" s="1"/>
  <c r="L105" i="43"/>
  <c r="L107" i="43" s="1"/>
  <c r="C172" i="43" s="1"/>
  <c r="D172" i="43" s="1"/>
  <c r="L104" i="43"/>
  <c r="L103" i="43"/>
  <c r="L106" i="43" s="1"/>
  <c r="L99" i="43"/>
  <c r="L98" i="43"/>
  <c r="L100" i="43" s="1"/>
  <c r="C171" i="43" s="1"/>
  <c r="D171" i="43" s="1"/>
  <c r="L97" i="43"/>
  <c r="L96" i="43"/>
  <c r="L94" i="43"/>
  <c r="L93" i="43"/>
  <c r="L92" i="43"/>
  <c r="L91" i="43"/>
  <c r="L95" i="43" s="1"/>
  <c r="C170" i="43" s="1"/>
  <c r="D170" i="43" s="1"/>
  <c r="L88" i="43"/>
  <c r="L87" i="43"/>
  <c r="L86" i="43"/>
  <c r="L90" i="43" s="1"/>
  <c r="C169" i="43" s="1"/>
  <c r="D169" i="43" s="1"/>
  <c r="F67" i="43"/>
  <c r="F57" i="43"/>
  <c r="L55" i="43"/>
  <c r="L54" i="43"/>
  <c r="L53" i="43"/>
  <c r="L52" i="43"/>
  <c r="L56" i="43" s="1"/>
  <c r="C168" i="43" s="1"/>
  <c r="D168" i="43" s="1"/>
  <c r="L40" i="43"/>
  <c r="L39" i="43"/>
  <c r="L38" i="43"/>
  <c r="L42" i="43" s="1"/>
  <c r="C167" i="43" s="1"/>
  <c r="D167" i="43" s="1"/>
  <c r="L35" i="43"/>
  <c r="L37" i="43" s="1"/>
  <c r="C166" i="43" s="1"/>
  <c r="D166" i="43" s="1"/>
  <c r="L34" i="43"/>
  <c r="L33" i="43"/>
  <c r="L36" i="43" s="1"/>
  <c r="L31" i="43"/>
  <c r="L30" i="43"/>
  <c r="L32" i="43" s="1"/>
  <c r="C165" i="43" s="1"/>
  <c r="D165" i="43" s="1"/>
  <c r="L29" i="43"/>
  <c r="L28" i="43"/>
  <c r="L26" i="43"/>
  <c r="L25" i="43"/>
  <c r="L24" i="43"/>
  <c r="L23" i="43"/>
  <c r="L27" i="43" s="1"/>
  <c r="C164" i="43" s="1"/>
  <c r="D164" i="43" s="1"/>
  <c r="L17" i="43"/>
  <c r="C163" i="43" s="1"/>
  <c r="D163" i="43" s="1"/>
  <c r="L15" i="43"/>
  <c r="L14" i="43"/>
  <c r="F14" i="43"/>
  <c r="L13" i="43"/>
  <c r="L16" i="43" s="1"/>
  <c r="L10" i="43"/>
  <c r="L9" i="43"/>
  <c r="L11" i="43" s="1"/>
  <c r="C162" i="43" s="1"/>
  <c r="D162" i="43" s="1"/>
  <c r="L8" i="43"/>
  <c r="L7" i="43"/>
  <c r="B176" i="42"/>
  <c r="B175" i="42"/>
  <c r="B174" i="42"/>
  <c r="B173" i="42"/>
  <c r="B172" i="42"/>
  <c r="B171" i="42"/>
  <c r="B170" i="42"/>
  <c r="B169" i="42"/>
  <c r="B168" i="42"/>
  <c r="B167" i="42"/>
  <c r="B166" i="42"/>
  <c r="B165" i="42"/>
  <c r="B164" i="42"/>
  <c r="B163" i="42"/>
  <c r="B162" i="42"/>
  <c r="D158" i="42"/>
  <c r="D157" i="42"/>
  <c r="D156" i="42"/>
  <c r="D155" i="42"/>
  <c r="L134" i="42"/>
  <c r="L133" i="42"/>
  <c r="L132" i="42"/>
  <c r="L136" i="42" s="1"/>
  <c r="C176" i="42" s="1"/>
  <c r="D176" i="42" s="1"/>
  <c r="L125" i="42"/>
  <c r="L127" i="42" s="1"/>
  <c r="C175" i="42" s="1"/>
  <c r="D175" i="42" s="1"/>
  <c r="L124" i="42"/>
  <c r="L126" i="42" s="1"/>
  <c r="L123" i="42"/>
  <c r="L119" i="42"/>
  <c r="L118" i="42"/>
  <c r="L120" i="42" s="1"/>
  <c r="C174" i="42" s="1"/>
  <c r="D174" i="42" s="1"/>
  <c r="L117" i="42"/>
  <c r="L116" i="42"/>
  <c r="L112" i="42"/>
  <c r="L111" i="42"/>
  <c r="L110" i="42"/>
  <c r="L109" i="42"/>
  <c r="L113" i="42" s="1"/>
  <c r="C173" i="42" s="1"/>
  <c r="D173" i="42" s="1"/>
  <c r="L105" i="42"/>
  <c r="L104" i="42"/>
  <c r="L103" i="42"/>
  <c r="L107" i="42" s="1"/>
  <c r="C172" i="42" s="1"/>
  <c r="D172" i="42" s="1"/>
  <c r="L98" i="42"/>
  <c r="L100" i="42" s="1"/>
  <c r="C171" i="42" s="1"/>
  <c r="D171" i="42" s="1"/>
  <c r="L97" i="42"/>
  <c r="L99" i="42" s="1"/>
  <c r="L96" i="42"/>
  <c r="L94" i="42"/>
  <c r="L93" i="42"/>
  <c r="L95" i="42" s="1"/>
  <c r="C170" i="42" s="1"/>
  <c r="D170" i="42" s="1"/>
  <c r="L92" i="42"/>
  <c r="L91" i="42"/>
  <c r="L89" i="42"/>
  <c r="L88" i="42"/>
  <c r="L87" i="42"/>
  <c r="L86" i="42"/>
  <c r="L90" i="42" s="1"/>
  <c r="C169" i="42" s="1"/>
  <c r="D169" i="42" s="1"/>
  <c r="L54" i="42"/>
  <c r="L53" i="42"/>
  <c r="L52" i="42"/>
  <c r="L56" i="42" s="1"/>
  <c r="C168" i="42" s="1"/>
  <c r="D168" i="42" s="1"/>
  <c r="L40" i="42"/>
  <c r="L42" i="42" s="1"/>
  <c r="C167" i="42" s="1"/>
  <c r="D167" i="42" s="1"/>
  <c r="L39" i="42"/>
  <c r="L41" i="42" s="1"/>
  <c r="L38" i="42"/>
  <c r="L36" i="42"/>
  <c r="L35" i="42"/>
  <c r="L37" i="42" s="1"/>
  <c r="C166" i="42" s="1"/>
  <c r="D166" i="42" s="1"/>
  <c r="L34" i="42"/>
  <c r="L33" i="42"/>
  <c r="L31" i="42"/>
  <c r="L30" i="42"/>
  <c r="L29" i="42"/>
  <c r="L28" i="42"/>
  <c r="L32" i="42" s="1"/>
  <c r="C165" i="42" s="1"/>
  <c r="D165" i="42" s="1"/>
  <c r="L25" i="42"/>
  <c r="L24" i="42"/>
  <c r="L23" i="42"/>
  <c r="L27" i="42" s="1"/>
  <c r="C164" i="42" s="1"/>
  <c r="D164" i="42" s="1"/>
  <c r="L15" i="42"/>
  <c r="L17" i="42" s="1"/>
  <c r="C163" i="42" s="1"/>
  <c r="D163" i="42" s="1"/>
  <c r="L14" i="42"/>
  <c r="F14" i="42"/>
  <c r="L13" i="42"/>
  <c r="L16" i="42" s="1"/>
  <c r="L10" i="42"/>
  <c r="L9" i="42"/>
  <c r="L8" i="42"/>
  <c r="L7" i="42"/>
  <c r="L11" i="42" s="1"/>
  <c r="C162" i="42" s="1"/>
  <c r="D162" i="42" s="1"/>
  <c r="D176" i="41"/>
  <c r="B176" i="41"/>
  <c r="B175" i="41"/>
  <c r="B174" i="41"/>
  <c r="B173" i="41"/>
  <c r="B172" i="41"/>
  <c r="B171" i="41"/>
  <c r="B170" i="41"/>
  <c r="B169" i="41"/>
  <c r="B168" i="41"/>
  <c r="B167" i="41"/>
  <c r="B166" i="41"/>
  <c r="B165" i="41"/>
  <c r="B164" i="41"/>
  <c r="B163" i="41"/>
  <c r="B162" i="41"/>
  <c r="D157" i="41"/>
  <c r="D156" i="41"/>
  <c r="D155" i="41"/>
  <c r="D158" i="41" s="1"/>
  <c r="L134" i="41"/>
  <c r="L136" i="41" s="1"/>
  <c r="C176" i="41" s="1"/>
  <c r="L133" i="41"/>
  <c r="L135" i="41" s="1"/>
  <c r="L132" i="41"/>
  <c r="L126" i="41"/>
  <c r="L125" i="41"/>
  <c r="L127" i="41" s="1"/>
  <c r="C175" i="41" s="1"/>
  <c r="D175" i="41" s="1"/>
  <c r="L124" i="41"/>
  <c r="L123" i="41"/>
  <c r="L119" i="41"/>
  <c r="L118" i="41"/>
  <c r="L117" i="41"/>
  <c r="L116" i="41"/>
  <c r="L120" i="41" s="1"/>
  <c r="C174" i="41" s="1"/>
  <c r="D174" i="41" s="1"/>
  <c r="L113" i="41"/>
  <c r="C173" i="41" s="1"/>
  <c r="D173" i="41" s="1"/>
  <c r="L111" i="41"/>
  <c r="L110" i="41"/>
  <c r="L109" i="41"/>
  <c r="L112" i="41" s="1"/>
  <c r="L105" i="41"/>
  <c r="L107" i="41" s="1"/>
  <c r="C172" i="41" s="1"/>
  <c r="D172" i="41" s="1"/>
  <c r="L104" i="41"/>
  <c r="L106" i="41" s="1"/>
  <c r="L103" i="41"/>
  <c r="L99" i="41"/>
  <c r="L98" i="41"/>
  <c r="L100" i="41" s="1"/>
  <c r="C171" i="41" s="1"/>
  <c r="D171" i="41" s="1"/>
  <c r="L97" i="41"/>
  <c r="L96" i="41"/>
  <c r="L94" i="41"/>
  <c r="L93" i="41"/>
  <c r="L92" i="41"/>
  <c r="L91" i="41"/>
  <c r="L95" i="41" s="1"/>
  <c r="C170" i="41" s="1"/>
  <c r="D170" i="41" s="1"/>
  <c r="L90" i="41"/>
  <c r="C169" i="41" s="1"/>
  <c r="D169" i="41" s="1"/>
  <c r="L88" i="41"/>
  <c r="L87" i="41"/>
  <c r="L86" i="41"/>
  <c r="L89" i="41" s="1"/>
  <c r="L54" i="41"/>
  <c r="L56" i="41" s="1"/>
  <c r="C168" i="41" s="1"/>
  <c r="D168" i="41" s="1"/>
  <c r="L53" i="41"/>
  <c r="L55" i="41" s="1"/>
  <c r="L52" i="41"/>
  <c r="L41" i="41"/>
  <c r="L40" i="41"/>
  <c r="L42" i="41" s="1"/>
  <c r="C167" i="41" s="1"/>
  <c r="D167" i="41" s="1"/>
  <c r="L39" i="41"/>
  <c r="L38" i="41"/>
  <c r="L36" i="41"/>
  <c r="L35" i="41"/>
  <c r="L34" i="41"/>
  <c r="L33" i="41"/>
  <c r="L37" i="41" s="1"/>
  <c r="C166" i="41" s="1"/>
  <c r="D166" i="41" s="1"/>
  <c r="L32" i="41"/>
  <c r="C165" i="41" s="1"/>
  <c r="D165" i="41" s="1"/>
  <c r="L30" i="41"/>
  <c r="L29" i="41"/>
  <c r="L28" i="41"/>
  <c r="L31" i="41" s="1"/>
  <c r="L25" i="41"/>
  <c r="L27" i="41" s="1"/>
  <c r="C164" i="41" s="1"/>
  <c r="D164" i="41" s="1"/>
  <c r="L24" i="41"/>
  <c r="L26" i="41" s="1"/>
  <c r="L23" i="41"/>
  <c r="L16" i="41"/>
  <c r="L15" i="41"/>
  <c r="L17" i="41" s="1"/>
  <c r="C163" i="41" s="1"/>
  <c r="D163" i="41" s="1"/>
  <c r="L14" i="41"/>
  <c r="L13" i="41"/>
  <c r="L10" i="41"/>
  <c r="L9" i="41"/>
  <c r="L8" i="41"/>
  <c r="L7" i="41"/>
  <c r="L11" i="41" s="1"/>
  <c r="C162" i="41" s="1"/>
  <c r="D162" i="41" s="1"/>
  <c r="D176" i="40"/>
  <c r="B176" i="40"/>
  <c r="C175" i="40"/>
  <c r="D175" i="40" s="1"/>
  <c r="B175" i="40"/>
  <c r="B174" i="40"/>
  <c r="B173" i="40"/>
  <c r="D172" i="40"/>
  <c r="B172" i="40"/>
  <c r="C171" i="40"/>
  <c r="D171" i="40" s="1"/>
  <c r="B171" i="40"/>
  <c r="B170" i="40"/>
  <c r="B169" i="40"/>
  <c r="D168" i="40"/>
  <c r="B168" i="40"/>
  <c r="B167" i="40"/>
  <c r="B166" i="40"/>
  <c r="B165" i="40"/>
  <c r="B164" i="40"/>
  <c r="B163" i="40"/>
  <c r="B162" i="40"/>
  <c r="D157" i="40"/>
  <c r="D156" i="40"/>
  <c r="D155" i="40"/>
  <c r="D158" i="40" s="1"/>
  <c r="L134" i="40"/>
  <c r="L136" i="40" s="1"/>
  <c r="C176" i="40" s="1"/>
  <c r="L133" i="40"/>
  <c r="L135" i="40" s="1"/>
  <c r="L132" i="40"/>
  <c r="L126" i="40"/>
  <c r="L125" i="40"/>
  <c r="L127" i="40" s="1"/>
  <c r="L124" i="40"/>
  <c r="L123" i="40"/>
  <c r="L118" i="40"/>
  <c r="L117" i="40"/>
  <c r="L116" i="40"/>
  <c r="L120" i="40" s="1"/>
  <c r="C174" i="40" s="1"/>
  <c r="D174" i="40" s="1"/>
  <c r="L111" i="40"/>
  <c r="L110" i="40"/>
  <c r="L109" i="40"/>
  <c r="L112" i="40" s="1"/>
  <c r="L105" i="40"/>
  <c r="L107" i="40" s="1"/>
  <c r="C172" i="40" s="1"/>
  <c r="L104" i="40"/>
  <c r="L106" i="40" s="1"/>
  <c r="L103" i="40"/>
  <c r="L99" i="40"/>
  <c r="L98" i="40"/>
  <c r="L100" i="40" s="1"/>
  <c r="L97" i="40"/>
  <c r="L96" i="40"/>
  <c r="L93" i="40"/>
  <c r="L92" i="40"/>
  <c r="L91" i="40"/>
  <c r="L95" i="40" s="1"/>
  <c r="C170" i="40" s="1"/>
  <c r="D170" i="40" s="1"/>
  <c r="L88" i="40"/>
  <c r="L87" i="40"/>
  <c r="L86" i="40"/>
  <c r="L89" i="40" s="1"/>
  <c r="L54" i="40"/>
  <c r="L56" i="40" s="1"/>
  <c r="C168" i="40" s="1"/>
  <c r="L53" i="40"/>
  <c r="L55" i="40" s="1"/>
  <c r="L52" i="40"/>
  <c r="L40" i="40"/>
  <c r="L39" i="40"/>
  <c r="L38" i="40"/>
  <c r="L42" i="40" s="1"/>
  <c r="C167" i="40" s="1"/>
  <c r="D167" i="40" s="1"/>
  <c r="L35" i="40"/>
  <c r="L37" i="40" s="1"/>
  <c r="C166" i="40" s="1"/>
  <c r="D166" i="40" s="1"/>
  <c r="L34" i="40"/>
  <c r="L36" i="40" s="1"/>
  <c r="L33" i="40"/>
  <c r="L31" i="40"/>
  <c r="L30" i="40"/>
  <c r="L32" i="40" s="1"/>
  <c r="C165" i="40" s="1"/>
  <c r="D165" i="40" s="1"/>
  <c r="L29" i="40"/>
  <c r="L28" i="40"/>
  <c r="L26" i="40"/>
  <c r="L25" i="40"/>
  <c r="L24" i="40"/>
  <c r="L23" i="40"/>
  <c r="L27" i="40" s="1"/>
  <c r="C164" i="40" s="1"/>
  <c r="D164" i="40" s="1"/>
  <c r="L15" i="40"/>
  <c r="L14" i="40"/>
  <c r="L13" i="40"/>
  <c r="L17" i="40" s="1"/>
  <c r="C163" i="40" s="1"/>
  <c r="D163" i="40" s="1"/>
  <c r="L9" i="40"/>
  <c r="L11" i="40" s="1"/>
  <c r="C162" i="40" s="1"/>
  <c r="D162" i="40" s="1"/>
  <c r="L8" i="40"/>
  <c r="L10" i="40" s="1"/>
  <c r="L7" i="40"/>
  <c r="B176" i="39"/>
  <c r="B175" i="39"/>
  <c r="B174" i="39"/>
  <c r="B173" i="39"/>
  <c r="B172" i="39"/>
  <c r="B171" i="39"/>
  <c r="B170" i="39"/>
  <c r="B169" i="39"/>
  <c r="B168" i="39"/>
  <c r="B167" i="39"/>
  <c r="B166" i="39"/>
  <c r="B165" i="39"/>
  <c r="B164" i="39"/>
  <c r="B163" i="39"/>
  <c r="B162" i="39"/>
  <c r="D157" i="39"/>
  <c r="D156" i="39"/>
  <c r="D155" i="39"/>
  <c r="D158" i="39" s="1"/>
  <c r="L135" i="39"/>
  <c r="L134" i="39"/>
  <c r="L133" i="39"/>
  <c r="L132" i="39"/>
  <c r="L136" i="39" s="1"/>
  <c r="C176" i="39" s="1"/>
  <c r="D176" i="39" s="1"/>
  <c r="L125" i="39"/>
  <c r="L124" i="39"/>
  <c r="L123" i="39"/>
  <c r="L127" i="39" s="1"/>
  <c r="C175" i="39" s="1"/>
  <c r="D175" i="39" s="1"/>
  <c r="L118" i="39"/>
  <c r="L120" i="39" s="1"/>
  <c r="C174" i="39" s="1"/>
  <c r="D174" i="39" s="1"/>
  <c r="L117" i="39"/>
  <c r="L119" i="39" s="1"/>
  <c r="L116" i="39"/>
  <c r="L111" i="39"/>
  <c r="L113" i="39" s="1"/>
  <c r="C173" i="39" s="1"/>
  <c r="D173" i="39" s="1"/>
  <c r="L110" i="39"/>
  <c r="L109" i="39"/>
  <c r="L112" i="39" s="1"/>
  <c r="L106" i="39"/>
  <c r="L105" i="39"/>
  <c r="L104" i="39"/>
  <c r="L103" i="39"/>
  <c r="L107" i="39" s="1"/>
  <c r="C172" i="39" s="1"/>
  <c r="D172" i="39" s="1"/>
  <c r="L98" i="39"/>
  <c r="L97" i="39"/>
  <c r="L96" i="39"/>
  <c r="L100" i="39" s="1"/>
  <c r="C171" i="39" s="1"/>
  <c r="D171" i="39" s="1"/>
  <c r="L93" i="39"/>
  <c r="L95" i="39" s="1"/>
  <c r="C170" i="39" s="1"/>
  <c r="D170" i="39" s="1"/>
  <c r="L92" i="39"/>
  <c r="L94" i="39" s="1"/>
  <c r="L91" i="39"/>
  <c r="L88" i="39"/>
  <c r="L90" i="39" s="1"/>
  <c r="C169" i="39" s="1"/>
  <c r="D169" i="39" s="1"/>
  <c r="L87" i="39"/>
  <c r="L86" i="39"/>
  <c r="L89" i="39" s="1"/>
  <c r="L55" i="39"/>
  <c r="L54" i="39"/>
  <c r="L53" i="39"/>
  <c r="L52" i="39"/>
  <c r="L56" i="39" s="1"/>
  <c r="C168" i="39" s="1"/>
  <c r="D168" i="39" s="1"/>
  <c r="L40" i="39"/>
  <c r="L39" i="39"/>
  <c r="L38" i="39"/>
  <c r="L42" i="39" s="1"/>
  <c r="C167" i="39" s="1"/>
  <c r="D167" i="39" s="1"/>
  <c r="L35" i="39"/>
  <c r="L37" i="39" s="1"/>
  <c r="C166" i="39" s="1"/>
  <c r="D166" i="39" s="1"/>
  <c r="L34" i="39"/>
  <c r="L36" i="39" s="1"/>
  <c r="L33" i="39"/>
  <c r="L30" i="39"/>
  <c r="L32" i="39" s="1"/>
  <c r="C165" i="39" s="1"/>
  <c r="D165" i="39" s="1"/>
  <c r="L29" i="39"/>
  <c r="L28" i="39"/>
  <c r="L31" i="39" s="1"/>
  <c r="L26" i="39"/>
  <c r="L25" i="39"/>
  <c r="L24" i="39"/>
  <c r="L23" i="39"/>
  <c r="L27" i="39" s="1"/>
  <c r="C164" i="39" s="1"/>
  <c r="D164" i="39" s="1"/>
  <c r="L15" i="39"/>
  <c r="L14" i="39"/>
  <c r="L13" i="39"/>
  <c r="L17" i="39" s="1"/>
  <c r="C163" i="39" s="1"/>
  <c r="D163" i="39" s="1"/>
  <c r="L9" i="39"/>
  <c r="L11" i="39" s="1"/>
  <c r="C162" i="39" s="1"/>
  <c r="D162" i="39" s="1"/>
  <c r="L8" i="39"/>
  <c r="L10" i="39" s="1"/>
  <c r="L7" i="39"/>
  <c r="B176" i="38"/>
  <c r="B175" i="38"/>
  <c r="B174" i="38"/>
  <c r="B173" i="38"/>
  <c r="B172" i="38"/>
  <c r="B171" i="38"/>
  <c r="B170" i="38"/>
  <c r="B169" i="38"/>
  <c r="B168" i="38"/>
  <c r="B167" i="38"/>
  <c r="B166" i="38"/>
  <c r="B165" i="38"/>
  <c r="B164" i="38"/>
  <c r="B163" i="38"/>
  <c r="B162" i="38"/>
  <c r="D157" i="38"/>
  <c r="D156" i="38"/>
  <c r="D155" i="38"/>
  <c r="D158" i="38" s="1"/>
  <c r="L134" i="38"/>
  <c r="L136" i="38" s="1"/>
  <c r="C176" i="38" s="1"/>
  <c r="D176" i="38" s="1"/>
  <c r="L133" i="38"/>
  <c r="L135" i="38" s="1"/>
  <c r="L132" i="38"/>
  <c r="L125" i="38"/>
  <c r="L127" i="38" s="1"/>
  <c r="C175" i="38" s="1"/>
  <c r="D175" i="38" s="1"/>
  <c r="L124" i="38"/>
  <c r="L123" i="38"/>
  <c r="L126" i="38" s="1"/>
  <c r="L118" i="38"/>
  <c r="L120" i="38" s="1"/>
  <c r="C174" i="38" s="1"/>
  <c r="D174" i="38" s="1"/>
  <c r="L117" i="38"/>
  <c r="L119" i="38" s="1"/>
  <c r="L116" i="38"/>
  <c r="L111" i="38"/>
  <c r="L113" i="38" s="1"/>
  <c r="C173" i="38" s="1"/>
  <c r="D173" i="38" s="1"/>
  <c r="L110" i="38"/>
  <c r="L109" i="38"/>
  <c r="L112" i="38" s="1"/>
  <c r="L105" i="38"/>
  <c r="L104" i="38"/>
  <c r="L106" i="38" s="1"/>
  <c r="L103" i="38"/>
  <c r="L107" i="38" s="1"/>
  <c r="C172" i="38" s="1"/>
  <c r="D172" i="38" s="1"/>
  <c r="L98" i="38"/>
  <c r="L100" i="38" s="1"/>
  <c r="C171" i="38" s="1"/>
  <c r="D171" i="38" s="1"/>
  <c r="L97" i="38"/>
  <c r="L96" i="38"/>
  <c r="L99" i="38" s="1"/>
  <c r="L93" i="38"/>
  <c r="L95" i="38" s="1"/>
  <c r="C170" i="38" s="1"/>
  <c r="D170" i="38" s="1"/>
  <c r="L92" i="38"/>
  <c r="L94" i="38" s="1"/>
  <c r="L91" i="38"/>
  <c r="L88" i="38"/>
  <c r="L90" i="38" s="1"/>
  <c r="C169" i="38" s="1"/>
  <c r="D169" i="38" s="1"/>
  <c r="L87" i="38"/>
  <c r="L86" i="38"/>
  <c r="L89" i="38" s="1"/>
  <c r="L54" i="38"/>
  <c r="L53" i="38"/>
  <c r="L55" i="38" s="1"/>
  <c r="L52" i="38"/>
  <c r="L56" i="38" s="1"/>
  <c r="C168" i="38" s="1"/>
  <c r="D168" i="38" s="1"/>
  <c r="L40" i="38"/>
  <c r="L42" i="38" s="1"/>
  <c r="C167" i="38" s="1"/>
  <c r="D167" i="38" s="1"/>
  <c r="L39" i="38"/>
  <c r="L38" i="38"/>
  <c r="L41" i="38" s="1"/>
  <c r="L35" i="38"/>
  <c r="L37" i="38" s="1"/>
  <c r="C166" i="38" s="1"/>
  <c r="D166" i="38" s="1"/>
  <c r="L34" i="38"/>
  <c r="L36" i="38" s="1"/>
  <c r="L33" i="38"/>
  <c r="L30" i="38"/>
  <c r="L32" i="38" s="1"/>
  <c r="C165" i="38" s="1"/>
  <c r="D165" i="38" s="1"/>
  <c r="L29" i="38"/>
  <c r="L28" i="38"/>
  <c r="L31" i="38" s="1"/>
  <c r="L25" i="38"/>
  <c r="L24" i="38"/>
  <c r="L26" i="38" s="1"/>
  <c r="L23" i="38"/>
  <c r="L27" i="38" s="1"/>
  <c r="C164" i="38" s="1"/>
  <c r="D164" i="38" s="1"/>
  <c r="L15" i="38"/>
  <c r="L17" i="38" s="1"/>
  <c r="C163" i="38" s="1"/>
  <c r="D163" i="38" s="1"/>
  <c r="L14" i="38"/>
  <c r="L13" i="38"/>
  <c r="L16" i="38" s="1"/>
  <c r="L9" i="38"/>
  <c r="L11" i="38" s="1"/>
  <c r="C162" i="38" s="1"/>
  <c r="D162" i="38" s="1"/>
  <c r="L8" i="38"/>
  <c r="L10" i="38" s="1"/>
  <c r="L7" i="38"/>
  <c r="B176" i="37"/>
  <c r="B175" i="37"/>
  <c r="B174" i="37"/>
  <c r="B173" i="37"/>
  <c r="B172" i="37"/>
  <c r="B171" i="37"/>
  <c r="B170" i="37"/>
  <c r="B169" i="37"/>
  <c r="B168" i="37"/>
  <c r="B167" i="37"/>
  <c r="B166" i="37"/>
  <c r="B165" i="37"/>
  <c r="B164" i="37"/>
  <c r="B163" i="37"/>
  <c r="B162" i="37"/>
  <c r="D157" i="37"/>
  <c r="D156" i="37"/>
  <c r="D155" i="37"/>
  <c r="D158" i="37" s="1"/>
  <c r="L134" i="37"/>
  <c r="L136" i="37" s="1"/>
  <c r="C176" i="37" s="1"/>
  <c r="D176" i="37" s="1"/>
  <c r="L133" i="37"/>
  <c r="L135" i="37" s="1"/>
  <c r="L132" i="37"/>
  <c r="L125" i="37"/>
  <c r="L127" i="37" s="1"/>
  <c r="C175" i="37" s="1"/>
  <c r="D175" i="37" s="1"/>
  <c r="L124" i="37"/>
  <c r="L123" i="37"/>
  <c r="L126" i="37" s="1"/>
  <c r="L119" i="37"/>
  <c r="L118" i="37"/>
  <c r="L120" i="37" s="1"/>
  <c r="C174" i="37" s="1"/>
  <c r="D174" i="37" s="1"/>
  <c r="L117" i="37"/>
  <c r="L116" i="37"/>
  <c r="L111" i="37"/>
  <c r="L110" i="37"/>
  <c r="L109" i="37"/>
  <c r="L113" i="37" s="1"/>
  <c r="C173" i="37" s="1"/>
  <c r="D173" i="37" s="1"/>
  <c r="L105" i="37"/>
  <c r="L107" i="37" s="1"/>
  <c r="C172" i="37" s="1"/>
  <c r="D172" i="37" s="1"/>
  <c r="L104" i="37"/>
  <c r="L106" i="37" s="1"/>
  <c r="L103" i="37"/>
  <c r="L98" i="37"/>
  <c r="L100" i="37" s="1"/>
  <c r="C171" i="37" s="1"/>
  <c r="D171" i="37" s="1"/>
  <c r="L97" i="37"/>
  <c r="L96" i="37"/>
  <c r="L99" i="37" s="1"/>
  <c r="L94" i="37"/>
  <c r="L93" i="37"/>
  <c r="L95" i="37" s="1"/>
  <c r="C170" i="37" s="1"/>
  <c r="D170" i="37" s="1"/>
  <c r="L92" i="37"/>
  <c r="L91" i="37"/>
  <c r="L88" i="37"/>
  <c r="L87" i="37"/>
  <c r="L86" i="37"/>
  <c r="L90" i="37" s="1"/>
  <c r="C169" i="37" s="1"/>
  <c r="D169" i="37" s="1"/>
  <c r="L54" i="37"/>
  <c r="L56" i="37" s="1"/>
  <c r="C168" i="37" s="1"/>
  <c r="D168" i="37" s="1"/>
  <c r="L53" i="37"/>
  <c r="L55" i="37" s="1"/>
  <c r="L52" i="37"/>
  <c r="L40" i="37"/>
  <c r="L42" i="37" s="1"/>
  <c r="C167" i="37" s="1"/>
  <c r="D167" i="37" s="1"/>
  <c r="L39" i="37"/>
  <c r="L38" i="37"/>
  <c r="L41" i="37" s="1"/>
  <c r="L36" i="37"/>
  <c r="L35" i="37"/>
  <c r="L37" i="37" s="1"/>
  <c r="C166" i="37" s="1"/>
  <c r="D166" i="37" s="1"/>
  <c r="L34" i="37"/>
  <c r="L33" i="37"/>
  <c r="L30" i="37"/>
  <c r="L29" i="37"/>
  <c r="L28" i="37"/>
  <c r="L32" i="37" s="1"/>
  <c r="C165" i="37" s="1"/>
  <c r="D165" i="37" s="1"/>
  <c r="L25" i="37"/>
  <c r="L27" i="37" s="1"/>
  <c r="C164" i="37" s="1"/>
  <c r="D164" i="37" s="1"/>
  <c r="L24" i="37"/>
  <c r="L26" i="37" s="1"/>
  <c r="L23" i="37"/>
  <c r="L15" i="37"/>
  <c r="L17" i="37" s="1"/>
  <c r="C163" i="37" s="1"/>
  <c r="D163" i="37" s="1"/>
  <c r="L14" i="37"/>
  <c r="L13" i="37"/>
  <c r="L16" i="37" s="1"/>
  <c r="L10" i="37"/>
  <c r="L9" i="37"/>
  <c r="L11" i="37" s="1"/>
  <c r="C162" i="37" s="1"/>
  <c r="D162" i="37" s="1"/>
  <c r="L8" i="37"/>
  <c r="L7" i="37"/>
  <c r="B176" i="36"/>
  <c r="B175" i="36"/>
  <c r="B174" i="36"/>
  <c r="B173" i="36"/>
  <c r="B172" i="36"/>
  <c r="B171" i="36"/>
  <c r="B170" i="36"/>
  <c r="B169" i="36"/>
  <c r="B168" i="36"/>
  <c r="B167" i="36"/>
  <c r="B166" i="36"/>
  <c r="B165" i="36"/>
  <c r="B164" i="36"/>
  <c r="B163" i="36"/>
  <c r="B162" i="36"/>
  <c r="D157" i="36"/>
  <c r="D156" i="36"/>
  <c r="D155" i="36"/>
  <c r="D158" i="36" s="1"/>
  <c r="L134" i="36"/>
  <c r="L136" i="36" s="1"/>
  <c r="C176" i="36" s="1"/>
  <c r="D176" i="36" s="1"/>
  <c r="L133" i="36"/>
  <c r="L132" i="36"/>
  <c r="L135" i="36" s="1"/>
  <c r="L126" i="36"/>
  <c r="L125" i="36"/>
  <c r="L127" i="36" s="1"/>
  <c r="C175" i="36" s="1"/>
  <c r="D175" i="36" s="1"/>
  <c r="L124" i="36"/>
  <c r="L123" i="36"/>
  <c r="L119" i="36"/>
  <c r="L118" i="36"/>
  <c r="L117" i="36"/>
  <c r="L116" i="36"/>
  <c r="L120" i="36" s="1"/>
  <c r="C174" i="36" s="1"/>
  <c r="D174" i="36" s="1"/>
  <c r="L111" i="36"/>
  <c r="L110" i="36"/>
  <c r="L109" i="36"/>
  <c r="L113" i="36" s="1"/>
  <c r="C173" i="36" s="1"/>
  <c r="D173" i="36" s="1"/>
  <c r="L105" i="36"/>
  <c r="L107" i="36" s="1"/>
  <c r="C172" i="36" s="1"/>
  <c r="D172" i="36" s="1"/>
  <c r="L104" i="36"/>
  <c r="L103" i="36"/>
  <c r="L106" i="36" s="1"/>
  <c r="L99" i="36"/>
  <c r="L98" i="36"/>
  <c r="L100" i="36" s="1"/>
  <c r="C171" i="36" s="1"/>
  <c r="D171" i="36" s="1"/>
  <c r="L97" i="36"/>
  <c r="L96" i="36"/>
  <c r="L94" i="36"/>
  <c r="L93" i="36"/>
  <c r="L92" i="36"/>
  <c r="L91" i="36"/>
  <c r="L95" i="36" s="1"/>
  <c r="C170" i="36" s="1"/>
  <c r="D170" i="36" s="1"/>
  <c r="L88" i="36"/>
  <c r="L87" i="36"/>
  <c r="L86" i="36"/>
  <c r="L90" i="36" s="1"/>
  <c r="C169" i="36" s="1"/>
  <c r="D169" i="36" s="1"/>
  <c r="L54" i="36"/>
  <c r="L56" i="36" s="1"/>
  <c r="C168" i="36" s="1"/>
  <c r="D168" i="36" s="1"/>
  <c r="L53" i="36"/>
  <c r="L52" i="36"/>
  <c r="L55" i="36" s="1"/>
  <c r="L41" i="36"/>
  <c r="L40" i="36"/>
  <c r="L42" i="36" s="1"/>
  <c r="C167" i="36" s="1"/>
  <c r="D167" i="36" s="1"/>
  <c r="L39" i="36"/>
  <c r="L38" i="36"/>
  <c r="L36" i="36"/>
  <c r="L35" i="36"/>
  <c r="L34" i="36"/>
  <c r="L33" i="36"/>
  <c r="L37" i="36" s="1"/>
  <c r="C166" i="36" s="1"/>
  <c r="D166" i="36" s="1"/>
  <c r="L30" i="36"/>
  <c r="L29" i="36"/>
  <c r="L28" i="36"/>
  <c r="L32" i="36" s="1"/>
  <c r="C165" i="36" s="1"/>
  <c r="D165" i="36" s="1"/>
  <c r="L25" i="36"/>
  <c r="L27" i="36" s="1"/>
  <c r="C164" i="36" s="1"/>
  <c r="D164" i="36" s="1"/>
  <c r="L24" i="36"/>
  <c r="L23" i="36"/>
  <c r="L26" i="36" s="1"/>
  <c r="L16" i="36"/>
  <c r="L15" i="36"/>
  <c r="L17" i="36" s="1"/>
  <c r="C163" i="36" s="1"/>
  <c r="D163" i="36" s="1"/>
  <c r="L14" i="36"/>
  <c r="L13" i="36"/>
  <c r="L10" i="36"/>
  <c r="L9" i="36"/>
  <c r="L8" i="36"/>
  <c r="L7" i="36"/>
  <c r="L11" i="36" s="1"/>
  <c r="C162" i="36" s="1"/>
  <c r="D162" i="36" s="1"/>
  <c r="B176" i="35"/>
  <c r="B175" i="35"/>
  <c r="B174" i="35"/>
  <c r="B173" i="35"/>
  <c r="B172" i="35"/>
  <c r="B171" i="35"/>
  <c r="B170" i="35"/>
  <c r="B169" i="35"/>
  <c r="B168" i="35"/>
  <c r="B167" i="35"/>
  <c r="B166" i="35"/>
  <c r="B165" i="35"/>
  <c r="B164" i="35"/>
  <c r="B163" i="35"/>
  <c r="B162" i="35"/>
  <c r="D157" i="35"/>
  <c r="D156" i="35"/>
  <c r="D155" i="35"/>
  <c r="D158" i="35" s="1"/>
  <c r="L134" i="35"/>
  <c r="L136" i="35" s="1"/>
  <c r="C176" i="35" s="1"/>
  <c r="D176" i="35" s="1"/>
  <c r="L133" i="35"/>
  <c r="L132" i="35"/>
  <c r="L126" i="35"/>
  <c r="L125" i="35"/>
  <c r="L127" i="35" s="1"/>
  <c r="C175" i="35" s="1"/>
  <c r="D175" i="35" s="1"/>
  <c r="L124" i="35"/>
  <c r="L123" i="35"/>
  <c r="L118" i="35"/>
  <c r="L117" i="35"/>
  <c r="L116" i="35"/>
  <c r="L120" i="35" s="1"/>
  <c r="C174" i="35" s="1"/>
  <c r="D174" i="35" s="1"/>
  <c r="L111" i="35"/>
  <c r="L110" i="35"/>
  <c r="L109" i="35"/>
  <c r="L113" i="35" s="1"/>
  <c r="L105" i="35"/>
  <c r="L107" i="35" s="1"/>
  <c r="C172" i="35" s="1"/>
  <c r="D172" i="35" s="1"/>
  <c r="L104" i="35"/>
  <c r="L103" i="35"/>
  <c r="L106" i="35" s="1"/>
  <c r="L99" i="35"/>
  <c r="L98" i="35"/>
  <c r="L100" i="35" s="1"/>
  <c r="C171" i="35" s="1"/>
  <c r="D171" i="35" s="1"/>
  <c r="L97" i="35"/>
  <c r="L96" i="35"/>
  <c r="L93" i="35"/>
  <c r="L92" i="35"/>
  <c r="L91" i="35"/>
  <c r="L95" i="35" s="1"/>
  <c r="C170" i="35" s="1"/>
  <c r="D170" i="35" s="1"/>
  <c r="L88" i="35"/>
  <c r="L87" i="35"/>
  <c r="L86" i="35"/>
  <c r="L90" i="35" s="1"/>
  <c r="L54" i="35"/>
  <c r="L56" i="35" s="1"/>
  <c r="C168" i="35" s="1"/>
  <c r="D168" i="35" s="1"/>
  <c r="L53" i="35"/>
  <c r="L52" i="35"/>
  <c r="L55" i="35" s="1"/>
  <c r="L41" i="35"/>
  <c r="L40" i="35"/>
  <c r="L42" i="35" s="1"/>
  <c r="C167" i="35" s="1"/>
  <c r="D167" i="35" s="1"/>
  <c r="L39" i="35"/>
  <c r="L38" i="35"/>
  <c r="L35" i="35"/>
  <c r="L34" i="35"/>
  <c r="L33" i="35"/>
  <c r="L37" i="35" s="1"/>
  <c r="L30" i="35"/>
  <c r="L29" i="35"/>
  <c r="L28" i="35"/>
  <c r="L32" i="35" s="1"/>
  <c r="L25" i="35"/>
  <c r="L27" i="35" s="1"/>
  <c r="C164" i="35" s="1"/>
  <c r="D164" i="35" s="1"/>
  <c r="L24" i="35"/>
  <c r="L23" i="35"/>
  <c r="L26" i="35" s="1"/>
  <c r="L16" i="35"/>
  <c r="L15" i="35"/>
  <c r="L17" i="35" s="1"/>
  <c r="C163" i="35" s="1"/>
  <c r="D163" i="35" s="1"/>
  <c r="L14" i="35"/>
  <c r="L13" i="35"/>
  <c r="L9" i="35"/>
  <c r="L8" i="35"/>
  <c r="L7" i="35"/>
  <c r="L11" i="35" s="1"/>
  <c r="B176" i="34"/>
  <c r="B175" i="34"/>
  <c r="B174" i="34"/>
  <c r="B173" i="34"/>
  <c r="B172" i="34"/>
  <c r="B171" i="34"/>
  <c r="B170" i="34"/>
  <c r="B169" i="34"/>
  <c r="B168" i="34"/>
  <c r="B167" i="34"/>
  <c r="B166" i="34"/>
  <c r="B165" i="34"/>
  <c r="B164" i="34"/>
  <c r="B163" i="34"/>
  <c r="B162" i="34"/>
  <c r="D157" i="34"/>
  <c r="D156" i="34"/>
  <c r="D155" i="34"/>
  <c r="D158" i="34" s="1"/>
  <c r="L134" i="34"/>
  <c r="L136" i="34" s="1"/>
  <c r="C176" i="34" s="1"/>
  <c r="D176" i="34" s="1"/>
  <c r="L133" i="34"/>
  <c r="L132" i="34"/>
  <c r="L135" i="34" s="1"/>
  <c r="L126" i="34"/>
  <c r="L125" i="34"/>
  <c r="L127" i="34" s="1"/>
  <c r="C175" i="34" s="1"/>
  <c r="D175" i="34" s="1"/>
  <c r="L124" i="34"/>
  <c r="L123" i="34"/>
  <c r="L118" i="34"/>
  <c r="L117" i="34"/>
  <c r="L116" i="34"/>
  <c r="L119" i="34" s="1"/>
  <c r="BC18" i="26" s="1"/>
  <c r="L111" i="34"/>
  <c r="L110" i="34"/>
  <c r="L109" i="34"/>
  <c r="L113" i="34" s="1"/>
  <c r="L105" i="34"/>
  <c r="L107" i="34" s="1"/>
  <c r="C172" i="34" s="1"/>
  <c r="D172" i="34" s="1"/>
  <c r="L104" i="34"/>
  <c r="L103" i="34"/>
  <c r="L106" i="34" s="1"/>
  <c r="L99" i="34"/>
  <c r="L98" i="34"/>
  <c r="L100" i="34" s="1"/>
  <c r="C171" i="34" s="1"/>
  <c r="D171" i="34" s="1"/>
  <c r="L97" i="34"/>
  <c r="L96" i="34"/>
  <c r="L93" i="34"/>
  <c r="L92" i="34"/>
  <c r="L91" i="34"/>
  <c r="L94" i="34" s="1"/>
  <c r="L88" i="34"/>
  <c r="L87" i="34"/>
  <c r="L86" i="34"/>
  <c r="L90" i="34" s="1"/>
  <c r="L54" i="34"/>
  <c r="L56" i="34" s="1"/>
  <c r="L53" i="34"/>
  <c r="L52" i="34"/>
  <c r="L55" i="34" s="1"/>
  <c r="AN18" i="26" s="1"/>
  <c r="L41" i="34"/>
  <c r="L40" i="34"/>
  <c r="L42" i="34" s="1"/>
  <c r="L39" i="34"/>
  <c r="L38" i="34"/>
  <c r="L35" i="34"/>
  <c r="L34" i="34"/>
  <c r="L33" i="34"/>
  <c r="L36" i="34" s="1"/>
  <c r="AD18" i="26" s="1"/>
  <c r="L30" i="34"/>
  <c r="L29" i="34"/>
  <c r="L28" i="34"/>
  <c r="L32" i="34" s="1"/>
  <c r="L25" i="34"/>
  <c r="L27" i="34" s="1"/>
  <c r="L24" i="34"/>
  <c r="L23" i="34"/>
  <c r="L26" i="34" s="1"/>
  <c r="T18" i="26" s="1"/>
  <c r="L16" i="34"/>
  <c r="L15" i="34"/>
  <c r="L17" i="34" s="1"/>
  <c r="L14" i="34"/>
  <c r="L13" i="34"/>
  <c r="L9" i="34"/>
  <c r="L8" i="34"/>
  <c r="L7" i="34"/>
  <c r="L10" i="34" s="1"/>
  <c r="J18" i="26" s="1"/>
  <c r="B176" i="33"/>
  <c r="B175" i="33"/>
  <c r="B174" i="33"/>
  <c r="B173" i="33"/>
  <c r="B172" i="33"/>
  <c r="B171" i="33"/>
  <c r="B170" i="33"/>
  <c r="B169" i="33"/>
  <c r="B168" i="33"/>
  <c r="B167" i="33"/>
  <c r="B166" i="33"/>
  <c r="B165" i="33"/>
  <c r="B164" i="33"/>
  <c r="B163" i="33"/>
  <c r="B162" i="33"/>
  <c r="D157" i="33"/>
  <c r="D156" i="33"/>
  <c r="D155" i="33"/>
  <c r="D158" i="33" s="1"/>
  <c r="L134" i="33"/>
  <c r="L136" i="33" s="1"/>
  <c r="C176" i="33" s="1"/>
  <c r="D176" i="33" s="1"/>
  <c r="L133" i="33"/>
  <c r="L132" i="33"/>
  <c r="L135" i="33" s="1"/>
  <c r="L126" i="33"/>
  <c r="L125" i="33"/>
  <c r="L127" i="33" s="1"/>
  <c r="C175" i="33" s="1"/>
  <c r="D175" i="33" s="1"/>
  <c r="L124" i="33"/>
  <c r="L123" i="33"/>
  <c r="L118" i="33"/>
  <c r="L117" i="33"/>
  <c r="L116" i="33"/>
  <c r="L119" i="33" s="1"/>
  <c r="BC27" i="26" s="1"/>
  <c r="L111" i="33"/>
  <c r="L110" i="33"/>
  <c r="L109" i="33"/>
  <c r="L113" i="33" s="1"/>
  <c r="L105" i="33"/>
  <c r="L107" i="33" s="1"/>
  <c r="C172" i="33" s="1"/>
  <c r="D172" i="33" s="1"/>
  <c r="L104" i="33"/>
  <c r="L103" i="33"/>
  <c r="L106" i="33" s="1"/>
  <c r="L99" i="33"/>
  <c r="L98" i="33"/>
  <c r="L100" i="33" s="1"/>
  <c r="C171" i="33" s="1"/>
  <c r="D171" i="33" s="1"/>
  <c r="L97" i="33"/>
  <c r="L96" i="33"/>
  <c r="L93" i="33"/>
  <c r="L92" i="33"/>
  <c r="L91" i="33"/>
  <c r="L94" i="33" s="1"/>
  <c r="L88" i="33"/>
  <c r="L87" i="33"/>
  <c r="L86" i="33"/>
  <c r="L90" i="33" s="1"/>
  <c r="L54" i="33"/>
  <c r="L56" i="33" s="1"/>
  <c r="L53" i="33"/>
  <c r="L52" i="33"/>
  <c r="L55" i="33" s="1"/>
  <c r="AN27" i="26" s="1"/>
  <c r="L41" i="33"/>
  <c r="L40" i="33"/>
  <c r="L42" i="33" s="1"/>
  <c r="L39" i="33"/>
  <c r="L38" i="33"/>
  <c r="L35" i="33"/>
  <c r="L34" i="33"/>
  <c r="L33" i="33"/>
  <c r="L36" i="33" s="1"/>
  <c r="AD27" i="26" s="1"/>
  <c r="L30" i="33"/>
  <c r="L29" i="33"/>
  <c r="L28" i="33"/>
  <c r="L32" i="33" s="1"/>
  <c r="L25" i="33"/>
  <c r="L27" i="33" s="1"/>
  <c r="L24" i="33"/>
  <c r="L23" i="33"/>
  <c r="L26" i="33" s="1"/>
  <c r="T27" i="26" s="1"/>
  <c r="L16" i="33"/>
  <c r="L15" i="33"/>
  <c r="L17" i="33" s="1"/>
  <c r="L14" i="33"/>
  <c r="L13" i="33"/>
  <c r="L9" i="33"/>
  <c r="L8" i="33"/>
  <c r="L7" i="33"/>
  <c r="L10" i="33" s="1"/>
  <c r="J27" i="26" s="1"/>
  <c r="B176" i="32"/>
  <c r="B175" i="32"/>
  <c r="B174" i="32"/>
  <c r="B173" i="32"/>
  <c r="B172" i="32"/>
  <c r="B171" i="32"/>
  <c r="B170" i="32"/>
  <c r="B169" i="32"/>
  <c r="B168" i="32"/>
  <c r="B167" i="32"/>
  <c r="B166" i="32"/>
  <c r="B165" i="32"/>
  <c r="B164" i="32"/>
  <c r="B163" i="32"/>
  <c r="B162" i="32"/>
  <c r="D157" i="32"/>
  <c r="D156" i="32"/>
  <c r="D155" i="32"/>
  <c r="D158" i="32" s="1"/>
  <c r="L134" i="32"/>
  <c r="L136" i="32" s="1"/>
  <c r="C176" i="32" s="1"/>
  <c r="D176" i="32" s="1"/>
  <c r="L133" i="32"/>
  <c r="L132" i="32"/>
  <c r="L135" i="32" s="1"/>
  <c r="L126" i="32"/>
  <c r="L125" i="32"/>
  <c r="L127" i="32" s="1"/>
  <c r="C175" i="32" s="1"/>
  <c r="D175" i="32" s="1"/>
  <c r="L124" i="32"/>
  <c r="L123" i="32"/>
  <c r="L118" i="32"/>
  <c r="L117" i="32"/>
  <c r="L116" i="32"/>
  <c r="L119" i="32" s="1"/>
  <c r="BC7" i="26" s="1"/>
  <c r="L111" i="32"/>
  <c r="L110" i="32"/>
  <c r="L109" i="32"/>
  <c r="L113" i="32" s="1"/>
  <c r="L105" i="32"/>
  <c r="L107" i="32" s="1"/>
  <c r="C172" i="32" s="1"/>
  <c r="D172" i="32" s="1"/>
  <c r="L104" i="32"/>
  <c r="L103" i="32"/>
  <c r="L106" i="32" s="1"/>
  <c r="L99" i="32"/>
  <c r="L98" i="32"/>
  <c r="L100" i="32" s="1"/>
  <c r="C171" i="32" s="1"/>
  <c r="D171" i="32" s="1"/>
  <c r="L97" i="32"/>
  <c r="L96" i="32"/>
  <c r="L93" i="32"/>
  <c r="L92" i="32"/>
  <c r="L91" i="32"/>
  <c r="L94" i="32" s="1"/>
  <c r="L88" i="32"/>
  <c r="L87" i="32"/>
  <c r="L86" i="32"/>
  <c r="L90" i="32" s="1"/>
  <c r="L54" i="32"/>
  <c r="L56" i="32" s="1"/>
  <c r="L53" i="32"/>
  <c r="L52" i="32"/>
  <c r="L55" i="32" s="1"/>
  <c r="AN7" i="26" s="1"/>
  <c r="L41" i="32"/>
  <c r="L40" i="32"/>
  <c r="L42" i="32" s="1"/>
  <c r="L39" i="32"/>
  <c r="L38" i="32"/>
  <c r="L35" i="32"/>
  <c r="L34" i="32"/>
  <c r="L33" i="32"/>
  <c r="L36" i="32" s="1"/>
  <c r="AD7" i="26" s="1"/>
  <c r="L30" i="32"/>
  <c r="L29" i="32"/>
  <c r="L28" i="32"/>
  <c r="L32" i="32" s="1"/>
  <c r="L25" i="32"/>
  <c r="L27" i="32" s="1"/>
  <c r="L24" i="32"/>
  <c r="L23" i="32"/>
  <c r="L26" i="32" s="1"/>
  <c r="T7" i="26" s="1"/>
  <c r="L16" i="32"/>
  <c r="L15" i="32"/>
  <c r="L17" i="32" s="1"/>
  <c r="L14" i="32"/>
  <c r="L13" i="32"/>
  <c r="L9" i="32"/>
  <c r="L8" i="32"/>
  <c r="L7" i="32"/>
  <c r="L10" i="32" s="1"/>
  <c r="J7" i="26" s="1"/>
  <c r="B176" i="31"/>
  <c r="B175" i="31"/>
  <c r="B174" i="31"/>
  <c r="B173" i="31"/>
  <c r="B172" i="31"/>
  <c r="B171" i="31"/>
  <c r="B170" i="31"/>
  <c r="B169" i="31"/>
  <c r="B168" i="31"/>
  <c r="B167" i="31"/>
  <c r="B166" i="31"/>
  <c r="B165" i="31"/>
  <c r="B164" i="31"/>
  <c r="B163" i="31"/>
  <c r="B162" i="31"/>
  <c r="D157" i="31"/>
  <c r="D156" i="31"/>
  <c r="D155" i="31"/>
  <c r="D158" i="31" s="1"/>
  <c r="L134" i="31"/>
  <c r="L136" i="31" s="1"/>
  <c r="C176" i="31" s="1"/>
  <c r="D176" i="31" s="1"/>
  <c r="L133" i="31"/>
  <c r="L132" i="31"/>
  <c r="L135" i="31" s="1"/>
  <c r="L126" i="31"/>
  <c r="L125" i="31"/>
  <c r="L127" i="31" s="1"/>
  <c r="C175" i="31" s="1"/>
  <c r="D175" i="31" s="1"/>
  <c r="L124" i="31"/>
  <c r="L123" i="31"/>
  <c r="L118" i="31"/>
  <c r="L117" i="31"/>
  <c r="L116" i="31"/>
  <c r="L119" i="31" s="1"/>
  <c r="BC25" i="26" s="1"/>
  <c r="L111" i="31"/>
  <c r="L110" i="31"/>
  <c r="L109" i="31"/>
  <c r="L113" i="31" s="1"/>
  <c r="L105" i="31"/>
  <c r="L107" i="31" s="1"/>
  <c r="C172" i="31" s="1"/>
  <c r="D172" i="31" s="1"/>
  <c r="L104" i="31"/>
  <c r="L103" i="31"/>
  <c r="L106" i="31" s="1"/>
  <c r="L99" i="31"/>
  <c r="L98" i="31"/>
  <c r="L100" i="31" s="1"/>
  <c r="C171" i="31" s="1"/>
  <c r="D171" i="31" s="1"/>
  <c r="L97" i="31"/>
  <c r="L96" i="31"/>
  <c r="L93" i="31"/>
  <c r="L92" i="31"/>
  <c r="L91" i="31"/>
  <c r="L94" i="31" s="1"/>
  <c r="L88" i="31"/>
  <c r="L87" i="31"/>
  <c r="L86" i="31"/>
  <c r="L90" i="31" s="1"/>
  <c r="L54" i="31"/>
  <c r="L56" i="31" s="1"/>
  <c r="L53" i="31"/>
  <c r="L52" i="31"/>
  <c r="L55" i="31" s="1"/>
  <c r="AN25" i="26" s="1"/>
  <c r="L41" i="31"/>
  <c r="L40" i="31"/>
  <c r="L42" i="31" s="1"/>
  <c r="L39" i="31"/>
  <c r="L38" i="31"/>
  <c r="L35" i="31"/>
  <c r="L34" i="31"/>
  <c r="L33" i="31"/>
  <c r="L36" i="31" s="1"/>
  <c r="AD25" i="26" s="1"/>
  <c r="L30" i="31"/>
  <c r="L29" i="31"/>
  <c r="L28" i="31"/>
  <c r="L32" i="31" s="1"/>
  <c r="L25" i="31"/>
  <c r="L27" i="31" s="1"/>
  <c r="L24" i="31"/>
  <c r="L23" i="31"/>
  <c r="L26" i="31" s="1"/>
  <c r="T25" i="26" s="1"/>
  <c r="L16" i="31"/>
  <c r="L15" i="31"/>
  <c r="L17" i="31" s="1"/>
  <c r="L14" i="31"/>
  <c r="L13" i="31"/>
  <c r="L9" i="31"/>
  <c r="L8" i="31"/>
  <c r="L7" i="31"/>
  <c r="L10" i="31" s="1"/>
  <c r="J25" i="26" s="1"/>
  <c r="B176" i="30"/>
  <c r="B175" i="30"/>
  <c r="B174" i="30"/>
  <c r="B173" i="30"/>
  <c r="B172" i="30"/>
  <c r="B171" i="30"/>
  <c r="B170" i="30"/>
  <c r="B169" i="30"/>
  <c r="B168" i="30"/>
  <c r="B167" i="30"/>
  <c r="B166" i="30"/>
  <c r="B165" i="30"/>
  <c r="B164" i="30"/>
  <c r="B163" i="30"/>
  <c r="B162" i="30"/>
  <c r="D157" i="30"/>
  <c r="D156" i="30"/>
  <c r="D155" i="30"/>
  <c r="D158" i="30" s="1"/>
  <c r="L134" i="30"/>
  <c r="L136" i="30" s="1"/>
  <c r="C176" i="30" s="1"/>
  <c r="D176" i="30" s="1"/>
  <c r="L133" i="30"/>
  <c r="L132" i="30"/>
  <c r="L135" i="30" s="1"/>
  <c r="L126" i="30"/>
  <c r="L125" i="30"/>
  <c r="L127" i="30" s="1"/>
  <c r="C175" i="30" s="1"/>
  <c r="D175" i="30" s="1"/>
  <c r="L124" i="30"/>
  <c r="L123" i="30"/>
  <c r="L118" i="30"/>
  <c r="L117" i="30"/>
  <c r="L116" i="30"/>
  <c r="L119" i="30" s="1"/>
  <c r="BC21" i="26" s="1"/>
  <c r="L111" i="30"/>
  <c r="L110" i="30"/>
  <c r="L109" i="30"/>
  <c r="L113" i="30" s="1"/>
  <c r="L105" i="30"/>
  <c r="L107" i="30" s="1"/>
  <c r="C172" i="30" s="1"/>
  <c r="D172" i="30" s="1"/>
  <c r="L104" i="30"/>
  <c r="L103" i="30"/>
  <c r="L106" i="30" s="1"/>
  <c r="L99" i="30"/>
  <c r="L98" i="30"/>
  <c r="L100" i="30" s="1"/>
  <c r="C171" i="30" s="1"/>
  <c r="D171" i="30" s="1"/>
  <c r="L97" i="30"/>
  <c r="L96" i="30"/>
  <c r="L93" i="30"/>
  <c r="L92" i="30"/>
  <c r="L91" i="30"/>
  <c r="L94" i="30" s="1"/>
  <c r="L88" i="30"/>
  <c r="L87" i="30"/>
  <c r="L86" i="30"/>
  <c r="L90" i="30" s="1"/>
  <c r="L54" i="30"/>
  <c r="L56" i="30" s="1"/>
  <c r="L53" i="30"/>
  <c r="L52" i="30"/>
  <c r="L55" i="30" s="1"/>
  <c r="AN21" i="26" s="1"/>
  <c r="L41" i="30"/>
  <c r="L40" i="30"/>
  <c r="L42" i="30" s="1"/>
  <c r="L39" i="30"/>
  <c r="L38" i="30"/>
  <c r="L35" i="30"/>
  <c r="L34" i="30"/>
  <c r="L33" i="30"/>
  <c r="L36" i="30" s="1"/>
  <c r="AD21" i="26" s="1"/>
  <c r="L30" i="30"/>
  <c r="L29" i="30"/>
  <c r="L28" i="30"/>
  <c r="L32" i="30" s="1"/>
  <c r="L25" i="30"/>
  <c r="L27" i="30" s="1"/>
  <c r="L24" i="30"/>
  <c r="L23" i="30"/>
  <c r="L26" i="30" s="1"/>
  <c r="T21" i="26" s="1"/>
  <c r="L16" i="30"/>
  <c r="L15" i="30"/>
  <c r="L17" i="30" s="1"/>
  <c r="L14" i="30"/>
  <c r="L13" i="30"/>
  <c r="L9" i="30"/>
  <c r="L8" i="30"/>
  <c r="L7" i="30"/>
  <c r="L10" i="30" s="1"/>
  <c r="J21" i="26" s="1"/>
  <c r="B178" i="29"/>
  <c r="B177" i="29"/>
  <c r="B176" i="29"/>
  <c r="B175" i="29"/>
  <c r="B174" i="29"/>
  <c r="B173" i="29"/>
  <c r="B172" i="29"/>
  <c r="B171" i="29"/>
  <c r="B170" i="29"/>
  <c r="B169" i="29"/>
  <c r="B168" i="29"/>
  <c r="B167" i="29"/>
  <c r="B166" i="29"/>
  <c r="B165" i="29"/>
  <c r="B164" i="29"/>
  <c r="D157" i="29"/>
  <c r="D156" i="29"/>
  <c r="D155" i="29"/>
  <c r="D158" i="29" s="1"/>
  <c r="L134" i="29"/>
  <c r="L136" i="29" s="1"/>
  <c r="C178" i="29" s="1"/>
  <c r="D178" i="29" s="1"/>
  <c r="L133" i="29"/>
  <c r="L132" i="29"/>
  <c r="L135" i="29" s="1"/>
  <c r="L126" i="29"/>
  <c r="L125" i="29"/>
  <c r="L127" i="29" s="1"/>
  <c r="C177" i="29" s="1"/>
  <c r="D177" i="29" s="1"/>
  <c r="L124" i="29"/>
  <c r="L123" i="29"/>
  <c r="L118" i="29"/>
  <c r="L117" i="29"/>
  <c r="L116" i="29"/>
  <c r="L119" i="29" s="1"/>
  <c r="BC15" i="26" s="1"/>
  <c r="L111" i="29"/>
  <c r="L110" i="29"/>
  <c r="L109" i="29"/>
  <c r="L113" i="29" s="1"/>
  <c r="L105" i="29"/>
  <c r="L107" i="29" s="1"/>
  <c r="C174" i="29" s="1"/>
  <c r="D174" i="29" s="1"/>
  <c r="L104" i="29"/>
  <c r="L103" i="29"/>
  <c r="L106" i="29" s="1"/>
  <c r="L99" i="29"/>
  <c r="L98" i="29"/>
  <c r="L100" i="29" s="1"/>
  <c r="C173" i="29" s="1"/>
  <c r="D173" i="29" s="1"/>
  <c r="L97" i="29"/>
  <c r="L96" i="29"/>
  <c r="L93" i="29"/>
  <c r="L92" i="29"/>
  <c r="L91" i="29"/>
  <c r="L94" i="29" s="1"/>
  <c r="L88" i="29"/>
  <c r="L87" i="29"/>
  <c r="AQ15" i="26" s="1"/>
  <c r="L86" i="29"/>
  <c r="L90" i="29" s="1"/>
  <c r="L54" i="29"/>
  <c r="L56" i="29" s="1"/>
  <c r="L53" i="29"/>
  <c r="AL15" i="26" s="1"/>
  <c r="L52" i="29"/>
  <c r="L55" i="29" s="1"/>
  <c r="AN15" i="26" s="1"/>
  <c r="L41" i="29"/>
  <c r="AI15" i="26" s="1"/>
  <c r="L40" i="29"/>
  <c r="L42" i="29" s="1"/>
  <c r="L39" i="29"/>
  <c r="L38" i="29"/>
  <c r="L35" i="29"/>
  <c r="L34" i="29"/>
  <c r="L33" i="29"/>
  <c r="L36" i="29" s="1"/>
  <c r="AD15" i="26" s="1"/>
  <c r="L30" i="29"/>
  <c r="L29" i="29"/>
  <c r="W15" i="26" s="1"/>
  <c r="L28" i="29"/>
  <c r="L32" i="29" s="1"/>
  <c r="L25" i="29"/>
  <c r="L27" i="29" s="1"/>
  <c r="L24" i="29"/>
  <c r="R15" i="26" s="1"/>
  <c r="L23" i="29"/>
  <c r="L26" i="29" s="1"/>
  <c r="T15" i="26" s="1"/>
  <c r="L16" i="29"/>
  <c r="O15" i="26" s="1"/>
  <c r="L15" i="29"/>
  <c r="L17" i="29" s="1"/>
  <c r="L14" i="29"/>
  <c r="L13" i="29"/>
  <c r="L9" i="29"/>
  <c r="L8" i="29"/>
  <c r="L7" i="29"/>
  <c r="L10" i="29" s="1"/>
  <c r="J15" i="26" s="1"/>
  <c r="D157" i="28"/>
  <c r="D156" i="28"/>
  <c r="D155" i="28"/>
  <c r="D158" i="28" s="1"/>
  <c r="D159" i="28" s="1"/>
  <c r="BB27" i="26"/>
  <c r="BA27" i="26"/>
  <c r="AZ27" i="26"/>
  <c r="AW27" i="26"/>
  <c r="AV27" i="26"/>
  <c r="AU27" i="26"/>
  <c r="AR27" i="26"/>
  <c r="AQ27" i="26"/>
  <c r="AP27" i="26"/>
  <c r="AM27" i="26"/>
  <c r="AL27" i="26"/>
  <c r="AK27" i="26"/>
  <c r="AI27" i="26"/>
  <c r="AH27" i="26"/>
  <c r="AG27" i="26"/>
  <c r="AF27" i="26"/>
  <c r="AC27" i="26"/>
  <c r="AB27" i="26"/>
  <c r="AA27" i="26"/>
  <c r="X27" i="26"/>
  <c r="W27" i="26"/>
  <c r="V27" i="26"/>
  <c r="S27" i="26"/>
  <c r="R27" i="26"/>
  <c r="Q27" i="26"/>
  <c r="O27" i="26"/>
  <c r="N27" i="26"/>
  <c r="M27" i="26"/>
  <c r="L27" i="26"/>
  <c r="I27" i="26"/>
  <c r="H27" i="26"/>
  <c r="G27" i="26"/>
  <c r="F27" i="26"/>
  <c r="D27" i="26"/>
  <c r="C27" i="26"/>
  <c r="B27" i="26"/>
  <c r="A27" i="26"/>
  <c r="BD26" i="26"/>
  <c r="BC26" i="26"/>
  <c r="BB26" i="26"/>
  <c r="BA26" i="26"/>
  <c r="AZ26" i="26"/>
  <c r="AY26" i="26"/>
  <c r="AW26" i="26"/>
  <c r="AV26" i="26"/>
  <c r="AU26" i="26"/>
  <c r="AT26" i="26"/>
  <c r="AR26" i="26"/>
  <c r="AQ26" i="26"/>
  <c r="AP26" i="26"/>
  <c r="AN26" i="26"/>
  <c r="AM26" i="26"/>
  <c r="AL26" i="26"/>
  <c r="AK26" i="26"/>
  <c r="AJ26" i="26"/>
  <c r="AI26" i="26"/>
  <c r="AH26" i="26"/>
  <c r="AG26" i="26"/>
  <c r="AF26" i="26"/>
  <c r="AE26" i="26"/>
  <c r="AD26" i="26"/>
  <c r="AC26" i="26"/>
  <c r="AB26" i="26"/>
  <c r="AA26" i="26"/>
  <c r="Z26" i="26"/>
  <c r="X26" i="26"/>
  <c r="W26" i="26"/>
  <c r="V26" i="26"/>
  <c r="T26" i="26"/>
  <c r="S26" i="26"/>
  <c r="R26" i="26"/>
  <c r="Q26" i="26"/>
  <c r="P26" i="26"/>
  <c r="O26" i="26"/>
  <c r="N26" i="26"/>
  <c r="M26" i="26"/>
  <c r="L26" i="26"/>
  <c r="K26" i="26"/>
  <c r="J26" i="26"/>
  <c r="I26" i="26"/>
  <c r="H26" i="26"/>
  <c r="G26" i="26"/>
  <c r="F26" i="26"/>
  <c r="E26" i="26"/>
  <c r="D26" i="26"/>
  <c r="C26" i="26"/>
  <c r="B26" i="26"/>
  <c r="A26" i="26"/>
  <c r="BB25" i="26"/>
  <c r="BA25" i="26"/>
  <c r="AZ25" i="26"/>
  <c r="AW25" i="26"/>
  <c r="AV25" i="26"/>
  <c r="AU25" i="26"/>
  <c r="AR25" i="26"/>
  <c r="AQ25" i="26"/>
  <c r="AP25" i="26"/>
  <c r="AM25" i="26"/>
  <c r="AL25" i="26"/>
  <c r="AK25" i="26"/>
  <c r="AI25" i="26"/>
  <c r="AH25" i="26"/>
  <c r="AG25" i="26"/>
  <c r="AF25" i="26"/>
  <c r="AC25" i="26"/>
  <c r="AB25" i="26"/>
  <c r="AA25" i="26"/>
  <c r="X25" i="26"/>
  <c r="W25" i="26"/>
  <c r="V25" i="26"/>
  <c r="S25" i="26"/>
  <c r="R25" i="26"/>
  <c r="Q25" i="26"/>
  <c r="O25" i="26"/>
  <c r="N25" i="26"/>
  <c r="M25" i="26"/>
  <c r="L25" i="26"/>
  <c r="I25" i="26"/>
  <c r="H25" i="26"/>
  <c r="G25" i="26"/>
  <c r="F25" i="26"/>
  <c r="D25" i="26"/>
  <c r="C25" i="26"/>
  <c r="B25" i="26"/>
  <c r="A25" i="26"/>
  <c r="BD24" i="26"/>
  <c r="BC24" i="26"/>
  <c r="BB24" i="26"/>
  <c r="BA24" i="26"/>
  <c r="AZ24" i="26"/>
  <c r="AY24" i="26"/>
  <c r="AX24" i="26"/>
  <c r="AW24" i="26"/>
  <c r="AV24" i="26"/>
  <c r="AU24" i="26"/>
  <c r="AT24" i="26"/>
  <c r="AS24" i="26"/>
  <c r="AR24" i="26"/>
  <c r="AQ24" i="26"/>
  <c r="AP24" i="26"/>
  <c r="AO24" i="26"/>
  <c r="AN24" i="26"/>
  <c r="AM24" i="26"/>
  <c r="AL24" i="26"/>
  <c r="AK24" i="26"/>
  <c r="AJ24" i="26"/>
  <c r="AI24" i="26"/>
  <c r="AH24" i="26"/>
  <c r="AG24" i="26"/>
  <c r="AF24" i="26"/>
  <c r="AE24" i="26"/>
  <c r="AD24" i="26"/>
  <c r="AC24" i="26"/>
  <c r="AB24" i="26"/>
  <c r="AA24" i="26"/>
  <c r="Z24" i="26"/>
  <c r="Y24" i="26"/>
  <c r="X24" i="26"/>
  <c r="W24" i="26"/>
  <c r="V24" i="26"/>
  <c r="T24" i="26"/>
  <c r="S24" i="26"/>
  <c r="R24" i="26"/>
  <c r="Q24" i="26"/>
  <c r="P24" i="26"/>
  <c r="O24" i="26"/>
  <c r="N24" i="26"/>
  <c r="M24" i="26"/>
  <c r="L24" i="26"/>
  <c r="K24" i="26"/>
  <c r="J24" i="26"/>
  <c r="I24" i="26"/>
  <c r="H24" i="26"/>
  <c r="G24" i="26"/>
  <c r="F24" i="26"/>
  <c r="E24" i="26"/>
  <c r="D24" i="26"/>
  <c r="C24" i="26"/>
  <c r="B24" i="26"/>
  <c r="A24" i="26"/>
  <c r="BD23" i="26"/>
  <c r="BC23" i="26"/>
  <c r="BB23" i="26"/>
  <c r="BA23" i="26"/>
  <c r="AZ23" i="26"/>
  <c r="AY23" i="26"/>
  <c r="AW23" i="26"/>
  <c r="AV23" i="26"/>
  <c r="AU23" i="26"/>
  <c r="AT23" i="26"/>
  <c r="AR23" i="26"/>
  <c r="AQ23" i="26"/>
  <c r="AP23" i="26"/>
  <c r="AO23" i="26"/>
  <c r="AN23" i="26"/>
  <c r="AM23" i="26"/>
  <c r="AL23" i="26"/>
  <c r="AK23" i="26"/>
  <c r="AJ23" i="26"/>
  <c r="AH23" i="26"/>
  <c r="AG23" i="26"/>
  <c r="AF23" i="26"/>
  <c r="AE23" i="26"/>
  <c r="AD23" i="26"/>
  <c r="AC23" i="26"/>
  <c r="AB23" i="26"/>
  <c r="AA23" i="26"/>
  <c r="Z23" i="26"/>
  <c r="Y23" i="26"/>
  <c r="X23" i="26"/>
  <c r="W23" i="26"/>
  <c r="V23" i="26"/>
  <c r="U23" i="26"/>
  <c r="T23" i="26"/>
  <c r="S23" i="26"/>
  <c r="R23" i="26"/>
  <c r="Q23" i="26"/>
  <c r="P23" i="26"/>
  <c r="O23" i="26"/>
  <c r="N23" i="26"/>
  <c r="M23" i="26"/>
  <c r="L23" i="26"/>
  <c r="K23" i="26"/>
  <c r="J23" i="26"/>
  <c r="I23" i="26"/>
  <c r="H23" i="26"/>
  <c r="G23" i="26"/>
  <c r="F23" i="26"/>
  <c r="E23" i="26"/>
  <c r="D23" i="26"/>
  <c r="C23" i="26"/>
  <c r="B23" i="26"/>
  <c r="A23" i="26"/>
  <c r="BD22" i="26"/>
  <c r="BC22" i="26"/>
  <c r="BB22" i="26"/>
  <c r="BA22" i="26"/>
  <c r="AZ22" i="26"/>
  <c r="AY22" i="26"/>
  <c r="AX22" i="26"/>
  <c r="AW22" i="26"/>
  <c r="AV22" i="26"/>
  <c r="AU22" i="26"/>
  <c r="AT22" i="26"/>
  <c r="AS22" i="26"/>
  <c r="AR22" i="26"/>
  <c r="AQ22" i="26"/>
  <c r="AP22" i="26"/>
  <c r="AO22" i="26"/>
  <c r="AN22" i="26"/>
  <c r="AM22" i="26"/>
  <c r="AL22" i="26"/>
  <c r="AK22" i="26"/>
  <c r="AJ22" i="26"/>
  <c r="AI22" i="26"/>
  <c r="AH22" i="26"/>
  <c r="AG22" i="26"/>
  <c r="AF22" i="26"/>
  <c r="AE22" i="26"/>
  <c r="AD22" i="26"/>
  <c r="AC22" i="26"/>
  <c r="AB22" i="26"/>
  <c r="AA22" i="26"/>
  <c r="Z22" i="26"/>
  <c r="Y22" i="26"/>
  <c r="X22" i="26"/>
  <c r="W22" i="26"/>
  <c r="V22" i="26"/>
  <c r="U22" i="26"/>
  <c r="T22" i="26"/>
  <c r="S22" i="26"/>
  <c r="R22" i="26"/>
  <c r="Q22" i="26"/>
  <c r="P22" i="26"/>
  <c r="O22" i="26"/>
  <c r="N22" i="26"/>
  <c r="M22" i="26"/>
  <c r="L22" i="26"/>
  <c r="K22" i="26"/>
  <c r="J22" i="26"/>
  <c r="I22" i="26"/>
  <c r="H22" i="26"/>
  <c r="G22" i="26"/>
  <c r="F22" i="26"/>
  <c r="E22" i="26"/>
  <c r="D22" i="26"/>
  <c r="C22" i="26"/>
  <c r="B22" i="26"/>
  <c r="A22" i="26"/>
  <c r="BB21" i="26"/>
  <c r="BA21" i="26"/>
  <c r="AZ21" i="26"/>
  <c r="AW21" i="26"/>
  <c r="AV21" i="26"/>
  <c r="AU21" i="26"/>
  <c r="AR21" i="26"/>
  <c r="AQ21" i="26"/>
  <c r="AP21" i="26"/>
  <c r="AM21" i="26"/>
  <c r="AL21" i="26"/>
  <c r="AK21" i="26"/>
  <c r="AI21" i="26"/>
  <c r="AH21" i="26"/>
  <c r="AG21" i="26"/>
  <c r="AF21" i="26"/>
  <c r="AC21" i="26"/>
  <c r="AB21" i="26"/>
  <c r="AA21" i="26"/>
  <c r="X21" i="26"/>
  <c r="W21" i="26"/>
  <c r="V21" i="26"/>
  <c r="S21" i="26"/>
  <c r="R21" i="26"/>
  <c r="Q21" i="26"/>
  <c r="O21" i="26"/>
  <c r="N21" i="26"/>
  <c r="M21" i="26"/>
  <c r="L21" i="26"/>
  <c r="I21" i="26"/>
  <c r="H21" i="26"/>
  <c r="G21" i="26"/>
  <c r="F21" i="26"/>
  <c r="D21" i="26"/>
  <c r="C21" i="26"/>
  <c r="B21" i="26"/>
  <c r="A21" i="26"/>
  <c r="BD20" i="26"/>
  <c r="BC20" i="26"/>
  <c r="BB20" i="26"/>
  <c r="BA20" i="26"/>
  <c r="AZ20" i="26"/>
  <c r="AY20" i="26"/>
  <c r="AX20" i="26"/>
  <c r="AW20" i="26"/>
  <c r="AV20" i="26"/>
  <c r="AU20" i="26"/>
  <c r="AT20" i="26"/>
  <c r="AR20" i="26"/>
  <c r="AQ20" i="26"/>
  <c r="AP20" i="26"/>
  <c r="AN20" i="26"/>
  <c r="AM20" i="26"/>
  <c r="AL20" i="26"/>
  <c r="AK20" i="26"/>
  <c r="AJ20" i="26"/>
  <c r="AI20" i="26"/>
  <c r="AH20" i="26"/>
  <c r="AG20" i="26"/>
  <c r="AF20" i="26"/>
  <c r="AE20" i="26"/>
  <c r="AD20" i="26"/>
  <c r="AC20" i="26"/>
  <c r="AB20" i="26"/>
  <c r="AA20" i="26"/>
  <c r="Z20" i="26"/>
  <c r="Y20" i="26"/>
  <c r="X20" i="26"/>
  <c r="W20" i="26"/>
  <c r="V20" i="26"/>
  <c r="U20" i="26"/>
  <c r="S20" i="26"/>
  <c r="R20" i="26"/>
  <c r="Q20" i="26"/>
  <c r="P20" i="26"/>
  <c r="O20" i="26"/>
  <c r="N20" i="26"/>
  <c r="M20" i="26"/>
  <c r="L20" i="26"/>
  <c r="J20" i="26"/>
  <c r="I20" i="26"/>
  <c r="H20" i="26"/>
  <c r="G20" i="26"/>
  <c r="F20" i="26"/>
  <c r="E20" i="26"/>
  <c r="D20" i="26"/>
  <c r="C20" i="26"/>
  <c r="B20" i="26"/>
  <c r="A20" i="26"/>
  <c r="BD19" i="26"/>
  <c r="BC19" i="26"/>
  <c r="BB19" i="26"/>
  <c r="BA19" i="26"/>
  <c r="AZ19" i="26"/>
  <c r="AY19" i="26"/>
  <c r="AX19" i="26"/>
  <c r="AW19" i="26"/>
  <c r="AV19" i="26"/>
  <c r="AU19" i="26"/>
  <c r="AT19" i="26"/>
  <c r="AS19" i="26"/>
  <c r="AR19" i="26"/>
  <c r="AQ19" i="26"/>
  <c r="AP19" i="26"/>
  <c r="AO19" i="26"/>
  <c r="AN19" i="26"/>
  <c r="AM19" i="26"/>
  <c r="AL19" i="26"/>
  <c r="AK19" i="26"/>
  <c r="AJ19" i="26"/>
  <c r="AH19" i="26"/>
  <c r="AG19" i="26"/>
  <c r="AF19" i="26"/>
  <c r="AE19" i="26"/>
  <c r="AD19" i="26"/>
  <c r="AC19" i="26"/>
  <c r="AB19" i="26"/>
  <c r="AA19" i="26"/>
  <c r="Z19" i="26"/>
  <c r="Y19" i="26"/>
  <c r="X19" i="26"/>
  <c r="W19" i="26"/>
  <c r="V19" i="26"/>
  <c r="U19" i="26"/>
  <c r="T19" i="26"/>
  <c r="S19" i="26"/>
  <c r="R19" i="26"/>
  <c r="Q19" i="26"/>
  <c r="P19" i="26"/>
  <c r="N19" i="26"/>
  <c r="M19" i="26"/>
  <c r="L19" i="26"/>
  <c r="K19" i="26"/>
  <c r="J19" i="26"/>
  <c r="I19" i="26"/>
  <c r="H19" i="26"/>
  <c r="G19" i="26"/>
  <c r="F19" i="26"/>
  <c r="E19" i="26"/>
  <c r="D19" i="26"/>
  <c r="C19" i="26"/>
  <c r="B19" i="26"/>
  <c r="A19" i="26"/>
  <c r="BB18" i="26"/>
  <c r="BA18" i="26"/>
  <c r="AZ18" i="26"/>
  <c r="AW18" i="26"/>
  <c r="AV18" i="26"/>
  <c r="AU18" i="26"/>
  <c r="AR18" i="26"/>
  <c r="AQ18" i="26"/>
  <c r="AP18" i="26"/>
  <c r="AM18" i="26"/>
  <c r="AL18" i="26"/>
  <c r="AK18" i="26"/>
  <c r="AI18" i="26"/>
  <c r="AH18" i="26"/>
  <c r="AG18" i="26"/>
  <c r="AF18" i="26"/>
  <c r="AC18" i="26"/>
  <c r="AB18" i="26"/>
  <c r="AA18" i="26"/>
  <c r="X18" i="26"/>
  <c r="W18" i="26"/>
  <c r="V18" i="26"/>
  <c r="S18" i="26"/>
  <c r="R18" i="26"/>
  <c r="Q18" i="26"/>
  <c r="O18" i="26"/>
  <c r="N18" i="26"/>
  <c r="M18" i="26"/>
  <c r="L18" i="26"/>
  <c r="I18" i="26"/>
  <c r="H18" i="26"/>
  <c r="G18" i="26"/>
  <c r="F18" i="26"/>
  <c r="D18" i="26"/>
  <c r="C18" i="26"/>
  <c r="B18" i="26"/>
  <c r="A18" i="26"/>
  <c r="BD17" i="26"/>
  <c r="BB17" i="26"/>
  <c r="BA17" i="26"/>
  <c r="AZ17" i="26"/>
  <c r="AX17" i="26"/>
  <c r="AW17" i="26"/>
  <c r="AV17" i="26"/>
  <c r="AU17" i="26"/>
  <c r="AS17" i="26"/>
  <c r="AR17" i="26"/>
  <c r="AQ17" i="26"/>
  <c r="AP17" i="26"/>
  <c r="AO17" i="26"/>
  <c r="AN17" i="26"/>
  <c r="AM17" i="26"/>
  <c r="AL17" i="26"/>
  <c r="AK17" i="26"/>
  <c r="AJ17" i="26"/>
  <c r="AH17" i="26"/>
  <c r="AG17" i="26"/>
  <c r="AF17" i="26"/>
  <c r="AE17" i="26"/>
  <c r="AD17" i="26"/>
  <c r="AC17" i="26"/>
  <c r="AB17" i="26"/>
  <c r="AA17" i="26"/>
  <c r="Z17" i="26"/>
  <c r="Y17" i="26"/>
  <c r="X17" i="26"/>
  <c r="W17" i="26"/>
  <c r="V17" i="26"/>
  <c r="U17" i="26"/>
  <c r="T17" i="26"/>
  <c r="S17" i="26"/>
  <c r="R17" i="26"/>
  <c r="Q17" i="26"/>
  <c r="P17" i="26"/>
  <c r="N17" i="26"/>
  <c r="M17" i="26"/>
  <c r="L17" i="26"/>
  <c r="K17" i="26"/>
  <c r="J17" i="26"/>
  <c r="I17" i="26"/>
  <c r="H17" i="26"/>
  <c r="G17" i="26"/>
  <c r="F17" i="26"/>
  <c r="E17" i="26"/>
  <c r="D17" i="26"/>
  <c r="C17" i="26"/>
  <c r="B17" i="26"/>
  <c r="A17" i="26"/>
  <c r="BD16" i="26"/>
  <c r="BC16" i="26"/>
  <c r="BB16" i="26"/>
  <c r="BA16" i="26"/>
  <c r="AZ16" i="26"/>
  <c r="AY16" i="26"/>
  <c r="AX16" i="26"/>
  <c r="AW16" i="26"/>
  <c r="AV16" i="26"/>
  <c r="AU16" i="26"/>
  <c r="AT16" i="26"/>
  <c r="AS16" i="26"/>
  <c r="AR16" i="26"/>
  <c r="AQ16" i="26"/>
  <c r="AP16" i="26"/>
  <c r="AO16" i="26"/>
  <c r="AN16" i="26"/>
  <c r="AM16" i="26"/>
  <c r="AL16" i="26"/>
  <c r="AK16" i="26"/>
  <c r="AJ16" i="26"/>
  <c r="AI16" i="26"/>
  <c r="AH16" i="26"/>
  <c r="AG16" i="26"/>
  <c r="AF16" i="26"/>
  <c r="AE16" i="26"/>
  <c r="AD16" i="26"/>
  <c r="AC16" i="26"/>
  <c r="AB16" i="26"/>
  <c r="AA16" i="26"/>
  <c r="Z16" i="26"/>
  <c r="Y16" i="26"/>
  <c r="X16" i="26"/>
  <c r="W16" i="26"/>
  <c r="V16" i="26"/>
  <c r="T16" i="26"/>
  <c r="S16" i="26"/>
  <c r="R16" i="26"/>
  <c r="Q16" i="26"/>
  <c r="P16" i="26"/>
  <c r="O16" i="26"/>
  <c r="N16" i="26"/>
  <c r="M16" i="26"/>
  <c r="L16" i="26"/>
  <c r="K16" i="26"/>
  <c r="J16" i="26"/>
  <c r="I16" i="26"/>
  <c r="H16" i="26"/>
  <c r="G16" i="26"/>
  <c r="F16" i="26"/>
  <c r="E16" i="26"/>
  <c r="D16" i="26"/>
  <c r="C16" i="26"/>
  <c r="B16" i="26"/>
  <c r="A16" i="26"/>
  <c r="BB15" i="26"/>
  <c r="BA15" i="26"/>
  <c r="AZ15" i="26"/>
  <c r="AW15" i="26"/>
  <c r="AV15" i="26"/>
  <c r="AR15" i="26"/>
  <c r="AK15" i="26"/>
  <c r="AG15" i="26"/>
  <c r="AF15" i="26"/>
  <c r="AC15" i="26"/>
  <c r="AB15" i="26"/>
  <c r="X15" i="26"/>
  <c r="Q15" i="26"/>
  <c r="M15" i="26"/>
  <c r="L15" i="26"/>
  <c r="I15" i="26"/>
  <c r="H15" i="26"/>
  <c r="F15" i="26"/>
  <c r="D15" i="26"/>
  <c r="C15" i="26"/>
  <c r="B15" i="26"/>
  <c r="A15" i="26"/>
  <c r="BD14" i="26"/>
  <c r="BC14" i="26"/>
  <c r="BB14" i="26"/>
  <c r="BA14" i="26"/>
  <c r="AZ14" i="26"/>
  <c r="AY14" i="26"/>
  <c r="AW14" i="26"/>
  <c r="AV14" i="26"/>
  <c r="AU14" i="26"/>
  <c r="AT14" i="26"/>
  <c r="AR14" i="26"/>
  <c r="AQ14" i="26"/>
  <c r="AP14" i="26"/>
  <c r="AO14" i="26"/>
  <c r="AN14" i="26"/>
  <c r="AM14" i="26"/>
  <c r="AL14" i="26"/>
  <c r="AK14" i="26"/>
  <c r="AJ14" i="26"/>
  <c r="AI14" i="26"/>
  <c r="AH14" i="26"/>
  <c r="AG14" i="26"/>
  <c r="AF14" i="26"/>
  <c r="AE14" i="26"/>
  <c r="AD14" i="26"/>
  <c r="AC14" i="26"/>
  <c r="AB14" i="26"/>
  <c r="AA14" i="26"/>
  <c r="Z14" i="26"/>
  <c r="X14" i="26"/>
  <c r="W14" i="26"/>
  <c r="V14" i="26"/>
  <c r="U14" i="26"/>
  <c r="T14" i="26"/>
  <c r="S14" i="26"/>
  <c r="R14" i="26"/>
  <c r="Q14" i="26"/>
  <c r="P14" i="26"/>
  <c r="O14" i="26"/>
  <c r="N14" i="26"/>
  <c r="M14" i="26"/>
  <c r="L14" i="26"/>
  <c r="K14" i="26"/>
  <c r="J14" i="26"/>
  <c r="I14" i="26"/>
  <c r="H14" i="26"/>
  <c r="G14" i="26"/>
  <c r="F14" i="26"/>
  <c r="E14" i="26"/>
  <c r="D14" i="26"/>
  <c r="C14" i="26"/>
  <c r="B14" i="26"/>
  <c r="A14" i="26"/>
  <c r="BD13" i="26"/>
  <c r="BC13" i="26"/>
  <c r="BB13" i="26"/>
  <c r="BA13" i="26"/>
  <c r="AZ13" i="26"/>
  <c r="AX13" i="26"/>
  <c r="AW13" i="26"/>
  <c r="AV13" i="26"/>
  <c r="AU13" i="26"/>
  <c r="AS13" i="26"/>
  <c r="AR13" i="26"/>
  <c r="AQ13" i="26"/>
  <c r="AP13" i="26"/>
  <c r="AO13" i="26"/>
  <c r="AN13" i="26"/>
  <c r="AM13" i="26"/>
  <c r="AL13" i="26"/>
  <c r="AK13" i="26"/>
  <c r="AJ13" i="26"/>
  <c r="AI13" i="26"/>
  <c r="AH13" i="26"/>
  <c r="AG13" i="26"/>
  <c r="AF13" i="26"/>
  <c r="AE13" i="26"/>
  <c r="AD13" i="26"/>
  <c r="AC13" i="26"/>
  <c r="AB13" i="26"/>
  <c r="AA13" i="26"/>
  <c r="Y13" i="26"/>
  <c r="X13" i="26"/>
  <c r="W13" i="26"/>
  <c r="V13" i="26"/>
  <c r="U13" i="26"/>
  <c r="T13" i="26"/>
  <c r="S13" i="26"/>
  <c r="R13" i="26"/>
  <c r="Q13" i="26"/>
  <c r="P13" i="26"/>
  <c r="O13" i="26"/>
  <c r="N13" i="26"/>
  <c r="M13" i="26"/>
  <c r="L13" i="26"/>
  <c r="K13" i="26"/>
  <c r="J13" i="26"/>
  <c r="I13" i="26"/>
  <c r="H13" i="26"/>
  <c r="G13" i="26"/>
  <c r="F13" i="26"/>
  <c r="E13" i="26"/>
  <c r="D13" i="26"/>
  <c r="C13" i="26"/>
  <c r="B13" i="26"/>
  <c r="A13" i="26"/>
  <c r="BD12" i="26"/>
  <c r="BB12" i="26"/>
  <c r="BA12" i="26"/>
  <c r="AZ12" i="26"/>
  <c r="AW12" i="26"/>
  <c r="AV12" i="26"/>
  <c r="AU12" i="26"/>
  <c r="AR12" i="26"/>
  <c r="AQ12" i="26"/>
  <c r="AP12" i="26"/>
  <c r="AO12" i="26"/>
  <c r="AN12" i="26"/>
  <c r="AM12" i="26"/>
  <c r="AL12" i="26"/>
  <c r="AK12" i="26"/>
  <c r="AJ12" i="26"/>
  <c r="AI12" i="26"/>
  <c r="AH12" i="26"/>
  <c r="AG12" i="26"/>
  <c r="AF12" i="26"/>
  <c r="AC12" i="26"/>
  <c r="AB12" i="26"/>
  <c r="AA12" i="26"/>
  <c r="X12" i="26"/>
  <c r="W12" i="26"/>
  <c r="V12" i="26"/>
  <c r="U12" i="26"/>
  <c r="T12" i="26"/>
  <c r="S12" i="26"/>
  <c r="R12" i="26"/>
  <c r="Q12" i="26"/>
  <c r="P12" i="26"/>
  <c r="O12" i="26"/>
  <c r="N12" i="26"/>
  <c r="M12" i="26"/>
  <c r="L12" i="26"/>
  <c r="I12" i="26"/>
  <c r="H12" i="26"/>
  <c r="G12" i="26"/>
  <c r="F12" i="26"/>
  <c r="E12" i="26"/>
  <c r="D12" i="26"/>
  <c r="C12" i="26"/>
  <c r="B12" i="26"/>
  <c r="A12" i="26"/>
  <c r="BD11" i="26"/>
  <c r="BC11" i="26"/>
  <c r="BB11" i="26"/>
  <c r="BA11" i="26"/>
  <c r="AZ11" i="26"/>
  <c r="AY11" i="26"/>
  <c r="AW11" i="26"/>
  <c r="AV11" i="26"/>
  <c r="AU11" i="26"/>
  <c r="AT11" i="26"/>
  <c r="AR11" i="26"/>
  <c r="AQ11" i="26"/>
  <c r="AP11" i="26"/>
  <c r="AO11" i="26"/>
  <c r="AN11" i="26"/>
  <c r="AM11" i="26"/>
  <c r="AL11" i="26"/>
  <c r="AK11" i="26"/>
  <c r="AJ11" i="26"/>
  <c r="AI11" i="26"/>
  <c r="AH11" i="26"/>
  <c r="AG11" i="26"/>
  <c r="AF11" i="26"/>
  <c r="AE11" i="26"/>
  <c r="AD11" i="26"/>
  <c r="AC11" i="26"/>
  <c r="AB11" i="26"/>
  <c r="AA11" i="26"/>
  <c r="Z11" i="26"/>
  <c r="X11" i="26"/>
  <c r="W11" i="26"/>
  <c r="V11" i="26"/>
  <c r="U11" i="26"/>
  <c r="T11" i="26"/>
  <c r="S11" i="26"/>
  <c r="R11" i="26"/>
  <c r="Q11" i="26"/>
  <c r="P11" i="26"/>
  <c r="O11" i="26"/>
  <c r="N11" i="26"/>
  <c r="M11" i="26"/>
  <c r="L11" i="26"/>
  <c r="K11" i="26"/>
  <c r="J11" i="26"/>
  <c r="I11" i="26"/>
  <c r="H11" i="26"/>
  <c r="G11" i="26"/>
  <c r="F11" i="26"/>
  <c r="E11" i="26"/>
  <c r="D11" i="26"/>
  <c r="C11" i="26"/>
  <c r="B11" i="26"/>
  <c r="A11" i="26"/>
  <c r="BD10" i="26"/>
  <c r="BC10" i="26"/>
  <c r="BB10" i="26"/>
  <c r="BA10" i="26"/>
  <c r="AZ10" i="26"/>
  <c r="AY10" i="26"/>
  <c r="AX10" i="26"/>
  <c r="AW10" i="26"/>
  <c r="AV10" i="26"/>
  <c r="AU10" i="26"/>
  <c r="AT10" i="26"/>
  <c r="AR10" i="26"/>
  <c r="AQ10" i="26"/>
  <c r="AP10" i="26"/>
  <c r="AO10" i="26"/>
  <c r="AN10" i="26"/>
  <c r="AM10" i="26"/>
  <c r="AL10" i="26"/>
  <c r="AK10" i="26"/>
  <c r="AJ10" i="26"/>
  <c r="AI10" i="26"/>
  <c r="AH10" i="26"/>
  <c r="AG10" i="26"/>
  <c r="AF10" i="26"/>
  <c r="AE10" i="26"/>
  <c r="AC10" i="26"/>
  <c r="AB10" i="26"/>
  <c r="AA10" i="26"/>
  <c r="Z10" i="26"/>
  <c r="X10" i="26"/>
  <c r="W10" i="26"/>
  <c r="V10" i="26"/>
  <c r="U10" i="26"/>
  <c r="S10" i="26"/>
  <c r="R10" i="26"/>
  <c r="Q10" i="26"/>
  <c r="P10" i="26"/>
  <c r="O10" i="26"/>
  <c r="N10" i="26"/>
  <c r="M10" i="26"/>
  <c r="L10" i="26"/>
  <c r="K10" i="26"/>
  <c r="J10" i="26"/>
  <c r="I10" i="26"/>
  <c r="H10" i="26"/>
  <c r="G10" i="26"/>
  <c r="F10" i="26"/>
  <c r="E10" i="26"/>
  <c r="D10" i="26"/>
  <c r="C10" i="26"/>
  <c r="B10" i="26"/>
  <c r="A10" i="26"/>
  <c r="BD9" i="26"/>
  <c r="BC9" i="26"/>
  <c r="BB9" i="26"/>
  <c r="BA9" i="26"/>
  <c r="AZ9" i="26"/>
  <c r="AY9" i="26"/>
  <c r="AX9" i="26"/>
  <c r="AW9" i="26"/>
  <c r="AV9" i="26"/>
  <c r="AU9" i="26"/>
  <c r="AT9" i="26"/>
  <c r="AS9" i="26"/>
  <c r="AR9" i="26"/>
  <c r="AQ9" i="26"/>
  <c r="AP9" i="26"/>
  <c r="AO9" i="26"/>
  <c r="AN9" i="26"/>
  <c r="AM9" i="26"/>
  <c r="AL9" i="26"/>
  <c r="AK9" i="26"/>
  <c r="AJ9" i="26"/>
  <c r="AI9"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C9" i="26"/>
  <c r="B9" i="26"/>
  <c r="A9" i="26"/>
  <c r="BD8" i="26"/>
  <c r="BB8" i="26"/>
  <c r="BA8" i="26"/>
  <c r="AZ8" i="26"/>
  <c r="AX8" i="26"/>
  <c r="AW8" i="26"/>
  <c r="AV8" i="26"/>
  <c r="AU8" i="26"/>
  <c r="AS8" i="26"/>
  <c r="AR8" i="26"/>
  <c r="AQ8" i="26"/>
  <c r="AP8" i="26"/>
  <c r="AO8" i="26"/>
  <c r="AN8" i="26"/>
  <c r="AM8" i="26"/>
  <c r="AL8" i="26"/>
  <c r="AK8" i="26"/>
  <c r="AJ8" i="26"/>
  <c r="AI8" i="26"/>
  <c r="AH8" i="26"/>
  <c r="AG8" i="26"/>
  <c r="AF8" i="26"/>
  <c r="AE8" i="26"/>
  <c r="AC8" i="26"/>
  <c r="AB8" i="26"/>
  <c r="AA8" i="26"/>
  <c r="Y8" i="26"/>
  <c r="X8" i="26"/>
  <c r="W8" i="26"/>
  <c r="V8" i="26"/>
  <c r="U8" i="26"/>
  <c r="T8" i="26"/>
  <c r="S8" i="26"/>
  <c r="R8" i="26"/>
  <c r="Q8" i="26"/>
  <c r="P8" i="26"/>
  <c r="O8" i="26"/>
  <c r="N8" i="26"/>
  <c r="M8" i="26"/>
  <c r="L8" i="26"/>
  <c r="K8" i="26"/>
  <c r="I8" i="26"/>
  <c r="H8" i="26"/>
  <c r="G8" i="26"/>
  <c r="F8" i="26"/>
  <c r="E8" i="26"/>
  <c r="D8" i="26"/>
  <c r="C8" i="26"/>
  <c r="B8" i="26"/>
  <c r="A8" i="26"/>
  <c r="BB7" i="26"/>
  <c r="BA7" i="26"/>
  <c r="AZ7" i="26"/>
  <c r="AW7" i="26"/>
  <c r="AV7" i="26"/>
  <c r="AU7" i="26"/>
  <c r="AR7" i="26"/>
  <c r="AQ7" i="26"/>
  <c r="AP7" i="26"/>
  <c r="AM7" i="26"/>
  <c r="AL7" i="26"/>
  <c r="AK7" i="26"/>
  <c r="AI7" i="26"/>
  <c r="AH7" i="26"/>
  <c r="AG7" i="26"/>
  <c r="AF7" i="26"/>
  <c r="AC7" i="26"/>
  <c r="AB7" i="26"/>
  <c r="AA7" i="26"/>
  <c r="X7" i="26"/>
  <c r="W7" i="26"/>
  <c r="V7" i="26"/>
  <c r="S7" i="26"/>
  <c r="R7" i="26"/>
  <c r="Q7" i="26"/>
  <c r="O7" i="26"/>
  <c r="N7" i="26"/>
  <c r="M7" i="26"/>
  <c r="L7" i="26"/>
  <c r="I7" i="26"/>
  <c r="H7" i="26"/>
  <c r="G7" i="26"/>
  <c r="F7" i="26"/>
  <c r="D7" i="26"/>
  <c r="C7" i="26"/>
  <c r="B7" i="26"/>
  <c r="A7" i="26"/>
  <c r="BD6" i="26"/>
  <c r="BC6" i="26"/>
  <c r="BB6" i="26"/>
  <c r="BA6" i="26"/>
  <c r="AZ6" i="26"/>
  <c r="AY6" i="26"/>
  <c r="AX6" i="26"/>
  <c r="AW6" i="26"/>
  <c r="AV6" i="26"/>
  <c r="AU6" i="26"/>
  <c r="AT6" i="26"/>
  <c r="AS6" i="26"/>
  <c r="AR6" i="26"/>
  <c r="AQ6" i="26"/>
  <c r="AP6" i="26"/>
  <c r="AO6" i="26"/>
  <c r="AM6" i="26"/>
  <c r="AL6" i="26"/>
  <c r="AK6" i="26"/>
  <c r="AJ6" i="26"/>
  <c r="AI6" i="26"/>
  <c r="AH6" i="26"/>
  <c r="AG6" i="26"/>
  <c r="AF6" i="26"/>
  <c r="AE6" i="26"/>
  <c r="AD6" i="26"/>
  <c r="AC6" i="26"/>
  <c r="AB6" i="26"/>
  <c r="AA6" i="26"/>
  <c r="Z6" i="26"/>
  <c r="Y6" i="26"/>
  <c r="X6" i="26"/>
  <c r="W6" i="26"/>
  <c r="V6" i="26"/>
  <c r="U6" i="26"/>
  <c r="S6" i="26"/>
  <c r="R6" i="26"/>
  <c r="Q6" i="26"/>
  <c r="P6" i="26"/>
  <c r="O6" i="26"/>
  <c r="N6" i="26"/>
  <c r="M6" i="26"/>
  <c r="L6" i="26"/>
  <c r="K6" i="26"/>
  <c r="J6" i="26"/>
  <c r="I6" i="26"/>
  <c r="H6" i="26"/>
  <c r="G6" i="26"/>
  <c r="F6" i="26"/>
  <c r="E6" i="26"/>
  <c r="D6" i="26"/>
  <c r="C6" i="26"/>
  <c r="B6" i="26"/>
  <c r="A6" i="26"/>
  <c r="BD5" i="26"/>
  <c r="BC5" i="26"/>
  <c r="BB5" i="26"/>
  <c r="BA5" i="26"/>
  <c r="AZ5" i="26"/>
  <c r="AX5" i="26"/>
  <c r="AW5" i="26"/>
  <c r="AV5" i="26"/>
  <c r="AU5" i="26"/>
  <c r="AS5" i="26"/>
  <c r="AR5" i="26"/>
  <c r="AQ5" i="26"/>
  <c r="AP5" i="26"/>
  <c r="AO5" i="26"/>
  <c r="AN5" i="26"/>
  <c r="AM5" i="26"/>
  <c r="AL5" i="26"/>
  <c r="AK5" i="26"/>
  <c r="AJ5" i="26"/>
  <c r="AI5" i="26"/>
  <c r="AH5" i="26"/>
  <c r="AG5" i="26"/>
  <c r="AF5" i="26"/>
  <c r="AE5" i="26"/>
  <c r="AD5" i="26"/>
  <c r="AC5" i="26"/>
  <c r="AB5" i="26"/>
  <c r="AA5" i="26"/>
  <c r="Y5" i="26"/>
  <c r="X5" i="26"/>
  <c r="W5" i="26"/>
  <c r="V5" i="26"/>
  <c r="U5" i="26"/>
  <c r="S5" i="26"/>
  <c r="R5" i="26"/>
  <c r="Q5" i="26"/>
  <c r="P5" i="26"/>
  <c r="O5" i="26"/>
  <c r="N5" i="26"/>
  <c r="M5" i="26"/>
  <c r="L5" i="26"/>
  <c r="K5" i="26"/>
  <c r="J5" i="26"/>
  <c r="I5" i="26"/>
  <c r="H5" i="26"/>
  <c r="G5" i="26"/>
  <c r="F5" i="26"/>
  <c r="E5" i="26"/>
  <c r="D5" i="26"/>
  <c r="C5" i="26"/>
  <c r="B5" i="26"/>
  <c r="A5" i="26"/>
  <c r="BD4" i="26"/>
  <c r="BC4" i="26"/>
  <c r="BB4" i="26"/>
  <c r="BA4" i="26"/>
  <c r="AZ4" i="26"/>
  <c r="AY4" i="26"/>
  <c r="AW4" i="26"/>
  <c r="AV4" i="26"/>
  <c r="AU4" i="26"/>
  <c r="AT4" i="26"/>
  <c r="AR4" i="26"/>
  <c r="AQ4" i="26"/>
  <c r="AP4" i="26"/>
  <c r="AO4" i="26"/>
  <c r="AN4" i="26"/>
  <c r="AM4" i="26"/>
  <c r="AL4" i="26"/>
  <c r="AK4" i="26"/>
  <c r="AJ4" i="26"/>
  <c r="AI4" i="26"/>
  <c r="AH4" i="26"/>
  <c r="AG4" i="26"/>
  <c r="AF4" i="26"/>
  <c r="AE4" i="26"/>
  <c r="AD4" i="26"/>
  <c r="AC4" i="26"/>
  <c r="AB4" i="26"/>
  <c r="AA4" i="26"/>
  <c r="Z4" i="26"/>
  <c r="X4" i="26"/>
  <c r="W4" i="26"/>
  <c r="V4" i="26"/>
  <c r="U4" i="26"/>
  <c r="T4" i="26"/>
  <c r="S4" i="26"/>
  <c r="R4" i="26"/>
  <c r="Q4" i="26"/>
  <c r="P4" i="26"/>
  <c r="O4" i="26"/>
  <c r="N4" i="26"/>
  <c r="M4" i="26"/>
  <c r="L4" i="26"/>
  <c r="K4" i="26"/>
  <c r="J4" i="26"/>
  <c r="I4" i="26"/>
  <c r="H4" i="26"/>
  <c r="G4" i="26"/>
  <c r="F4" i="26"/>
  <c r="E4" i="26"/>
  <c r="D4" i="26"/>
  <c r="C4" i="26"/>
  <c r="B4" i="26"/>
  <c r="A4" i="26"/>
  <c r="BD3" i="26"/>
  <c r="BC3" i="26"/>
  <c r="BB3" i="26"/>
  <c r="BA3" i="26"/>
  <c r="AZ3" i="26"/>
  <c r="AX3" i="26"/>
  <c r="AW3" i="26"/>
  <c r="AV3" i="26"/>
  <c r="AU3" i="26"/>
  <c r="AS3" i="26"/>
  <c r="AR3" i="26"/>
  <c r="AQ3" i="26"/>
  <c r="AP3" i="26"/>
  <c r="AO3" i="26"/>
  <c r="AN3" i="26"/>
  <c r="AM3" i="26"/>
  <c r="AL3" i="26"/>
  <c r="AK3" i="26"/>
  <c r="AJ3" i="26"/>
  <c r="AI3" i="26"/>
  <c r="AH3" i="26"/>
  <c r="AG3" i="26"/>
  <c r="AF3" i="26"/>
  <c r="AE3" i="26"/>
  <c r="AD3" i="26"/>
  <c r="AC3" i="26"/>
  <c r="AB3" i="26"/>
  <c r="AA3" i="26"/>
  <c r="Y3" i="26"/>
  <c r="X3" i="26"/>
  <c r="W3" i="26"/>
  <c r="V3" i="26"/>
  <c r="U3" i="26"/>
  <c r="S3" i="26"/>
  <c r="R3" i="26"/>
  <c r="Q3" i="26"/>
  <c r="P3" i="26"/>
  <c r="O3" i="26"/>
  <c r="N3" i="26"/>
  <c r="M3" i="26"/>
  <c r="L3" i="26"/>
  <c r="K3" i="26"/>
  <c r="J3" i="26"/>
  <c r="I3" i="26"/>
  <c r="H3" i="26"/>
  <c r="G3" i="26"/>
  <c r="F3" i="26"/>
  <c r="E3" i="26"/>
  <c r="D3" i="26"/>
  <c r="C3" i="26"/>
  <c r="B3" i="26"/>
  <c r="A3" i="26"/>
  <c r="AZ1" i="26"/>
  <c r="AP1" i="26"/>
  <c r="AK1" i="26"/>
  <c r="AF1" i="26"/>
  <c r="AA1" i="26"/>
  <c r="V1" i="26"/>
  <c r="Q1" i="26"/>
  <c r="L1" i="26"/>
  <c r="G1" i="26"/>
  <c r="AD107" i="25"/>
  <c r="AC107" i="25"/>
  <c r="AB107" i="25"/>
  <c r="AA107" i="25"/>
  <c r="Z107" i="25"/>
  <c r="Y107" i="25"/>
  <c r="X107" i="25"/>
  <c r="W107" i="25"/>
  <c r="V107" i="25"/>
  <c r="U107" i="25"/>
  <c r="T107" i="25"/>
  <c r="S107" i="25"/>
  <c r="R107" i="25"/>
  <c r="Q107" i="25"/>
  <c r="P107" i="25"/>
  <c r="O107" i="25"/>
  <c r="N107" i="25"/>
  <c r="M107" i="25"/>
  <c r="L107" i="25"/>
  <c r="K107" i="25"/>
  <c r="J107" i="25"/>
  <c r="I107" i="25"/>
  <c r="H107" i="25"/>
  <c r="G107" i="25"/>
  <c r="F107" i="25"/>
  <c r="AD106" i="25"/>
  <c r="AC106" i="25"/>
  <c r="AB106" i="25"/>
  <c r="AA106" i="25"/>
  <c r="Z106" i="25"/>
  <c r="Y106" i="25"/>
  <c r="X106" i="25"/>
  <c r="W106" i="25"/>
  <c r="V106" i="25"/>
  <c r="U106" i="25"/>
  <c r="T106" i="25"/>
  <c r="S106" i="25"/>
  <c r="R106" i="25"/>
  <c r="Q106" i="25"/>
  <c r="P106" i="25"/>
  <c r="O106" i="25"/>
  <c r="N106" i="25"/>
  <c r="M106" i="25"/>
  <c r="AD105" i="25"/>
  <c r="AC105" i="25"/>
  <c r="AB105" i="25"/>
  <c r="AA105" i="25"/>
  <c r="Z105" i="25"/>
  <c r="Y105" i="25"/>
  <c r="X105" i="25"/>
  <c r="W105" i="25"/>
  <c r="V105" i="25"/>
  <c r="U105" i="25"/>
  <c r="T105" i="25"/>
  <c r="S105" i="25"/>
  <c r="R105" i="25"/>
  <c r="Q105" i="25"/>
  <c r="P105" i="25"/>
  <c r="O105" i="25"/>
  <c r="N105" i="25"/>
  <c r="M105" i="25"/>
  <c r="L105" i="25"/>
  <c r="K105" i="25"/>
  <c r="J105" i="25"/>
  <c r="I105" i="25"/>
  <c r="H105" i="25"/>
  <c r="G105" i="25"/>
  <c r="F105"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AD103" i="25"/>
  <c r="AC103" i="25"/>
  <c r="AB103" i="25"/>
  <c r="AA103" i="25"/>
  <c r="Z103" i="25"/>
  <c r="Y103" i="25"/>
  <c r="X103" i="25"/>
  <c r="W103" i="25"/>
  <c r="V103" i="25"/>
  <c r="U103" i="25"/>
  <c r="T103" i="25"/>
  <c r="S103" i="25"/>
  <c r="R103" i="25"/>
  <c r="Q103" i="25"/>
  <c r="P103" i="25"/>
  <c r="O103" i="25"/>
  <c r="N103" i="25"/>
  <c r="M103" i="25"/>
  <c r="L103" i="25"/>
  <c r="K103" i="25"/>
  <c r="J103" i="25"/>
  <c r="I103" i="25"/>
  <c r="H103" i="25"/>
  <c r="G103" i="25"/>
  <c r="F103" i="25"/>
  <c r="AF100" i="25"/>
  <c r="AD100" i="25"/>
  <c r="AC100" i="25"/>
  <c r="AB100" i="25"/>
  <c r="AA100" i="25"/>
  <c r="Z100" i="25"/>
  <c r="Y100" i="25"/>
  <c r="X100" i="25"/>
  <c r="W100" i="25"/>
  <c r="V100" i="25"/>
  <c r="U100" i="25"/>
  <c r="T100" i="25"/>
  <c r="S100" i="25"/>
  <c r="R100" i="25"/>
  <c r="Q100" i="25"/>
  <c r="P100" i="25"/>
  <c r="O100" i="25"/>
  <c r="N100" i="25"/>
  <c r="M100" i="25"/>
  <c r="L100" i="25"/>
  <c r="K100" i="25"/>
  <c r="J100" i="25"/>
  <c r="I100" i="25"/>
  <c r="H100" i="25"/>
  <c r="G100" i="25"/>
  <c r="F100" i="25"/>
  <c r="AF99" i="25"/>
  <c r="AD99" i="25"/>
  <c r="AC99" i="25"/>
  <c r="AB99" i="25"/>
  <c r="AA99" i="25"/>
  <c r="Z99" i="25"/>
  <c r="Y99" i="25"/>
  <c r="X99" i="25"/>
  <c r="W99" i="25"/>
  <c r="V99" i="25"/>
  <c r="U99" i="25"/>
  <c r="T99" i="25"/>
  <c r="S99" i="25"/>
  <c r="R99" i="25"/>
  <c r="Q99" i="25"/>
  <c r="P99" i="25"/>
  <c r="O99" i="25"/>
  <c r="N99" i="25"/>
  <c r="M99" i="25"/>
  <c r="L99" i="25"/>
  <c r="K99" i="25"/>
  <c r="J99" i="25"/>
  <c r="I99" i="25"/>
  <c r="H99" i="25"/>
  <c r="G99" i="25"/>
  <c r="F99" i="25"/>
  <c r="AF98" i="25"/>
  <c r="AD98" i="25"/>
  <c r="AC98" i="25"/>
  <c r="AB98" i="25"/>
  <c r="AA98" i="25"/>
  <c r="Z98" i="25"/>
  <c r="Y98" i="25"/>
  <c r="X98" i="25"/>
  <c r="W98" i="25"/>
  <c r="V98" i="25"/>
  <c r="U98" i="25"/>
  <c r="T98" i="25"/>
  <c r="S98" i="25"/>
  <c r="R98" i="25"/>
  <c r="Q98" i="25"/>
  <c r="P98" i="25"/>
  <c r="O98" i="25"/>
  <c r="N98" i="25"/>
  <c r="M98" i="25"/>
  <c r="L98" i="25"/>
  <c r="K98" i="25"/>
  <c r="J98" i="25"/>
  <c r="I98" i="25"/>
  <c r="H98" i="25"/>
  <c r="G98" i="25"/>
  <c r="F98" i="25"/>
  <c r="AF97" i="25"/>
  <c r="AD97" i="25"/>
  <c r="AC97" i="25"/>
  <c r="AB97" i="25"/>
  <c r="AA97" i="25"/>
  <c r="Z97" i="25"/>
  <c r="Y97" i="25"/>
  <c r="X97" i="25"/>
  <c r="W97" i="25"/>
  <c r="V97" i="25"/>
  <c r="U97" i="25"/>
  <c r="T97" i="25"/>
  <c r="S97" i="25"/>
  <c r="R97" i="25"/>
  <c r="Q97" i="25"/>
  <c r="P97" i="25"/>
  <c r="O97" i="25"/>
  <c r="N97" i="25"/>
  <c r="M97" i="25"/>
  <c r="L97" i="25"/>
  <c r="K97" i="25"/>
  <c r="J97" i="25"/>
  <c r="I97" i="25"/>
  <c r="H97" i="25"/>
  <c r="G97" i="25"/>
  <c r="F97" i="25"/>
  <c r="AF96" i="25"/>
  <c r="AD96" i="25"/>
  <c r="AC96" i="25"/>
  <c r="AB96" i="25"/>
  <c r="AA96" i="25"/>
  <c r="Z96" i="25"/>
  <c r="Y96" i="25"/>
  <c r="X96" i="25"/>
  <c r="W96" i="25"/>
  <c r="V96" i="25"/>
  <c r="U96" i="25"/>
  <c r="T96" i="25"/>
  <c r="S96" i="25"/>
  <c r="R96" i="25"/>
  <c r="Q96" i="25"/>
  <c r="P96" i="25"/>
  <c r="O96" i="25"/>
  <c r="N96" i="25"/>
  <c r="M96" i="25"/>
  <c r="L96" i="25"/>
  <c r="K96" i="25"/>
  <c r="J96" i="25"/>
  <c r="I96" i="25"/>
  <c r="H96" i="25"/>
  <c r="G96" i="25"/>
  <c r="F96" i="25"/>
  <c r="AF95" i="25"/>
  <c r="AD95" i="25"/>
  <c r="AC95" i="25"/>
  <c r="AB95" i="25"/>
  <c r="AA95" i="25"/>
  <c r="Z95" i="25"/>
  <c r="Y95" i="25"/>
  <c r="X95" i="25"/>
  <c r="W95" i="25"/>
  <c r="V95" i="25"/>
  <c r="U95" i="25"/>
  <c r="T95" i="25"/>
  <c r="S95" i="25"/>
  <c r="R95" i="25"/>
  <c r="Q95" i="25"/>
  <c r="P95" i="25"/>
  <c r="O95" i="25"/>
  <c r="N95" i="25"/>
  <c r="M95" i="25"/>
  <c r="L95" i="25"/>
  <c r="K95" i="25"/>
  <c r="J95" i="25"/>
  <c r="I95" i="25"/>
  <c r="H95" i="25"/>
  <c r="G95" i="25"/>
  <c r="F95" i="25"/>
  <c r="AF94" i="25"/>
  <c r="AD94" i="25"/>
  <c r="AC94" i="25"/>
  <c r="AB94" i="25"/>
  <c r="AA94" i="25"/>
  <c r="Z94" i="25"/>
  <c r="Y94" i="25"/>
  <c r="X94" i="25"/>
  <c r="W94" i="25"/>
  <c r="V94" i="25"/>
  <c r="U94" i="25"/>
  <c r="T94" i="25"/>
  <c r="S94" i="25"/>
  <c r="R94" i="25"/>
  <c r="Q94" i="25"/>
  <c r="P94" i="25"/>
  <c r="O94" i="25"/>
  <c r="N94" i="25"/>
  <c r="M94" i="25"/>
  <c r="L94" i="25"/>
  <c r="K94" i="25"/>
  <c r="J94" i="25"/>
  <c r="I94" i="25"/>
  <c r="H94" i="25"/>
  <c r="G94" i="25"/>
  <c r="F94" i="25"/>
  <c r="AF93" i="25"/>
  <c r="AD93" i="25"/>
  <c r="AC93" i="25"/>
  <c r="AB93" i="25"/>
  <c r="AA93" i="25"/>
  <c r="Z93" i="25"/>
  <c r="Y93" i="25"/>
  <c r="X93" i="25"/>
  <c r="W93" i="25"/>
  <c r="V93" i="25"/>
  <c r="U93" i="25"/>
  <c r="T93" i="25"/>
  <c r="S93" i="25"/>
  <c r="R93" i="25"/>
  <c r="Q93" i="25"/>
  <c r="P93" i="25"/>
  <c r="O93" i="25"/>
  <c r="N93" i="25"/>
  <c r="M93" i="25"/>
  <c r="L93" i="25"/>
  <c r="K93" i="25"/>
  <c r="J93" i="25"/>
  <c r="I93" i="25"/>
  <c r="H93" i="25"/>
  <c r="G93" i="25"/>
  <c r="F93" i="25"/>
  <c r="AF92" i="25"/>
  <c r="AD92" i="25"/>
  <c r="AC92" i="25"/>
  <c r="AB92" i="25"/>
  <c r="AA92" i="25"/>
  <c r="Z92" i="25"/>
  <c r="Y92" i="25"/>
  <c r="X92" i="25"/>
  <c r="W92" i="25"/>
  <c r="V92" i="25"/>
  <c r="U92" i="25"/>
  <c r="T92" i="25"/>
  <c r="S92" i="25"/>
  <c r="R92" i="25"/>
  <c r="Q92" i="25"/>
  <c r="P92" i="25"/>
  <c r="O92" i="25"/>
  <c r="N92" i="25"/>
  <c r="M92" i="25"/>
  <c r="L92" i="25"/>
  <c r="K92" i="25"/>
  <c r="J92" i="25"/>
  <c r="I92" i="25"/>
  <c r="H92" i="25"/>
  <c r="G92" i="25"/>
  <c r="F92" i="25"/>
  <c r="AF91" i="25"/>
  <c r="AD91" i="25"/>
  <c r="AC91" i="25"/>
  <c r="AB91" i="25"/>
  <c r="AA91" i="25"/>
  <c r="Z91" i="25"/>
  <c r="Y91" i="25"/>
  <c r="X91" i="25"/>
  <c r="W91" i="25"/>
  <c r="V91" i="25"/>
  <c r="U91" i="25"/>
  <c r="T91" i="25"/>
  <c r="S91" i="25"/>
  <c r="R91" i="25"/>
  <c r="Q91" i="25"/>
  <c r="P91" i="25"/>
  <c r="O91" i="25"/>
  <c r="N91" i="25"/>
  <c r="M91" i="25"/>
  <c r="L91" i="25"/>
  <c r="K91" i="25"/>
  <c r="J91" i="25"/>
  <c r="I91" i="25"/>
  <c r="H91" i="25"/>
  <c r="G91" i="25"/>
  <c r="F91" i="25"/>
  <c r="AF90" i="25"/>
  <c r="AD90" i="25"/>
  <c r="AC90" i="25"/>
  <c r="AB90" i="25"/>
  <c r="AA90" i="25"/>
  <c r="Z90" i="25"/>
  <c r="Y90" i="25"/>
  <c r="X90" i="25"/>
  <c r="W90" i="25"/>
  <c r="V90" i="25"/>
  <c r="U90" i="25"/>
  <c r="T90" i="25"/>
  <c r="S90" i="25"/>
  <c r="R90" i="25"/>
  <c r="Q90" i="25"/>
  <c r="P90" i="25"/>
  <c r="O90" i="25"/>
  <c r="N90" i="25"/>
  <c r="M90" i="25"/>
  <c r="L90" i="25"/>
  <c r="K90" i="25"/>
  <c r="J90" i="25"/>
  <c r="I90" i="25"/>
  <c r="H90" i="25"/>
  <c r="G90" i="25"/>
  <c r="F90" i="25"/>
  <c r="AF89" i="25"/>
  <c r="AD89" i="25"/>
  <c r="AC89" i="25"/>
  <c r="AB89" i="25"/>
  <c r="AA89" i="25"/>
  <c r="Z89" i="25"/>
  <c r="Y89" i="25"/>
  <c r="X89" i="25"/>
  <c r="W89" i="25"/>
  <c r="V89" i="25"/>
  <c r="U89" i="25"/>
  <c r="T89" i="25"/>
  <c r="S89" i="25"/>
  <c r="R89" i="25"/>
  <c r="Q89" i="25"/>
  <c r="P89" i="25"/>
  <c r="O89" i="25"/>
  <c r="N89" i="25"/>
  <c r="M89" i="25"/>
  <c r="L89" i="25"/>
  <c r="K89" i="25"/>
  <c r="J89" i="25"/>
  <c r="I89" i="25"/>
  <c r="H89" i="25"/>
  <c r="G89" i="25"/>
  <c r="F89" i="25"/>
  <c r="AF88" i="25"/>
  <c r="AD88" i="25"/>
  <c r="AC88" i="25"/>
  <c r="AB88" i="25"/>
  <c r="AA88" i="25"/>
  <c r="Z88" i="25"/>
  <c r="Y88" i="25"/>
  <c r="X88" i="25"/>
  <c r="W88" i="25"/>
  <c r="V88" i="25"/>
  <c r="U88" i="25"/>
  <c r="T88" i="25"/>
  <c r="S88" i="25"/>
  <c r="R88" i="25"/>
  <c r="Q88" i="25"/>
  <c r="P88" i="25"/>
  <c r="O88" i="25"/>
  <c r="N88" i="25"/>
  <c r="M88" i="25"/>
  <c r="L88" i="25"/>
  <c r="K88" i="25"/>
  <c r="J88" i="25"/>
  <c r="I88" i="25"/>
  <c r="H88" i="25"/>
  <c r="G88" i="25"/>
  <c r="F88" i="25"/>
  <c r="AF87" i="25"/>
  <c r="AD87" i="25"/>
  <c r="AC87" i="25"/>
  <c r="AB87" i="25"/>
  <c r="AA87" i="25"/>
  <c r="Z87" i="25"/>
  <c r="Y87" i="25"/>
  <c r="X87" i="25"/>
  <c r="W87" i="25"/>
  <c r="V87" i="25"/>
  <c r="U87" i="25"/>
  <c r="T87" i="25"/>
  <c r="S87" i="25"/>
  <c r="R87" i="25"/>
  <c r="Q87" i="25"/>
  <c r="P87" i="25"/>
  <c r="O87" i="25"/>
  <c r="N87" i="25"/>
  <c r="M87" i="25"/>
  <c r="L87" i="25"/>
  <c r="K87" i="25"/>
  <c r="J87" i="25"/>
  <c r="I87" i="25"/>
  <c r="H87" i="25"/>
  <c r="G87" i="25"/>
  <c r="F87" i="25"/>
  <c r="AF86" i="25"/>
  <c r="AD86" i="25"/>
  <c r="AC86" i="25"/>
  <c r="AB86" i="25"/>
  <c r="AA86" i="25"/>
  <c r="Z86" i="25"/>
  <c r="Y86" i="25"/>
  <c r="X86" i="25"/>
  <c r="W86" i="25"/>
  <c r="V86" i="25"/>
  <c r="U86" i="25"/>
  <c r="T86" i="25"/>
  <c r="S86" i="25"/>
  <c r="R86" i="25"/>
  <c r="Q86" i="25"/>
  <c r="P86" i="25"/>
  <c r="O86" i="25"/>
  <c r="N86" i="25"/>
  <c r="M86" i="25"/>
  <c r="L86" i="25"/>
  <c r="K86" i="25"/>
  <c r="J86" i="25"/>
  <c r="I86" i="25"/>
  <c r="H86" i="25"/>
  <c r="G86" i="25"/>
  <c r="F86" i="25"/>
  <c r="AF85" i="25"/>
  <c r="AD85" i="25"/>
  <c r="AC85" i="25"/>
  <c r="AB85" i="25"/>
  <c r="AA85" i="25"/>
  <c r="Z85" i="25"/>
  <c r="Y85" i="25"/>
  <c r="X85" i="25"/>
  <c r="W85" i="25"/>
  <c r="V85" i="25"/>
  <c r="U85" i="25"/>
  <c r="T85" i="25"/>
  <c r="S85" i="25"/>
  <c r="R85" i="25"/>
  <c r="Q85" i="25"/>
  <c r="P85" i="25"/>
  <c r="O85" i="25"/>
  <c r="N85" i="25"/>
  <c r="M85" i="25"/>
  <c r="L85" i="25"/>
  <c r="K85" i="25"/>
  <c r="J85" i="25"/>
  <c r="I85" i="25"/>
  <c r="H85" i="25"/>
  <c r="G85" i="25"/>
  <c r="F85" i="25"/>
  <c r="AF84" i="25"/>
  <c r="AD84" i="25"/>
  <c r="AC84" i="25"/>
  <c r="AB84" i="25"/>
  <c r="AA84" i="25"/>
  <c r="Z84" i="25"/>
  <c r="Y84" i="25"/>
  <c r="X84" i="25"/>
  <c r="W84" i="25"/>
  <c r="V84" i="25"/>
  <c r="U84" i="25"/>
  <c r="T84" i="25"/>
  <c r="S84" i="25"/>
  <c r="R84" i="25"/>
  <c r="Q84" i="25"/>
  <c r="P84" i="25"/>
  <c r="O84" i="25"/>
  <c r="N84" i="25"/>
  <c r="M84" i="25"/>
  <c r="L84" i="25"/>
  <c r="K84" i="25"/>
  <c r="J84" i="25"/>
  <c r="I84" i="25"/>
  <c r="H84" i="25"/>
  <c r="G84" i="25"/>
  <c r="F84" i="25"/>
  <c r="AF83" i="25"/>
  <c r="AD83" i="25"/>
  <c r="AC83" i="25"/>
  <c r="AB83" i="25"/>
  <c r="AA83" i="25"/>
  <c r="Z83" i="25"/>
  <c r="Y83" i="25"/>
  <c r="X83" i="25"/>
  <c r="W83" i="25"/>
  <c r="V83" i="25"/>
  <c r="U83" i="25"/>
  <c r="T83" i="25"/>
  <c r="S83" i="25"/>
  <c r="R83" i="25"/>
  <c r="Q83" i="25"/>
  <c r="P83" i="25"/>
  <c r="O83" i="25"/>
  <c r="N83" i="25"/>
  <c r="M83" i="25"/>
  <c r="L83" i="25"/>
  <c r="K83" i="25"/>
  <c r="J83" i="25"/>
  <c r="I83" i="25"/>
  <c r="H83" i="25"/>
  <c r="G83" i="25"/>
  <c r="F83" i="25"/>
  <c r="AF82" i="25"/>
  <c r="AD82" i="25"/>
  <c r="AC82" i="25"/>
  <c r="AB82" i="25"/>
  <c r="AA82" i="25"/>
  <c r="Z82" i="25"/>
  <c r="Y82" i="25"/>
  <c r="X82" i="25"/>
  <c r="W82" i="25"/>
  <c r="V82" i="25"/>
  <c r="U82" i="25"/>
  <c r="T82" i="25"/>
  <c r="S82" i="25"/>
  <c r="R82" i="25"/>
  <c r="Q82" i="25"/>
  <c r="P82" i="25"/>
  <c r="O82" i="25"/>
  <c r="N82" i="25"/>
  <c r="M82" i="25"/>
  <c r="L82" i="25"/>
  <c r="K82" i="25"/>
  <c r="J82" i="25"/>
  <c r="I82" i="25"/>
  <c r="H82" i="25"/>
  <c r="G82" i="25"/>
  <c r="F82" i="25"/>
  <c r="AF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AF80" i="25"/>
  <c r="AD80" i="25"/>
  <c r="AC80" i="25"/>
  <c r="AB80" i="25"/>
  <c r="AA80" i="25"/>
  <c r="Z80" i="25"/>
  <c r="Y80" i="25"/>
  <c r="X80" i="25"/>
  <c r="W80" i="25"/>
  <c r="V80" i="25"/>
  <c r="U80" i="25"/>
  <c r="T80" i="25"/>
  <c r="S80" i="25"/>
  <c r="R80" i="25"/>
  <c r="Q80" i="25"/>
  <c r="P80" i="25"/>
  <c r="O80" i="25"/>
  <c r="N80" i="25"/>
  <c r="M80" i="25"/>
  <c r="L80" i="25"/>
  <c r="K80" i="25"/>
  <c r="J80" i="25"/>
  <c r="I80" i="25"/>
  <c r="H80" i="25"/>
  <c r="G80" i="25"/>
  <c r="F80" i="25"/>
  <c r="AF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AF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AF77" i="25"/>
  <c r="AD77" i="25"/>
  <c r="AC77" i="25"/>
  <c r="AB77" i="25"/>
  <c r="AA77" i="25"/>
  <c r="Z77" i="25"/>
  <c r="Y77" i="25"/>
  <c r="X77" i="25"/>
  <c r="W77" i="25"/>
  <c r="V77" i="25"/>
  <c r="U77" i="25"/>
  <c r="T77" i="25"/>
  <c r="S77" i="25"/>
  <c r="R77" i="25"/>
  <c r="Q77" i="25"/>
  <c r="P77" i="25"/>
  <c r="O77" i="25"/>
  <c r="N77" i="25"/>
  <c r="M77" i="25"/>
  <c r="L77" i="25"/>
  <c r="K77" i="25"/>
  <c r="J77" i="25"/>
  <c r="I77" i="25"/>
  <c r="H77" i="25"/>
  <c r="G77" i="25"/>
  <c r="F77" i="25"/>
  <c r="AF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AF75" i="25"/>
  <c r="AD75" i="25"/>
  <c r="AC75" i="25"/>
  <c r="AB75" i="25"/>
  <c r="AA75" i="25"/>
  <c r="Z75" i="25"/>
  <c r="Y75" i="25"/>
  <c r="X75" i="25"/>
  <c r="W75" i="25"/>
  <c r="V75" i="25"/>
  <c r="U75" i="25"/>
  <c r="T75" i="25"/>
  <c r="S75" i="25"/>
  <c r="R75" i="25"/>
  <c r="Q75" i="25"/>
  <c r="P75" i="25"/>
  <c r="O75" i="25"/>
  <c r="N75" i="25"/>
  <c r="M75" i="25"/>
  <c r="L75" i="25"/>
  <c r="K75" i="25"/>
  <c r="J75" i="25"/>
  <c r="I75" i="25"/>
  <c r="H75" i="25"/>
  <c r="G75" i="25"/>
  <c r="F75" i="25"/>
  <c r="AF74" i="25"/>
  <c r="AD74" i="25"/>
  <c r="AC74" i="25"/>
  <c r="AB74" i="25"/>
  <c r="AA74" i="25"/>
  <c r="Z74" i="25"/>
  <c r="Y74" i="25"/>
  <c r="X74" i="25"/>
  <c r="W74" i="25"/>
  <c r="V74" i="25"/>
  <c r="U74" i="25"/>
  <c r="T74" i="25"/>
  <c r="S74" i="25"/>
  <c r="R74" i="25"/>
  <c r="Q74" i="25"/>
  <c r="P74" i="25"/>
  <c r="O74" i="25"/>
  <c r="N74" i="25"/>
  <c r="M74" i="25"/>
  <c r="L74" i="25"/>
  <c r="K74" i="25"/>
  <c r="J74" i="25"/>
  <c r="I74" i="25"/>
  <c r="H74" i="25"/>
  <c r="G74" i="25"/>
  <c r="F74" i="25"/>
  <c r="AF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AF72" i="25"/>
  <c r="AD72" i="25"/>
  <c r="AC72" i="25"/>
  <c r="AB72" i="25"/>
  <c r="AA72" i="25"/>
  <c r="Z72" i="25"/>
  <c r="Y72" i="25"/>
  <c r="X72" i="25"/>
  <c r="W72" i="25"/>
  <c r="V72" i="25"/>
  <c r="U72" i="25"/>
  <c r="T72" i="25"/>
  <c r="S72" i="25"/>
  <c r="R72" i="25"/>
  <c r="Q72" i="25"/>
  <c r="P72" i="25"/>
  <c r="O72" i="25"/>
  <c r="N72" i="25"/>
  <c r="M72" i="25"/>
  <c r="L72" i="25"/>
  <c r="K72" i="25"/>
  <c r="J72" i="25"/>
  <c r="I72" i="25"/>
  <c r="H72" i="25"/>
  <c r="G72" i="25"/>
  <c r="F72" i="25"/>
  <c r="AF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AF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AF69" i="25"/>
  <c r="AD69" i="25"/>
  <c r="AC69" i="25"/>
  <c r="AB69" i="25"/>
  <c r="AA69" i="25"/>
  <c r="Z69" i="25"/>
  <c r="Y69" i="25"/>
  <c r="X69" i="25"/>
  <c r="W69" i="25"/>
  <c r="V69" i="25"/>
  <c r="U69" i="25"/>
  <c r="T69" i="25"/>
  <c r="S69" i="25"/>
  <c r="R69" i="25"/>
  <c r="Q69" i="25"/>
  <c r="P69" i="25"/>
  <c r="O69" i="25"/>
  <c r="N69" i="25"/>
  <c r="M69" i="25"/>
  <c r="L69" i="25"/>
  <c r="K69" i="25"/>
  <c r="J69" i="25"/>
  <c r="I69" i="25"/>
  <c r="H69" i="25"/>
  <c r="G69" i="25"/>
  <c r="F69" i="25"/>
  <c r="AF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AF67" i="25"/>
  <c r="AD67" i="25"/>
  <c r="AC67" i="25"/>
  <c r="AB67" i="25"/>
  <c r="AA67" i="25"/>
  <c r="Z67" i="25"/>
  <c r="Y67" i="25"/>
  <c r="X67" i="25"/>
  <c r="W67" i="25"/>
  <c r="V67" i="25"/>
  <c r="U67" i="25"/>
  <c r="T67" i="25"/>
  <c r="S67" i="25"/>
  <c r="R67" i="25"/>
  <c r="Q67" i="25"/>
  <c r="P67" i="25"/>
  <c r="O67" i="25"/>
  <c r="N67" i="25"/>
  <c r="M67" i="25"/>
  <c r="L67" i="25"/>
  <c r="K67" i="25"/>
  <c r="J67" i="25"/>
  <c r="I67" i="25"/>
  <c r="H67" i="25"/>
  <c r="G67" i="25"/>
  <c r="F67" i="25"/>
  <c r="AF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AF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AF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AF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AF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AF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AF60" i="25"/>
  <c r="AD60" i="25"/>
  <c r="AC60" i="25"/>
  <c r="AB60" i="25"/>
  <c r="AA60" i="25"/>
  <c r="Z60" i="25"/>
  <c r="Y60" i="25"/>
  <c r="X60" i="25"/>
  <c r="W60" i="25"/>
  <c r="V60" i="25"/>
  <c r="U60" i="25"/>
  <c r="T60" i="25"/>
  <c r="S60" i="25"/>
  <c r="R60" i="25"/>
  <c r="Q60" i="25"/>
  <c r="P60" i="25"/>
  <c r="O60" i="25"/>
  <c r="N60" i="25"/>
  <c r="M60" i="25"/>
  <c r="L60" i="25"/>
  <c r="K60" i="25"/>
  <c r="J60" i="25"/>
  <c r="I60" i="25"/>
  <c r="H60" i="25"/>
  <c r="G60" i="25"/>
  <c r="F60" i="25"/>
  <c r="AF59" i="25"/>
  <c r="AD59" i="25"/>
  <c r="AC59" i="25"/>
  <c r="AB59" i="25"/>
  <c r="AA59" i="25"/>
  <c r="Z59" i="25"/>
  <c r="Y59" i="25"/>
  <c r="X59" i="25"/>
  <c r="W59" i="25"/>
  <c r="V59" i="25"/>
  <c r="U59" i="25"/>
  <c r="T59" i="25"/>
  <c r="S59" i="25"/>
  <c r="R59" i="25"/>
  <c r="Q59" i="25"/>
  <c r="P59" i="25"/>
  <c r="O59" i="25"/>
  <c r="N59" i="25"/>
  <c r="M59" i="25"/>
  <c r="L59" i="25"/>
  <c r="K59" i="25"/>
  <c r="J59" i="25"/>
  <c r="I59" i="25"/>
  <c r="H59" i="25"/>
  <c r="G59" i="25"/>
  <c r="F59" i="25"/>
  <c r="AF58" i="25"/>
  <c r="AD58" i="25"/>
  <c r="AC58" i="25"/>
  <c r="AB58" i="25"/>
  <c r="AA58" i="25"/>
  <c r="Z58" i="25"/>
  <c r="Y58" i="25"/>
  <c r="X58" i="25"/>
  <c r="W58" i="25"/>
  <c r="V58" i="25"/>
  <c r="U58" i="25"/>
  <c r="T58" i="25"/>
  <c r="S58" i="25"/>
  <c r="R58" i="25"/>
  <c r="Q58" i="25"/>
  <c r="P58" i="25"/>
  <c r="O58" i="25"/>
  <c r="N58" i="25"/>
  <c r="M58" i="25"/>
  <c r="L58" i="25"/>
  <c r="K58" i="25"/>
  <c r="J58" i="25"/>
  <c r="I58" i="25"/>
  <c r="H58" i="25"/>
  <c r="G58" i="25"/>
  <c r="F58" i="25"/>
  <c r="AF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AF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AF55" i="25"/>
  <c r="AD55" i="25"/>
  <c r="AC55" i="25"/>
  <c r="AB55" i="25"/>
  <c r="AA55" i="25"/>
  <c r="Z55" i="25"/>
  <c r="Y55" i="25"/>
  <c r="X55" i="25"/>
  <c r="W55" i="25"/>
  <c r="V55" i="25"/>
  <c r="U55" i="25"/>
  <c r="T55" i="25"/>
  <c r="S55" i="25"/>
  <c r="R55" i="25"/>
  <c r="Q55" i="25"/>
  <c r="P55" i="25"/>
  <c r="O55" i="25"/>
  <c r="N55" i="25"/>
  <c r="M55" i="25"/>
  <c r="L55" i="25"/>
  <c r="K55" i="25"/>
  <c r="J55" i="25"/>
  <c r="I55" i="25"/>
  <c r="H55" i="25"/>
  <c r="G55" i="25"/>
  <c r="F55" i="25"/>
  <c r="AF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AF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AF52" i="25"/>
  <c r="AD52" i="25"/>
  <c r="AC52" i="25"/>
  <c r="AB52" i="25"/>
  <c r="AA52" i="25"/>
  <c r="Z52" i="25"/>
  <c r="Y52" i="25"/>
  <c r="X52" i="25"/>
  <c r="W52" i="25"/>
  <c r="V52" i="25"/>
  <c r="U52" i="25"/>
  <c r="T52" i="25"/>
  <c r="S52" i="25"/>
  <c r="R52" i="25"/>
  <c r="Q52" i="25"/>
  <c r="P52" i="25"/>
  <c r="O52" i="25"/>
  <c r="N52" i="25"/>
  <c r="M52" i="25"/>
  <c r="L52" i="25"/>
  <c r="K52" i="25"/>
  <c r="J52" i="25"/>
  <c r="I52" i="25"/>
  <c r="H52" i="25"/>
  <c r="G52" i="25"/>
  <c r="F52" i="25"/>
  <c r="AF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AF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AF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AF48" i="25"/>
  <c r="AD48" i="25"/>
  <c r="AC48" i="25"/>
  <c r="AB48" i="25"/>
  <c r="AA48" i="25"/>
  <c r="Z48" i="25"/>
  <c r="Y48" i="25"/>
  <c r="X48" i="25"/>
  <c r="W48" i="25"/>
  <c r="V48" i="25"/>
  <c r="U48" i="25"/>
  <c r="T48" i="25"/>
  <c r="S48" i="25"/>
  <c r="R48" i="25"/>
  <c r="Q48" i="25"/>
  <c r="P48" i="25"/>
  <c r="O48" i="25"/>
  <c r="N48" i="25"/>
  <c r="M48" i="25"/>
  <c r="L48" i="25"/>
  <c r="K48" i="25"/>
  <c r="J48" i="25"/>
  <c r="I48" i="25"/>
  <c r="H48" i="25"/>
  <c r="G48" i="25"/>
  <c r="F48" i="25"/>
  <c r="AF47" i="25"/>
  <c r="AD47" i="25"/>
  <c r="AC47" i="25"/>
  <c r="AB47" i="25"/>
  <c r="AA47" i="25"/>
  <c r="Z47" i="25"/>
  <c r="Y47" i="25"/>
  <c r="X47" i="25"/>
  <c r="W47" i="25"/>
  <c r="V47" i="25"/>
  <c r="U47" i="25"/>
  <c r="T47" i="25"/>
  <c r="S47" i="25"/>
  <c r="R47" i="25"/>
  <c r="Q47" i="25"/>
  <c r="P47" i="25"/>
  <c r="O47" i="25"/>
  <c r="N47" i="25"/>
  <c r="M47" i="25"/>
  <c r="L47" i="25"/>
  <c r="K47" i="25"/>
  <c r="J47" i="25"/>
  <c r="I47" i="25"/>
  <c r="H47" i="25"/>
  <c r="G47" i="25"/>
  <c r="F47" i="25"/>
  <c r="AF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AF45" i="25"/>
  <c r="AD45" i="25"/>
  <c r="AC45" i="25"/>
  <c r="AB45" i="25"/>
  <c r="AA45" i="25"/>
  <c r="Z45" i="25"/>
  <c r="Y45" i="25"/>
  <c r="X45" i="25"/>
  <c r="W45" i="25"/>
  <c r="V45" i="25"/>
  <c r="U45" i="25"/>
  <c r="T45" i="25"/>
  <c r="S45" i="25"/>
  <c r="R45" i="25"/>
  <c r="Q45" i="25"/>
  <c r="P45" i="25"/>
  <c r="O45" i="25"/>
  <c r="N45" i="25"/>
  <c r="M45" i="25"/>
  <c r="L45" i="25"/>
  <c r="K45" i="25"/>
  <c r="J45" i="25"/>
  <c r="I45" i="25"/>
  <c r="H45" i="25"/>
  <c r="G45" i="25"/>
  <c r="F45" i="25"/>
  <c r="AF44" i="25"/>
  <c r="AD44" i="25"/>
  <c r="AC44" i="25"/>
  <c r="AB44" i="25"/>
  <c r="AA44" i="25"/>
  <c r="Z44" i="25"/>
  <c r="Y44" i="25"/>
  <c r="X44" i="25"/>
  <c r="W44" i="25"/>
  <c r="V44" i="25"/>
  <c r="U44" i="25"/>
  <c r="T44" i="25"/>
  <c r="S44" i="25"/>
  <c r="R44" i="25"/>
  <c r="Q44" i="25"/>
  <c r="P44" i="25"/>
  <c r="O44" i="25"/>
  <c r="N44" i="25"/>
  <c r="M44" i="25"/>
  <c r="L44" i="25"/>
  <c r="K44" i="25"/>
  <c r="J44" i="25"/>
  <c r="I44" i="25"/>
  <c r="H44" i="25"/>
  <c r="G44" i="25"/>
  <c r="F44" i="25"/>
  <c r="AF43" i="25"/>
  <c r="AD43" i="25"/>
  <c r="AC43" i="25"/>
  <c r="AB43" i="25"/>
  <c r="AA43" i="25"/>
  <c r="Z43" i="25"/>
  <c r="Y43" i="25"/>
  <c r="X43" i="25"/>
  <c r="W43" i="25"/>
  <c r="V43" i="25"/>
  <c r="U43" i="25"/>
  <c r="T43" i="25"/>
  <c r="S43" i="25"/>
  <c r="R43" i="25"/>
  <c r="Q43" i="25"/>
  <c r="P43" i="25"/>
  <c r="O43" i="25"/>
  <c r="N43" i="25"/>
  <c r="M43" i="25"/>
  <c r="L43" i="25"/>
  <c r="K43" i="25"/>
  <c r="J43" i="25"/>
  <c r="I43" i="25"/>
  <c r="H43" i="25"/>
  <c r="G43" i="25"/>
  <c r="F43" i="25"/>
  <c r="AF42" i="25"/>
  <c r="AD42" i="25"/>
  <c r="AC42" i="25"/>
  <c r="AB42" i="25"/>
  <c r="AA42" i="25"/>
  <c r="Z42" i="25"/>
  <c r="Y42" i="25"/>
  <c r="X42" i="25"/>
  <c r="W42" i="25"/>
  <c r="V42" i="25"/>
  <c r="U42" i="25"/>
  <c r="T42" i="25"/>
  <c r="S42" i="25"/>
  <c r="R42" i="25"/>
  <c r="Q42" i="25"/>
  <c r="P42" i="25"/>
  <c r="O42" i="25"/>
  <c r="N42" i="25"/>
  <c r="M42" i="25"/>
  <c r="L42" i="25"/>
  <c r="K42" i="25"/>
  <c r="J42" i="25"/>
  <c r="I42" i="25"/>
  <c r="H42" i="25"/>
  <c r="G42" i="25"/>
  <c r="F42" i="25"/>
  <c r="AF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AF40" i="25"/>
  <c r="AD40" i="25"/>
  <c r="AC40" i="25"/>
  <c r="AB40" i="25"/>
  <c r="AA40" i="25"/>
  <c r="Z40" i="25"/>
  <c r="Y40" i="25"/>
  <c r="X40" i="25"/>
  <c r="W40" i="25"/>
  <c r="V40" i="25"/>
  <c r="U40" i="25"/>
  <c r="T40" i="25"/>
  <c r="S40" i="25"/>
  <c r="R40" i="25"/>
  <c r="Q40" i="25"/>
  <c r="P40" i="25"/>
  <c r="O40" i="25"/>
  <c r="N40" i="25"/>
  <c r="M40" i="25"/>
  <c r="L40" i="25"/>
  <c r="K40" i="25"/>
  <c r="J40" i="25"/>
  <c r="I40" i="25"/>
  <c r="H40" i="25"/>
  <c r="G40" i="25"/>
  <c r="F40" i="25"/>
  <c r="AF39" i="25"/>
  <c r="AD39" i="25"/>
  <c r="AC39" i="25"/>
  <c r="AB39" i="25"/>
  <c r="AA39" i="25"/>
  <c r="Z39" i="25"/>
  <c r="Y39" i="25"/>
  <c r="X39" i="25"/>
  <c r="W39" i="25"/>
  <c r="V39" i="25"/>
  <c r="U39" i="25"/>
  <c r="T39" i="25"/>
  <c r="S39" i="25"/>
  <c r="R39" i="25"/>
  <c r="Q39" i="25"/>
  <c r="P39" i="25"/>
  <c r="O39" i="25"/>
  <c r="N39" i="25"/>
  <c r="M39" i="25"/>
  <c r="L39" i="25"/>
  <c r="K39" i="25"/>
  <c r="J39" i="25"/>
  <c r="I39" i="25"/>
  <c r="H39" i="25"/>
  <c r="G39" i="25"/>
  <c r="F39" i="25"/>
  <c r="AF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AF37" i="25"/>
  <c r="AD37" i="25"/>
  <c r="AC37" i="25"/>
  <c r="AB37" i="25"/>
  <c r="AA37" i="25"/>
  <c r="Z37" i="25"/>
  <c r="Y37" i="25"/>
  <c r="X37" i="25"/>
  <c r="W37" i="25"/>
  <c r="V37" i="25"/>
  <c r="U37" i="25"/>
  <c r="T37" i="25"/>
  <c r="S37" i="25"/>
  <c r="R37" i="25"/>
  <c r="Q37" i="25"/>
  <c r="P37" i="25"/>
  <c r="O37" i="25"/>
  <c r="N37" i="25"/>
  <c r="M37" i="25"/>
  <c r="L37" i="25"/>
  <c r="K37" i="25"/>
  <c r="J37" i="25"/>
  <c r="I37" i="25"/>
  <c r="H37" i="25"/>
  <c r="G37" i="25"/>
  <c r="F37" i="25"/>
  <c r="AF36" i="25"/>
  <c r="AD36" i="25"/>
  <c r="AC36" i="25"/>
  <c r="AB36" i="25"/>
  <c r="AA36" i="25"/>
  <c r="Z36" i="25"/>
  <c r="Y36" i="25"/>
  <c r="X36" i="25"/>
  <c r="W36" i="25"/>
  <c r="V36" i="25"/>
  <c r="U36" i="25"/>
  <c r="T36" i="25"/>
  <c r="S36" i="25"/>
  <c r="R36" i="25"/>
  <c r="Q36" i="25"/>
  <c r="P36" i="25"/>
  <c r="O36" i="25"/>
  <c r="N36" i="25"/>
  <c r="M36" i="25"/>
  <c r="L36" i="25"/>
  <c r="K36" i="25"/>
  <c r="J36" i="25"/>
  <c r="I36" i="25"/>
  <c r="H36" i="25"/>
  <c r="G36" i="25"/>
  <c r="F36" i="25"/>
  <c r="AF35" i="25"/>
  <c r="AD35" i="25"/>
  <c r="AC35" i="25"/>
  <c r="AB35" i="25"/>
  <c r="AA35" i="25"/>
  <c r="Z35" i="25"/>
  <c r="Y35" i="25"/>
  <c r="X35" i="25"/>
  <c r="W35" i="25"/>
  <c r="V35" i="25"/>
  <c r="U35" i="25"/>
  <c r="T35" i="25"/>
  <c r="S35" i="25"/>
  <c r="R35" i="25"/>
  <c r="Q35" i="25"/>
  <c r="P35" i="25"/>
  <c r="O35" i="25"/>
  <c r="N35" i="25"/>
  <c r="M35" i="25"/>
  <c r="L35" i="25"/>
  <c r="K35" i="25"/>
  <c r="J35" i="25"/>
  <c r="I35" i="25"/>
  <c r="H35" i="25"/>
  <c r="G35" i="25"/>
  <c r="F35" i="25"/>
  <c r="AF34" i="25"/>
  <c r="AD34" i="25"/>
  <c r="AC34" i="25"/>
  <c r="AB34" i="25"/>
  <c r="AA34" i="25"/>
  <c r="Z34" i="25"/>
  <c r="Y34" i="25"/>
  <c r="X34" i="25"/>
  <c r="W34" i="25"/>
  <c r="V34" i="25"/>
  <c r="U34" i="25"/>
  <c r="T34" i="25"/>
  <c r="S34" i="25"/>
  <c r="R34" i="25"/>
  <c r="Q34" i="25"/>
  <c r="P34" i="25"/>
  <c r="O34" i="25"/>
  <c r="N34" i="25"/>
  <c r="M34" i="25"/>
  <c r="L34" i="25"/>
  <c r="K34" i="25"/>
  <c r="J34" i="25"/>
  <c r="I34" i="25"/>
  <c r="H34" i="25"/>
  <c r="G34" i="25"/>
  <c r="F34" i="25"/>
  <c r="AF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AF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AF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AF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AF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AF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AF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AF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AF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AF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AF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AF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AF21" i="25"/>
  <c r="AD21" i="25"/>
  <c r="AC21" i="25"/>
  <c r="AB21" i="25"/>
  <c r="AA21" i="25"/>
  <c r="Z21" i="25"/>
  <c r="Y21" i="25"/>
  <c r="X21" i="25"/>
  <c r="W21" i="25"/>
  <c r="V21" i="25"/>
  <c r="U21" i="25"/>
  <c r="T21" i="25"/>
  <c r="S21" i="25"/>
  <c r="R21" i="25"/>
  <c r="Q21" i="25"/>
  <c r="P21" i="25"/>
  <c r="O21" i="25"/>
  <c r="N21" i="25"/>
  <c r="M21" i="25"/>
  <c r="L21" i="25"/>
  <c r="K21" i="25"/>
  <c r="J21" i="25"/>
  <c r="I21" i="25"/>
  <c r="H21" i="25"/>
  <c r="G21" i="25"/>
  <c r="F21" i="25"/>
  <c r="AF20" i="25"/>
  <c r="AD20" i="25"/>
  <c r="AC20" i="25"/>
  <c r="AB20" i="25"/>
  <c r="AA20" i="25"/>
  <c r="Z20" i="25"/>
  <c r="Y20" i="25"/>
  <c r="X20" i="25"/>
  <c r="W20" i="25"/>
  <c r="V20" i="25"/>
  <c r="U20" i="25"/>
  <c r="T20" i="25"/>
  <c r="S20" i="25"/>
  <c r="R20" i="25"/>
  <c r="Q20" i="25"/>
  <c r="P20" i="25"/>
  <c r="O20" i="25"/>
  <c r="N20" i="25"/>
  <c r="M20" i="25"/>
  <c r="L20" i="25"/>
  <c r="K20" i="25"/>
  <c r="J20" i="25"/>
  <c r="I20" i="25"/>
  <c r="H20" i="25"/>
  <c r="G20" i="25"/>
  <c r="F20" i="25"/>
  <c r="AF19" i="25"/>
  <c r="AD19" i="25"/>
  <c r="AC19" i="25"/>
  <c r="AB19" i="25"/>
  <c r="AA19" i="25"/>
  <c r="Z19" i="25"/>
  <c r="Y19" i="25"/>
  <c r="X19" i="25"/>
  <c r="W19" i="25"/>
  <c r="V19" i="25"/>
  <c r="U19" i="25"/>
  <c r="T19" i="25"/>
  <c r="S19" i="25"/>
  <c r="R19" i="25"/>
  <c r="Q19" i="25"/>
  <c r="P19" i="25"/>
  <c r="O19" i="25"/>
  <c r="N19" i="25"/>
  <c r="M19" i="25"/>
  <c r="L19" i="25"/>
  <c r="K19" i="25"/>
  <c r="J19" i="25"/>
  <c r="I19" i="25"/>
  <c r="H19" i="25"/>
  <c r="G19" i="25"/>
  <c r="F19" i="25"/>
  <c r="AF18" i="25"/>
  <c r="AD18" i="25"/>
  <c r="AC18" i="25"/>
  <c r="AB18" i="25"/>
  <c r="AA18" i="25"/>
  <c r="Z18" i="25"/>
  <c r="Y18" i="25"/>
  <c r="X18" i="25"/>
  <c r="W18" i="25"/>
  <c r="V18" i="25"/>
  <c r="U18" i="25"/>
  <c r="T18" i="25"/>
  <c r="S18" i="25"/>
  <c r="R18" i="25"/>
  <c r="Q18" i="25"/>
  <c r="P18" i="25"/>
  <c r="O18" i="25"/>
  <c r="N18" i="25"/>
  <c r="M18" i="25"/>
  <c r="L18" i="25"/>
  <c r="K18" i="25"/>
  <c r="J18" i="25"/>
  <c r="I18" i="25"/>
  <c r="H18" i="25"/>
  <c r="G18" i="25"/>
  <c r="F18" i="25"/>
  <c r="AF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AF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AF15" i="25"/>
  <c r="AD15" i="25"/>
  <c r="AC15" i="25"/>
  <c r="AB15" i="25"/>
  <c r="AA15" i="25"/>
  <c r="Z15" i="25"/>
  <c r="Y15" i="25"/>
  <c r="X15" i="25"/>
  <c r="W15" i="25"/>
  <c r="V15" i="25"/>
  <c r="U15" i="25"/>
  <c r="T15" i="25"/>
  <c r="S15" i="25"/>
  <c r="R15" i="25"/>
  <c r="Q15" i="25"/>
  <c r="P15" i="25"/>
  <c r="O15" i="25"/>
  <c r="N15" i="25"/>
  <c r="M15" i="25"/>
  <c r="L15" i="25"/>
  <c r="K15" i="25"/>
  <c r="J15" i="25"/>
  <c r="I15" i="25"/>
  <c r="H15" i="25"/>
  <c r="G15" i="25"/>
  <c r="F15" i="25"/>
  <c r="AF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AF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AF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AF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AF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AF9" i="25"/>
  <c r="AD9" i="25"/>
  <c r="AC9" i="25"/>
  <c r="AB9" i="25"/>
  <c r="AA9" i="25"/>
  <c r="Z9" i="25"/>
  <c r="Y9" i="25"/>
  <c r="X9" i="25"/>
  <c r="W9" i="25"/>
  <c r="V9" i="25"/>
  <c r="U9" i="25"/>
  <c r="T9" i="25"/>
  <c r="S9" i="25"/>
  <c r="R9" i="25"/>
  <c r="Q9" i="25"/>
  <c r="P9" i="25"/>
  <c r="O9" i="25"/>
  <c r="N9" i="25"/>
  <c r="M9" i="25"/>
  <c r="L9" i="25"/>
  <c r="K9" i="25"/>
  <c r="J9" i="25"/>
  <c r="I9" i="25"/>
  <c r="H9" i="25"/>
  <c r="G9" i="25"/>
  <c r="F9" i="25"/>
  <c r="AF8" i="25"/>
  <c r="AD8" i="25"/>
  <c r="AC8" i="25"/>
  <c r="AB8" i="25"/>
  <c r="AA8" i="25"/>
  <c r="Z8" i="25"/>
  <c r="Y8" i="25"/>
  <c r="X8" i="25"/>
  <c r="W8" i="25"/>
  <c r="V8" i="25"/>
  <c r="U8" i="25"/>
  <c r="T8" i="25"/>
  <c r="S8" i="25"/>
  <c r="R8" i="25"/>
  <c r="Q8" i="25"/>
  <c r="P8" i="25"/>
  <c r="O8" i="25"/>
  <c r="N8" i="25"/>
  <c r="M8" i="25"/>
  <c r="L8" i="25"/>
  <c r="K8" i="25"/>
  <c r="J8" i="25"/>
  <c r="I8" i="25"/>
  <c r="H8" i="25"/>
  <c r="G8" i="25"/>
  <c r="F8" i="25"/>
  <c r="AF7" i="25"/>
  <c r="AD7" i="25"/>
  <c r="AC7" i="25"/>
  <c r="AB7" i="25"/>
  <c r="AA7" i="25"/>
  <c r="Z7" i="25"/>
  <c r="Y7" i="25"/>
  <c r="X7" i="25"/>
  <c r="W7" i="25"/>
  <c r="V7" i="25"/>
  <c r="U7" i="25"/>
  <c r="T7" i="25"/>
  <c r="S7" i="25"/>
  <c r="R7" i="25"/>
  <c r="Q7" i="25"/>
  <c r="P7" i="25"/>
  <c r="O7" i="25"/>
  <c r="N7" i="25"/>
  <c r="M7" i="25"/>
  <c r="L7" i="25"/>
  <c r="K7" i="25"/>
  <c r="J7" i="25"/>
  <c r="I7" i="25"/>
  <c r="H7" i="25"/>
  <c r="G7" i="25"/>
  <c r="F7" i="25"/>
  <c r="AF6" i="25"/>
  <c r="AD6" i="25"/>
  <c r="AC6" i="25"/>
  <c r="AB6" i="25"/>
  <c r="AA6" i="25"/>
  <c r="Z6" i="25"/>
  <c r="Y6" i="25"/>
  <c r="X6" i="25"/>
  <c r="W6" i="25"/>
  <c r="V6" i="25"/>
  <c r="U6" i="25"/>
  <c r="T6" i="25"/>
  <c r="S6" i="25"/>
  <c r="R6" i="25"/>
  <c r="Q6" i="25"/>
  <c r="P6" i="25"/>
  <c r="O6" i="25"/>
  <c r="N6" i="25"/>
  <c r="M6" i="25"/>
  <c r="L6" i="25"/>
  <c r="K6" i="25"/>
  <c r="J6" i="25"/>
  <c r="I6" i="25"/>
  <c r="H6" i="25"/>
  <c r="G6" i="25"/>
  <c r="F6" i="25"/>
  <c r="AF5" i="25"/>
  <c r="AD5" i="25"/>
  <c r="AC5" i="25"/>
  <c r="AB5" i="25"/>
  <c r="AA5" i="25"/>
  <c r="Z5" i="25"/>
  <c r="Y5" i="25"/>
  <c r="X5" i="25"/>
  <c r="W5" i="25"/>
  <c r="V5" i="25"/>
  <c r="U5" i="25"/>
  <c r="T5" i="25"/>
  <c r="S5" i="25"/>
  <c r="R5" i="25"/>
  <c r="Q5" i="25"/>
  <c r="P5" i="25"/>
  <c r="O5" i="25"/>
  <c r="N5" i="25"/>
  <c r="M5" i="25"/>
  <c r="L5" i="25"/>
  <c r="K5" i="25"/>
  <c r="J5" i="25"/>
  <c r="I5" i="25"/>
  <c r="H5" i="25"/>
  <c r="G5" i="25"/>
  <c r="F5" i="25"/>
  <c r="AF4" i="25"/>
  <c r="AD4" i="25"/>
  <c r="AC4" i="25"/>
  <c r="AB4" i="25"/>
  <c r="AA4" i="25"/>
  <c r="Z4" i="25"/>
  <c r="Y4" i="25"/>
  <c r="X4" i="25"/>
  <c r="W4" i="25"/>
  <c r="V4" i="25"/>
  <c r="U4" i="25"/>
  <c r="T4" i="25"/>
  <c r="S4" i="25"/>
  <c r="R4" i="25"/>
  <c r="Q4" i="25"/>
  <c r="P4" i="25"/>
  <c r="O4" i="25"/>
  <c r="N4" i="25"/>
  <c r="M4" i="25"/>
  <c r="L4" i="25"/>
  <c r="K4" i="25"/>
  <c r="J4" i="25"/>
  <c r="I4" i="25"/>
  <c r="H4" i="25"/>
  <c r="G4" i="25"/>
  <c r="F4" i="25"/>
  <c r="AF3" i="25"/>
  <c r="AD3" i="25"/>
  <c r="AD101" i="25" s="1"/>
  <c r="AD109" i="25" s="1"/>
  <c r="AC3" i="25"/>
  <c r="AC101" i="25" s="1"/>
  <c r="AC109" i="25" s="1"/>
  <c r="AB3" i="25"/>
  <c r="AB101" i="25" s="1"/>
  <c r="AB109" i="25" s="1"/>
  <c r="AA3" i="25"/>
  <c r="AA101" i="25" s="1"/>
  <c r="AA109" i="25" s="1"/>
  <c r="Z3" i="25"/>
  <c r="Z101" i="25" s="1"/>
  <c r="Z109" i="25" s="1"/>
  <c r="Y3" i="25"/>
  <c r="Y101" i="25" s="1"/>
  <c r="Y109" i="25" s="1"/>
  <c r="X3" i="25"/>
  <c r="X101" i="25" s="1"/>
  <c r="X109" i="25" s="1"/>
  <c r="W3" i="25"/>
  <c r="W101" i="25" s="1"/>
  <c r="W109" i="25" s="1"/>
  <c r="V3" i="25"/>
  <c r="V101" i="25" s="1"/>
  <c r="V109" i="25" s="1"/>
  <c r="U3" i="25"/>
  <c r="U101" i="25" s="1"/>
  <c r="U109" i="25" s="1"/>
  <c r="T3" i="25"/>
  <c r="T101" i="25" s="1"/>
  <c r="T109" i="25" s="1"/>
  <c r="S3" i="25"/>
  <c r="S101" i="25" s="1"/>
  <c r="S109" i="25" s="1"/>
  <c r="R3" i="25"/>
  <c r="R101" i="25" s="1"/>
  <c r="R109" i="25" s="1"/>
  <c r="Q3" i="25"/>
  <c r="Q101" i="25" s="1"/>
  <c r="Q109" i="25" s="1"/>
  <c r="P3" i="25"/>
  <c r="P101" i="25" s="1"/>
  <c r="P109" i="25" s="1"/>
  <c r="O3" i="25"/>
  <c r="O101" i="25" s="1"/>
  <c r="O109" i="25" s="1"/>
  <c r="N3" i="25"/>
  <c r="N101" i="25" s="1"/>
  <c r="N109" i="25" s="1"/>
  <c r="M3" i="25"/>
  <c r="M101" i="25" s="1"/>
  <c r="M109" i="25" s="1"/>
  <c r="L3" i="25"/>
  <c r="L101" i="25" s="1"/>
  <c r="L109" i="25" s="1"/>
  <c r="K3" i="25"/>
  <c r="K101" i="25" s="1"/>
  <c r="K109" i="25" s="1"/>
  <c r="J3" i="25"/>
  <c r="J101" i="25" s="1"/>
  <c r="J109" i="25" s="1"/>
  <c r="I3" i="25"/>
  <c r="I101" i="25" s="1"/>
  <c r="I109" i="25" s="1"/>
  <c r="H3" i="25"/>
  <c r="H101" i="25" s="1"/>
  <c r="H109" i="25" s="1"/>
  <c r="G3" i="25"/>
  <c r="G101" i="25" s="1"/>
  <c r="G109" i="25" s="1"/>
  <c r="F3" i="25"/>
  <c r="F101" i="25" s="1"/>
  <c r="F109" i="25" s="1"/>
  <c r="BC27" i="4"/>
  <c r="BB27" i="4"/>
  <c r="BA27" i="4"/>
  <c r="AZ27" i="4"/>
  <c r="AY27" i="4"/>
  <c r="AW27" i="4"/>
  <c r="AV27" i="4"/>
  <c r="AU27" i="4"/>
  <c r="AT27" i="4"/>
  <c r="AR27" i="4"/>
  <c r="AQ27" i="4"/>
  <c r="AP27" i="4"/>
  <c r="AO27" i="4"/>
  <c r="AN27" i="4"/>
  <c r="AM27" i="4"/>
  <c r="AL27" i="4"/>
  <c r="AK27" i="4"/>
  <c r="AJ27" i="4"/>
  <c r="AI27" i="4"/>
  <c r="AH27" i="4"/>
  <c r="AG27" i="4"/>
  <c r="AF27" i="4"/>
  <c r="AD27" i="4"/>
  <c r="AC27" i="4"/>
  <c r="AB27" i="4"/>
  <c r="AA27" i="4"/>
  <c r="Z27" i="4"/>
  <c r="X27" i="4"/>
  <c r="W27" i="4"/>
  <c r="V27" i="4"/>
  <c r="U27" i="4"/>
  <c r="T27" i="4"/>
  <c r="S27" i="4"/>
  <c r="R27" i="4"/>
  <c r="Q27" i="4"/>
  <c r="P27" i="4"/>
  <c r="O27" i="4"/>
  <c r="N27" i="4"/>
  <c r="M27" i="4"/>
  <c r="L27" i="4"/>
  <c r="J27" i="4"/>
  <c r="I27" i="4"/>
  <c r="H27" i="4"/>
  <c r="G27" i="4"/>
  <c r="F27" i="4"/>
  <c r="E27" i="4"/>
  <c r="D27" i="4"/>
  <c r="C27" i="4"/>
  <c r="B27" i="4"/>
  <c r="A27" i="4"/>
  <c r="BD26" i="4"/>
  <c r="BC26" i="4"/>
  <c r="BB26" i="4"/>
  <c r="BA26" i="4"/>
  <c r="AZ26" i="4"/>
  <c r="AY26" i="4"/>
  <c r="AW26" i="4"/>
  <c r="AV26" i="4"/>
  <c r="AU26" i="4"/>
  <c r="AT26" i="4"/>
  <c r="AR26" i="4"/>
  <c r="AQ26" i="4"/>
  <c r="AP26" i="4"/>
  <c r="AN26" i="4"/>
  <c r="AM26" i="4"/>
  <c r="AL26" i="4"/>
  <c r="AK26" i="4"/>
  <c r="AJ26" i="4"/>
  <c r="AI26" i="4"/>
  <c r="AH26" i="4"/>
  <c r="AG26" i="4"/>
  <c r="AF26" i="4"/>
  <c r="AE26" i="4"/>
  <c r="AD26" i="4"/>
  <c r="AC26" i="4"/>
  <c r="AB26" i="4"/>
  <c r="AA26" i="4"/>
  <c r="Z26" i="4"/>
  <c r="X26" i="4"/>
  <c r="W26" i="4"/>
  <c r="V26" i="4"/>
  <c r="T26" i="4"/>
  <c r="S26" i="4"/>
  <c r="R26" i="4"/>
  <c r="Q26" i="4"/>
  <c r="P26" i="4"/>
  <c r="O26" i="4"/>
  <c r="N26" i="4"/>
  <c r="M26" i="4"/>
  <c r="L26" i="4"/>
  <c r="K26" i="4"/>
  <c r="J26" i="4"/>
  <c r="I26" i="4"/>
  <c r="H26" i="4"/>
  <c r="G26" i="4"/>
  <c r="F26" i="4"/>
  <c r="E26" i="4"/>
  <c r="D26" i="4"/>
  <c r="C26" i="4"/>
  <c r="B26" i="4"/>
  <c r="A26" i="4"/>
  <c r="BC25" i="4"/>
  <c r="BB25" i="4"/>
  <c r="BA25" i="4"/>
  <c r="AZ25" i="4"/>
  <c r="AY25" i="4"/>
  <c r="AW25" i="4"/>
  <c r="AV25" i="4"/>
  <c r="AU25" i="4"/>
  <c r="AT25" i="4"/>
  <c r="AR25" i="4"/>
  <c r="AQ25" i="4"/>
  <c r="AP25" i="4"/>
  <c r="AO25" i="4"/>
  <c r="AN25" i="4"/>
  <c r="AM25" i="4"/>
  <c r="AL25" i="4"/>
  <c r="AK25" i="4"/>
  <c r="AJ25" i="4"/>
  <c r="AI25" i="4"/>
  <c r="AH25" i="4"/>
  <c r="AG25" i="4"/>
  <c r="AF25" i="4"/>
  <c r="AD25" i="4"/>
  <c r="AC25" i="4"/>
  <c r="AB25" i="4"/>
  <c r="AA25" i="4"/>
  <c r="Z25" i="4"/>
  <c r="X25" i="4"/>
  <c r="W25" i="4"/>
  <c r="V25" i="4"/>
  <c r="U25" i="4"/>
  <c r="T25" i="4"/>
  <c r="S25" i="4"/>
  <c r="R25" i="4"/>
  <c r="Q25" i="4"/>
  <c r="P25" i="4"/>
  <c r="O25" i="4"/>
  <c r="N25" i="4"/>
  <c r="M25" i="4"/>
  <c r="L25" i="4"/>
  <c r="J25" i="4"/>
  <c r="I25" i="4"/>
  <c r="H25" i="4"/>
  <c r="G25" i="4"/>
  <c r="F25" i="4"/>
  <c r="E25" i="4"/>
  <c r="D25" i="4"/>
  <c r="C25" i="4"/>
  <c r="B25" i="4"/>
  <c r="A25"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T24" i="4"/>
  <c r="S24" i="4"/>
  <c r="R24" i="4"/>
  <c r="Q24" i="4"/>
  <c r="P24" i="4"/>
  <c r="O24" i="4"/>
  <c r="N24" i="4"/>
  <c r="M24" i="4"/>
  <c r="L24" i="4"/>
  <c r="K24" i="4"/>
  <c r="J24" i="4"/>
  <c r="I24" i="4"/>
  <c r="H24" i="4"/>
  <c r="G24" i="4"/>
  <c r="F24" i="4"/>
  <c r="E24" i="4"/>
  <c r="D24" i="4"/>
  <c r="C24" i="4"/>
  <c r="B24" i="4"/>
  <c r="A24" i="4"/>
  <c r="BD23" i="4"/>
  <c r="BC23" i="4"/>
  <c r="BB23" i="4"/>
  <c r="BA23" i="4"/>
  <c r="AZ23" i="4"/>
  <c r="AY23" i="4"/>
  <c r="AW23" i="4"/>
  <c r="AV23" i="4"/>
  <c r="AU23" i="4"/>
  <c r="AT23" i="4"/>
  <c r="AR23" i="4"/>
  <c r="AQ23" i="4"/>
  <c r="AP23" i="4"/>
  <c r="AO23" i="4"/>
  <c r="AN23" i="4"/>
  <c r="AM23" i="4"/>
  <c r="AL23" i="4"/>
  <c r="AK23" i="4"/>
  <c r="AJ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A23"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A22" i="4"/>
  <c r="BC21" i="4"/>
  <c r="BB21" i="4"/>
  <c r="BA21" i="4"/>
  <c r="AZ21" i="4"/>
  <c r="AY21" i="4"/>
  <c r="AW21" i="4"/>
  <c r="AV21" i="4"/>
  <c r="AU21" i="4"/>
  <c r="AT21" i="4"/>
  <c r="AR21" i="4"/>
  <c r="AQ21" i="4"/>
  <c r="AP21" i="4"/>
  <c r="AO21" i="4"/>
  <c r="AN21" i="4"/>
  <c r="AM21" i="4"/>
  <c r="AL21" i="4"/>
  <c r="AK21" i="4"/>
  <c r="AJ21" i="4"/>
  <c r="AI21" i="4"/>
  <c r="AH21" i="4"/>
  <c r="AG21" i="4"/>
  <c r="AF21" i="4"/>
  <c r="AD21" i="4"/>
  <c r="AC21" i="4"/>
  <c r="AB21" i="4"/>
  <c r="AA21" i="4"/>
  <c r="Z21" i="4"/>
  <c r="X21" i="4"/>
  <c r="W21" i="4"/>
  <c r="V21" i="4"/>
  <c r="U21" i="4"/>
  <c r="T21" i="4"/>
  <c r="S21" i="4"/>
  <c r="R21" i="4"/>
  <c r="Q21" i="4"/>
  <c r="P21" i="4"/>
  <c r="O21" i="4"/>
  <c r="N21" i="4"/>
  <c r="M21" i="4"/>
  <c r="L21" i="4"/>
  <c r="J21" i="4"/>
  <c r="I21" i="4"/>
  <c r="H21" i="4"/>
  <c r="G21" i="4"/>
  <c r="F21" i="4"/>
  <c r="E21" i="4"/>
  <c r="D21" i="4"/>
  <c r="C21" i="4"/>
  <c r="B21" i="4"/>
  <c r="A21" i="4"/>
  <c r="BD20" i="4"/>
  <c r="BC20" i="4"/>
  <c r="BB20" i="4"/>
  <c r="BA20" i="4"/>
  <c r="AZ20" i="4"/>
  <c r="AY20" i="4"/>
  <c r="AX20" i="4"/>
  <c r="AW20" i="4"/>
  <c r="AV20" i="4"/>
  <c r="AU20" i="4"/>
  <c r="AT20" i="4"/>
  <c r="AR20" i="4"/>
  <c r="AQ20" i="4"/>
  <c r="AP20" i="4"/>
  <c r="AN20" i="4"/>
  <c r="AM20" i="4"/>
  <c r="AL20" i="4"/>
  <c r="AK20" i="4"/>
  <c r="AJ20" i="4"/>
  <c r="AI20" i="4"/>
  <c r="AH20" i="4"/>
  <c r="AG20" i="4"/>
  <c r="AF20" i="4"/>
  <c r="AE20" i="4"/>
  <c r="AD20" i="4"/>
  <c r="AC20" i="4"/>
  <c r="AB20" i="4"/>
  <c r="AA20" i="4"/>
  <c r="Z20" i="4"/>
  <c r="Y20" i="4"/>
  <c r="X20" i="4"/>
  <c r="W20" i="4"/>
  <c r="V20" i="4"/>
  <c r="U20" i="4"/>
  <c r="S20" i="4"/>
  <c r="R20" i="4"/>
  <c r="Q20" i="4"/>
  <c r="P20" i="4"/>
  <c r="O20" i="4"/>
  <c r="N20" i="4"/>
  <c r="M20" i="4"/>
  <c r="L20" i="4"/>
  <c r="J20" i="4"/>
  <c r="I20" i="4"/>
  <c r="H20" i="4"/>
  <c r="G20" i="4"/>
  <c r="F20" i="4"/>
  <c r="E20" i="4"/>
  <c r="D20" i="4"/>
  <c r="C20" i="4"/>
  <c r="B20" i="4"/>
  <c r="A20" i="4"/>
  <c r="BD19" i="4"/>
  <c r="BC19" i="4"/>
  <c r="BB19" i="4"/>
  <c r="BA19" i="4"/>
  <c r="AZ19" i="4"/>
  <c r="AY19" i="4"/>
  <c r="AX19" i="4"/>
  <c r="AW19" i="4"/>
  <c r="AV19" i="4"/>
  <c r="AU19" i="4"/>
  <c r="AT19" i="4"/>
  <c r="AS19" i="4"/>
  <c r="AR19" i="4"/>
  <c r="AQ19" i="4"/>
  <c r="AP19" i="4"/>
  <c r="AO19" i="4"/>
  <c r="AN19" i="4"/>
  <c r="AM19" i="4"/>
  <c r="AL19" i="4"/>
  <c r="AK19" i="4"/>
  <c r="AJ19" i="4"/>
  <c r="AH19" i="4"/>
  <c r="AG19" i="4"/>
  <c r="AF19" i="4"/>
  <c r="AE19" i="4"/>
  <c r="AD19" i="4"/>
  <c r="AC19" i="4"/>
  <c r="AB19" i="4"/>
  <c r="AA19" i="4"/>
  <c r="Z19" i="4"/>
  <c r="Y19" i="4"/>
  <c r="X19" i="4"/>
  <c r="W19" i="4"/>
  <c r="V19" i="4"/>
  <c r="U19" i="4"/>
  <c r="T19" i="4"/>
  <c r="S19" i="4"/>
  <c r="R19" i="4"/>
  <c r="Q19" i="4"/>
  <c r="P19" i="4"/>
  <c r="N19" i="4"/>
  <c r="M19" i="4"/>
  <c r="L19" i="4"/>
  <c r="K19" i="4"/>
  <c r="J19" i="4"/>
  <c r="I19" i="4"/>
  <c r="H19" i="4"/>
  <c r="G19" i="4"/>
  <c r="F19" i="4"/>
  <c r="E19" i="4"/>
  <c r="D19" i="4"/>
  <c r="C19" i="4"/>
  <c r="B19" i="4"/>
  <c r="A19" i="4"/>
  <c r="BC18" i="4"/>
  <c r="BB18" i="4"/>
  <c r="BA18" i="4"/>
  <c r="AZ18" i="4"/>
  <c r="AY18" i="4"/>
  <c r="AW18" i="4"/>
  <c r="AV18" i="4"/>
  <c r="AU18" i="4"/>
  <c r="AT18" i="4"/>
  <c r="AR18" i="4"/>
  <c r="AQ18" i="4"/>
  <c r="AP18" i="4"/>
  <c r="AO18" i="4"/>
  <c r="AN18" i="4"/>
  <c r="AM18" i="4"/>
  <c r="AL18" i="4"/>
  <c r="AK18" i="4"/>
  <c r="AJ18" i="4"/>
  <c r="AI18" i="4"/>
  <c r="AH18" i="4"/>
  <c r="AG18" i="4"/>
  <c r="AF18" i="4"/>
  <c r="AD18" i="4"/>
  <c r="AC18" i="4"/>
  <c r="AB18" i="4"/>
  <c r="AA18" i="4"/>
  <c r="Z18" i="4"/>
  <c r="X18" i="4"/>
  <c r="W18" i="4"/>
  <c r="V18" i="4"/>
  <c r="U18" i="4"/>
  <c r="T18" i="4"/>
  <c r="S18" i="4"/>
  <c r="R18" i="4"/>
  <c r="Q18" i="4"/>
  <c r="P18" i="4"/>
  <c r="O18" i="4"/>
  <c r="N18" i="4"/>
  <c r="M18" i="4"/>
  <c r="L18" i="4"/>
  <c r="J18" i="4"/>
  <c r="I18" i="4"/>
  <c r="H18" i="4"/>
  <c r="G18" i="4"/>
  <c r="F18" i="4"/>
  <c r="E18" i="4"/>
  <c r="D18" i="4"/>
  <c r="C18" i="4"/>
  <c r="B18" i="4"/>
  <c r="A18" i="4"/>
  <c r="BD17" i="4"/>
  <c r="BB17" i="4"/>
  <c r="BA17" i="4"/>
  <c r="AZ17" i="4"/>
  <c r="AX17" i="4"/>
  <c r="AW17" i="4"/>
  <c r="AV17" i="4"/>
  <c r="AU17" i="4"/>
  <c r="AS17" i="4"/>
  <c r="AR17" i="4"/>
  <c r="AQ17" i="4"/>
  <c r="AP17" i="4"/>
  <c r="AO17" i="4"/>
  <c r="AN17" i="4"/>
  <c r="AM17" i="4"/>
  <c r="AL17" i="4"/>
  <c r="AK17" i="4"/>
  <c r="AJ17" i="4"/>
  <c r="AH17" i="4"/>
  <c r="AG17" i="4"/>
  <c r="AF17" i="4"/>
  <c r="AE17" i="4"/>
  <c r="AD17" i="4"/>
  <c r="AC17" i="4"/>
  <c r="AB17" i="4"/>
  <c r="AA17" i="4"/>
  <c r="Z17" i="4"/>
  <c r="Y17" i="4"/>
  <c r="X17" i="4"/>
  <c r="W17" i="4"/>
  <c r="V17" i="4"/>
  <c r="U17" i="4"/>
  <c r="T17" i="4"/>
  <c r="S17" i="4"/>
  <c r="R17" i="4"/>
  <c r="Q17" i="4"/>
  <c r="P17" i="4"/>
  <c r="N17" i="4"/>
  <c r="M17" i="4"/>
  <c r="L17" i="4"/>
  <c r="K17" i="4"/>
  <c r="J17" i="4"/>
  <c r="I17" i="4"/>
  <c r="H17" i="4"/>
  <c r="G17" i="4"/>
  <c r="F17" i="4"/>
  <c r="E17" i="4"/>
  <c r="D17" i="4"/>
  <c r="C17" i="4"/>
  <c r="B17" i="4"/>
  <c r="A17"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T16" i="4"/>
  <c r="S16" i="4"/>
  <c r="R16" i="4"/>
  <c r="Q16" i="4"/>
  <c r="P16" i="4"/>
  <c r="O16" i="4"/>
  <c r="N16" i="4"/>
  <c r="M16" i="4"/>
  <c r="L16" i="4"/>
  <c r="K16" i="4"/>
  <c r="J16" i="4"/>
  <c r="I16" i="4"/>
  <c r="H16" i="4"/>
  <c r="G16" i="4"/>
  <c r="F16" i="4"/>
  <c r="E16" i="4"/>
  <c r="D16" i="4"/>
  <c r="C16" i="4"/>
  <c r="B16" i="4"/>
  <c r="A16" i="4"/>
  <c r="BC15" i="4"/>
  <c r="BB15" i="4"/>
  <c r="BA15" i="4"/>
  <c r="AZ15" i="4"/>
  <c r="AY15" i="4"/>
  <c r="AW15" i="4"/>
  <c r="AV15" i="4"/>
  <c r="AU15" i="4"/>
  <c r="AT15" i="4"/>
  <c r="AR15" i="4"/>
  <c r="AQ15" i="4"/>
  <c r="AP15" i="4"/>
  <c r="AO15" i="4"/>
  <c r="AN15" i="4"/>
  <c r="AM15" i="4"/>
  <c r="AL15" i="4"/>
  <c r="AK15" i="4"/>
  <c r="AJ15" i="4"/>
  <c r="AI15" i="4"/>
  <c r="AH15" i="4"/>
  <c r="AG15" i="4"/>
  <c r="AF15" i="4"/>
  <c r="AD15" i="4"/>
  <c r="AC15" i="4"/>
  <c r="AB15" i="4"/>
  <c r="AA15" i="4"/>
  <c r="Z15" i="4"/>
  <c r="X15" i="4"/>
  <c r="W15" i="4"/>
  <c r="V15" i="4"/>
  <c r="U15" i="4"/>
  <c r="T15" i="4"/>
  <c r="S15" i="4"/>
  <c r="R15" i="4"/>
  <c r="Q15" i="4"/>
  <c r="P15" i="4"/>
  <c r="O15" i="4"/>
  <c r="N15" i="4"/>
  <c r="M15" i="4"/>
  <c r="L15" i="4"/>
  <c r="J15" i="4"/>
  <c r="I15" i="4"/>
  <c r="H15" i="4"/>
  <c r="G15" i="4"/>
  <c r="F15" i="4"/>
  <c r="E15" i="4"/>
  <c r="D15" i="4"/>
  <c r="C15" i="4"/>
  <c r="B15" i="4"/>
  <c r="A15" i="4"/>
  <c r="BD14" i="4"/>
  <c r="BC14" i="4"/>
  <c r="BB14" i="4"/>
  <c r="BA14" i="4"/>
  <c r="AZ14" i="4"/>
  <c r="AY14" i="4"/>
  <c r="AW14" i="4"/>
  <c r="AV14" i="4"/>
  <c r="AU14" i="4"/>
  <c r="AT14" i="4"/>
  <c r="AR14" i="4"/>
  <c r="AQ14" i="4"/>
  <c r="AP14" i="4"/>
  <c r="AO14" i="4"/>
  <c r="AN14" i="4"/>
  <c r="AM14" i="4"/>
  <c r="AL14" i="4"/>
  <c r="AK14" i="4"/>
  <c r="AJ14" i="4"/>
  <c r="AI14" i="4"/>
  <c r="AH14" i="4"/>
  <c r="AG14" i="4"/>
  <c r="AF14" i="4"/>
  <c r="AE14" i="4"/>
  <c r="AD14" i="4"/>
  <c r="AC14" i="4"/>
  <c r="AB14" i="4"/>
  <c r="AA14" i="4"/>
  <c r="Z14" i="4"/>
  <c r="X14" i="4"/>
  <c r="W14" i="4"/>
  <c r="V14" i="4"/>
  <c r="U14" i="4"/>
  <c r="T14" i="4"/>
  <c r="S14" i="4"/>
  <c r="R14" i="4"/>
  <c r="Q14" i="4"/>
  <c r="P14" i="4"/>
  <c r="O14" i="4"/>
  <c r="N14" i="4"/>
  <c r="M14" i="4"/>
  <c r="L14" i="4"/>
  <c r="K14" i="4"/>
  <c r="J14" i="4"/>
  <c r="I14" i="4"/>
  <c r="H14" i="4"/>
  <c r="G14" i="4"/>
  <c r="F14" i="4"/>
  <c r="E14" i="4"/>
  <c r="D14" i="4"/>
  <c r="C14" i="4"/>
  <c r="B14" i="4"/>
  <c r="A14" i="4"/>
  <c r="BD13" i="4"/>
  <c r="BC13" i="4"/>
  <c r="BB13" i="4"/>
  <c r="BA13" i="4"/>
  <c r="AZ13" i="4"/>
  <c r="AX13" i="4"/>
  <c r="AW13" i="4"/>
  <c r="AV13" i="4"/>
  <c r="AU13" i="4"/>
  <c r="AS13" i="4"/>
  <c r="AR13" i="4"/>
  <c r="AQ13" i="4"/>
  <c r="AP13" i="4"/>
  <c r="AO13" i="4"/>
  <c r="AN13" i="4"/>
  <c r="AM13" i="4"/>
  <c r="AL13" i="4"/>
  <c r="AK13" i="4"/>
  <c r="AJ13" i="4"/>
  <c r="AI13" i="4"/>
  <c r="AH13" i="4"/>
  <c r="AG13" i="4"/>
  <c r="AF13" i="4"/>
  <c r="AE13" i="4"/>
  <c r="AD13" i="4"/>
  <c r="AC13" i="4"/>
  <c r="AB13" i="4"/>
  <c r="AA13" i="4"/>
  <c r="Y13" i="4"/>
  <c r="X13" i="4"/>
  <c r="W13" i="4"/>
  <c r="V13" i="4"/>
  <c r="U13" i="4"/>
  <c r="T13" i="4"/>
  <c r="S13" i="4"/>
  <c r="R13" i="4"/>
  <c r="Q13" i="4"/>
  <c r="P13" i="4"/>
  <c r="O13" i="4"/>
  <c r="N13" i="4"/>
  <c r="M13" i="4"/>
  <c r="L13" i="4"/>
  <c r="K13" i="4"/>
  <c r="J13" i="4"/>
  <c r="I13" i="4"/>
  <c r="H13" i="4"/>
  <c r="G13" i="4"/>
  <c r="F13" i="4"/>
  <c r="E13" i="4"/>
  <c r="D13" i="4"/>
  <c r="C13" i="4"/>
  <c r="B13" i="4"/>
  <c r="A13" i="4"/>
  <c r="BD12" i="4"/>
  <c r="BB12" i="4"/>
  <c r="BA12" i="4"/>
  <c r="AZ12" i="4"/>
  <c r="AY12" i="4"/>
  <c r="AW12" i="4"/>
  <c r="AV12" i="4"/>
  <c r="AU12" i="4"/>
  <c r="AT12" i="4"/>
  <c r="AR12" i="4"/>
  <c r="AQ12" i="4"/>
  <c r="AP12" i="4"/>
  <c r="AO12" i="4"/>
  <c r="AN12" i="4"/>
  <c r="AM12" i="4"/>
  <c r="AL12" i="4"/>
  <c r="AK12" i="4"/>
  <c r="AJ12" i="4"/>
  <c r="AI12" i="4"/>
  <c r="AH12" i="4"/>
  <c r="AG12" i="4"/>
  <c r="AF12" i="4"/>
  <c r="AE12" i="4"/>
  <c r="AC12" i="4"/>
  <c r="AB12" i="4"/>
  <c r="AA12" i="4"/>
  <c r="Z12" i="4"/>
  <c r="X12" i="4"/>
  <c r="W12" i="4"/>
  <c r="V12" i="4"/>
  <c r="U12" i="4"/>
  <c r="T12" i="4"/>
  <c r="S12" i="4"/>
  <c r="R12" i="4"/>
  <c r="Q12" i="4"/>
  <c r="P12" i="4"/>
  <c r="O12" i="4"/>
  <c r="N12" i="4"/>
  <c r="M12" i="4"/>
  <c r="L12" i="4"/>
  <c r="K12" i="4"/>
  <c r="I12" i="4"/>
  <c r="H12" i="4"/>
  <c r="G12" i="4"/>
  <c r="F12" i="4"/>
  <c r="E12" i="4"/>
  <c r="D12" i="4"/>
  <c r="C12" i="4"/>
  <c r="B12" i="4"/>
  <c r="A12" i="4"/>
  <c r="BD11" i="4"/>
  <c r="BC11" i="4"/>
  <c r="BB11" i="4"/>
  <c r="BA11" i="4"/>
  <c r="AZ11" i="4"/>
  <c r="AY11" i="4"/>
  <c r="AW11" i="4"/>
  <c r="AV11" i="4"/>
  <c r="AU11" i="4"/>
  <c r="AT11" i="4"/>
  <c r="AR11" i="4"/>
  <c r="AQ11" i="4"/>
  <c r="AP11" i="4"/>
  <c r="AO11" i="4"/>
  <c r="AN11" i="4"/>
  <c r="AM11" i="4"/>
  <c r="AL11" i="4"/>
  <c r="AK11" i="4"/>
  <c r="AJ11" i="4"/>
  <c r="AI11" i="4"/>
  <c r="AH11" i="4"/>
  <c r="AG11" i="4"/>
  <c r="AF11" i="4"/>
  <c r="AE11" i="4"/>
  <c r="AD11" i="4"/>
  <c r="AC11" i="4"/>
  <c r="AB11" i="4"/>
  <c r="AA11" i="4"/>
  <c r="Z11" i="4"/>
  <c r="X11" i="4"/>
  <c r="W11" i="4"/>
  <c r="V11" i="4"/>
  <c r="U11" i="4"/>
  <c r="T11" i="4"/>
  <c r="S11" i="4"/>
  <c r="R11" i="4"/>
  <c r="Q11" i="4"/>
  <c r="P11" i="4"/>
  <c r="O11" i="4"/>
  <c r="N11" i="4"/>
  <c r="M11" i="4"/>
  <c r="L11" i="4"/>
  <c r="K11" i="4"/>
  <c r="J11" i="4"/>
  <c r="I11" i="4"/>
  <c r="H11" i="4"/>
  <c r="G11" i="4"/>
  <c r="F11" i="4"/>
  <c r="E11" i="4"/>
  <c r="D11" i="4"/>
  <c r="C11" i="4"/>
  <c r="B11" i="4"/>
  <c r="A11" i="4"/>
  <c r="BD10" i="4"/>
  <c r="BC10" i="4"/>
  <c r="BB10" i="4"/>
  <c r="BA10" i="4"/>
  <c r="AZ10" i="4"/>
  <c r="AY10" i="4"/>
  <c r="AX10" i="4"/>
  <c r="AW10" i="4"/>
  <c r="AV10" i="4"/>
  <c r="AU10" i="4"/>
  <c r="AT10" i="4"/>
  <c r="AR10" i="4"/>
  <c r="AQ10" i="4"/>
  <c r="AP10" i="4"/>
  <c r="AO10" i="4"/>
  <c r="AN10" i="4"/>
  <c r="AM10" i="4"/>
  <c r="AL10" i="4"/>
  <c r="AK10" i="4"/>
  <c r="AJ10" i="4"/>
  <c r="AI10" i="4"/>
  <c r="AH10" i="4"/>
  <c r="AG10" i="4"/>
  <c r="AF10" i="4"/>
  <c r="AE10" i="4"/>
  <c r="AC10" i="4"/>
  <c r="AB10" i="4"/>
  <c r="AA10" i="4"/>
  <c r="Z10" i="4"/>
  <c r="X10" i="4"/>
  <c r="W10" i="4"/>
  <c r="V10" i="4"/>
  <c r="U10" i="4"/>
  <c r="S10" i="4"/>
  <c r="R10" i="4"/>
  <c r="Q10" i="4"/>
  <c r="P10" i="4"/>
  <c r="O10" i="4"/>
  <c r="N10" i="4"/>
  <c r="M10" i="4"/>
  <c r="L10" i="4"/>
  <c r="K10" i="4"/>
  <c r="J10" i="4"/>
  <c r="I10" i="4"/>
  <c r="H10" i="4"/>
  <c r="G10" i="4"/>
  <c r="F10" i="4"/>
  <c r="E10" i="4"/>
  <c r="D10" i="4"/>
  <c r="C10" i="4"/>
  <c r="B10" i="4"/>
  <c r="A10"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9" i="4"/>
  <c r="A9" i="4"/>
  <c r="BD8" i="4"/>
  <c r="BB8" i="4"/>
  <c r="BA8" i="4"/>
  <c r="AZ8" i="4"/>
  <c r="AX8" i="4"/>
  <c r="AW8" i="4"/>
  <c r="AV8" i="4"/>
  <c r="AU8" i="4"/>
  <c r="AS8" i="4"/>
  <c r="AR8" i="4"/>
  <c r="AQ8" i="4"/>
  <c r="AP8" i="4"/>
  <c r="AO8" i="4"/>
  <c r="AN8" i="4"/>
  <c r="AM8" i="4"/>
  <c r="AL8" i="4"/>
  <c r="AK8" i="4"/>
  <c r="AJ8" i="4"/>
  <c r="AI8" i="4"/>
  <c r="AH8" i="4"/>
  <c r="AG8" i="4"/>
  <c r="AF8" i="4"/>
  <c r="AE8" i="4"/>
  <c r="AC8" i="4"/>
  <c r="AB8" i="4"/>
  <c r="AA8" i="4"/>
  <c r="Y8" i="4"/>
  <c r="X8" i="4"/>
  <c r="W8" i="4"/>
  <c r="V8" i="4"/>
  <c r="U8" i="4"/>
  <c r="T8" i="4"/>
  <c r="S8" i="4"/>
  <c r="R8" i="4"/>
  <c r="Q8" i="4"/>
  <c r="P8" i="4"/>
  <c r="O8" i="4"/>
  <c r="N8" i="4"/>
  <c r="M8" i="4"/>
  <c r="L8" i="4"/>
  <c r="K8" i="4"/>
  <c r="I8" i="4"/>
  <c r="H8" i="4"/>
  <c r="G8" i="4"/>
  <c r="F8" i="4"/>
  <c r="E8" i="4"/>
  <c r="D8" i="4"/>
  <c r="C8" i="4"/>
  <c r="B8" i="4"/>
  <c r="A8" i="4"/>
  <c r="BC7" i="4"/>
  <c r="BB7" i="4"/>
  <c r="BA7" i="4"/>
  <c r="AZ7" i="4"/>
  <c r="AY7" i="4"/>
  <c r="AW7" i="4"/>
  <c r="AV7" i="4"/>
  <c r="AU7" i="4"/>
  <c r="AT7" i="4"/>
  <c r="AR7" i="4"/>
  <c r="AQ7" i="4"/>
  <c r="AP7" i="4"/>
  <c r="AO7" i="4"/>
  <c r="AN7" i="4"/>
  <c r="AM7" i="4"/>
  <c r="AL7" i="4"/>
  <c r="AK7" i="4"/>
  <c r="AJ7" i="4"/>
  <c r="AI7" i="4"/>
  <c r="AH7" i="4"/>
  <c r="AG7" i="4"/>
  <c r="AF7" i="4"/>
  <c r="AD7" i="4"/>
  <c r="AC7" i="4"/>
  <c r="AB7" i="4"/>
  <c r="AA7" i="4"/>
  <c r="Z7" i="4"/>
  <c r="X7" i="4"/>
  <c r="W7" i="4"/>
  <c r="V7" i="4"/>
  <c r="U7" i="4"/>
  <c r="T7" i="4"/>
  <c r="S7" i="4"/>
  <c r="R7" i="4"/>
  <c r="Q7" i="4"/>
  <c r="P7" i="4"/>
  <c r="O7" i="4"/>
  <c r="N7" i="4"/>
  <c r="M7" i="4"/>
  <c r="L7" i="4"/>
  <c r="J7" i="4"/>
  <c r="I7" i="4"/>
  <c r="H7" i="4"/>
  <c r="G7" i="4"/>
  <c r="F7" i="4"/>
  <c r="E7" i="4"/>
  <c r="D7" i="4"/>
  <c r="C7" i="4"/>
  <c r="B7" i="4"/>
  <c r="A7" i="4"/>
  <c r="BD6" i="4"/>
  <c r="BC6" i="4"/>
  <c r="BB6" i="4"/>
  <c r="BA6" i="4"/>
  <c r="AZ6" i="4"/>
  <c r="AY6" i="4"/>
  <c r="AX6" i="4"/>
  <c r="AW6" i="4"/>
  <c r="AV6" i="4"/>
  <c r="AU6" i="4"/>
  <c r="AT6" i="4"/>
  <c r="AS6" i="4"/>
  <c r="AR6" i="4"/>
  <c r="AQ6" i="4"/>
  <c r="AP6" i="4"/>
  <c r="AO6" i="4"/>
  <c r="AM6" i="4"/>
  <c r="AL6" i="4"/>
  <c r="AK6" i="4"/>
  <c r="AJ6" i="4"/>
  <c r="AI6" i="4"/>
  <c r="AH6" i="4"/>
  <c r="AG6" i="4"/>
  <c r="AF6" i="4"/>
  <c r="AE6" i="4"/>
  <c r="AD6" i="4"/>
  <c r="AC6" i="4"/>
  <c r="AB6" i="4"/>
  <c r="AA6" i="4"/>
  <c r="Z6" i="4"/>
  <c r="Y6" i="4"/>
  <c r="X6" i="4"/>
  <c r="W6" i="4"/>
  <c r="V6" i="4"/>
  <c r="U6" i="4"/>
  <c r="S6" i="4"/>
  <c r="R6" i="4"/>
  <c r="Q6" i="4"/>
  <c r="P6" i="4"/>
  <c r="O6" i="4"/>
  <c r="N6" i="4"/>
  <c r="M6" i="4"/>
  <c r="L6" i="4"/>
  <c r="K6" i="4"/>
  <c r="J6" i="4"/>
  <c r="I6" i="4"/>
  <c r="H6" i="4"/>
  <c r="G6" i="4"/>
  <c r="F6" i="4"/>
  <c r="E6" i="4"/>
  <c r="D6" i="4"/>
  <c r="C6" i="4"/>
  <c r="B6" i="4"/>
  <c r="A6" i="4"/>
  <c r="BD5" i="4"/>
  <c r="BC5" i="4"/>
  <c r="BB5" i="4"/>
  <c r="BA5" i="4"/>
  <c r="AZ5" i="4"/>
  <c r="AX5" i="4"/>
  <c r="AW5" i="4"/>
  <c r="AV5" i="4"/>
  <c r="AU5" i="4"/>
  <c r="AS5" i="4"/>
  <c r="AR5" i="4"/>
  <c r="AQ5" i="4"/>
  <c r="AP5" i="4"/>
  <c r="AO5" i="4"/>
  <c r="AN5" i="4"/>
  <c r="AM5" i="4"/>
  <c r="AL5" i="4"/>
  <c r="AK5" i="4"/>
  <c r="AJ5" i="4"/>
  <c r="AI5" i="4"/>
  <c r="AH5" i="4"/>
  <c r="AG5" i="4"/>
  <c r="AF5" i="4"/>
  <c r="AE5" i="4"/>
  <c r="AD5" i="4"/>
  <c r="AC5" i="4"/>
  <c r="AB5" i="4"/>
  <c r="AA5" i="4"/>
  <c r="Y5" i="4"/>
  <c r="X5" i="4"/>
  <c r="W5" i="4"/>
  <c r="V5" i="4"/>
  <c r="U5" i="4"/>
  <c r="S5" i="4"/>
  <c r="R5" i="4"/>
  <c r="Q5" i="4"/>
  <c r="P5" i="4"/>
  <c r="O5" i="4"/>
  <c r="N5" i="4"/>
  <c r="M5" i="4"/>
  <c r="L5" i="4"/>
  <c r="K5" i="4"/>
  <c r="J5" i="4"/>
  <c r="I5" i="4"/>
  <c r="H5" i="4"/>
  <c r="G5" i="4"/>
  <c r="F5" i="4"/>
  <c r="E5" i="4"/>
  <c r="D5" i="4"/>
  <c r="C5" i="4"/>
  <c r="B5" i="4"/>
  <c r="A5" i="4"/>
  <c r="BD4" i="4"/>
  <c r="BC4" i="4"/>
  <c r="BB4" i="4"/>
  <c r="BA4" i="4"/>
  <c r="AZ4" i="4"/>
  <c r="AY4" i="4"/>
  <c r="AW4" i="4"/>
  <c r="AV4" i="4"/>
  <c r="AU4" i="4"/>
  <c r="AT4" i="4"/>
  <c r="AR4" i="4"/>
  <c r="AQ4" i="4"/>
  <c r="AP4" i="4"/>
  <c r="AO4" i="4"/>
  <c r="AN4" i="4"/>
  <c r="AM4" i="4"/>
  <c r="AL4" i="4"/>
  <c r="AK4" i="4"/>
  <c r="AJ4" i="4"/>
  <c r="AI4" i="4"/>
  <c r="AH4" i="4"/>
  <c r="AG4" i="4"/>
  <c r="AF4" i="4"/>
  <c r="AE4" i="4"/>
  <c r="AD4" i="4"/>
  <c r="AC4" i="4"/>
  <c r="AB4" i="4"/>
  <c r="AA4" i="4"/>
  <c r="Z4" i="4"/>
  <c r="X4" i="4"/>
  <c r="W4" i="4"/>
  <c r="V4" i="4"/>
  <c r="U4" i="4"/>
  <c r="T4" i="4"/>
  <c r="S4" i="4"/>
  <c r="R4" i="4"/>
  <c r="Q4" i="4"/>
  <c r="P4" i="4"/>
  <c r="O4" i="4"/>
  <c r="N4" i="4"/>
  <c r="M4" i="4"/>
  <c r="L4" i="4"/>
  <c r="K4" i="4"/>
  <c r="J4" i="4"/>
  <c r="I4" i="4"/>
  <c r="H4" i="4"/>
  <c r="G4" i="4"/>
  <c r="F4" i="4"/>
  <c r="E4" i="4"/>
  <c r="D4" i="4"/>
  <c r="C4" i="4"/>
  <c r="B4" i="4"/>
  <c r="A4" i="4"/>
  <c r="BD3" i="4"/>
  <c r="BC3" i="4"/>
  <c r="BB3" i="4"/>
  <c r="BA3" i="4"/>
  <c r="AZ3" i="4"/>
  <c r="AX3" i="4"/>
  <c r="AW3" i="4"/>
  <c r="AV3" i="4"/>
  <c r="AU3" i="4"/>
  <c r="AS3" i="4"/>
  <c r="AR3" i="4"/>
  <c r="AQ3" i="4"/>
  <c r="AP3" i="4"/>
  <c r="AO3" i="4"/>
  <c r="AN3" i="4"/>
  <c r="AM3" i="4"/>
  <c r="AL3" i="4"/>
  <c r="AK3" i="4"/>
  <c r="AJ3" i="4"/>
  <c r="AI3" i="4"/>
  <c r="AH3" i="4"/>
  <c r="AG3" i="4"/>
  <c r="AF3" i="4"/>
  <c r="AE3" i="4"/>
  <c r="AD3" i="4"/>
  <c r="AC3" i="4"/>
  <c r="AB3" i="4"/>
  <c r="AA3" i="4"/>
  <c r="Y3" i="4"/>
  <c r="X3" i="4"/>
  <c r="W3" i="4"/>
  <c r="V3" i="4"/>
  <c r="U3" i="4"/>
  <c r="S3" i="4"/>
  <c r="R3" i="4"/>
  <c r="Q3" i="4"/>
  <c r="P3" i="4"/>
  <c r="O3" i="4"/>
  <c r="N3" i="4"/>
  <c r="M3" i="4"/>
  <c r="L3" i="4"/>
  <c r="K3" i="4"/>
  <c r="J3" i="4"/>
  <c r="I3" i="4"/>
  <c r="H3" i="4"/>
  <c r="G3" i="4"/>
  <c r="F3" i="4"/>
  <c r="E3" i="4"/>
  <c r="D3" i="4"/>
  <c r="C3" i="4"/>
  <c r="B3" i="4"/>
  <c r="A3" i="4"/>
  <c r="AZ1" i="4"/>
  <c r="AP1" i="4"/>
  <c r="AK1" i="4"/>
  <c r="AF1" i="4"/>
  <c r="AA1" i="4"/>
  <c r="V1" i="4"/>
  <c r="Q1" i="4"/>
  <c r="L1" i="4"/>
  <c r="G1" i="4"/>
  <c r="AX27" i="3"/>
  <c r="AW27" i="3"/>
  <c r="AV27" i="3"/>
  <c r="AU27" i="3"/>
  <c r="AT27" i="3"/>
  <c r="AR27" i="3"/>
  <c r="AQ27" i="3"/>
  <c r="AP27" i="3"/>
  <c r="AO27" i="3"/>
  <c r="AM27" i="3"/>
  <c r="AL27" i="3"/>
  <c r="AK27" i="3"/>
  <c r="AJ27" i="3"/>
  <c r="AI27" i="3"/>
  <c r="AH27" i="3"/>
  <c r="AG27" i="3"/>
  <c r="AF27" i="3"/>
  <c r="AE27" i="3"/>
  <c r="AD27" i="3"/>
  <c r="AC27" i="3"/>
  <c r="AB27" i="3"/>
  <c r="AA27" i="3"/>
  <c r="Y27" i="3"/>
  <c r="X27" i="3"/>
  <c r="W27" i="3"/>
  <c r="V27" i="3"/>
  <c r="U27" i="3"/>
  <c r="S27" i="3"/>
  <c r="R27" i="3"/>
  <c r="Q27" i="3"/>
  <c r="P27" i="3"/>
  <c r="O27" i="3"/>
  <c r="N27" i="3"/>
  <c r="M27" i="3"/>
  <c r="L27" i="3"/>
  <c r="K27" i="3"/>
  <c r="J27" i="3"/>
  <c r="I27" i="3"/>
  <c r="H27" i="3"/>
  <c r="G27" i="3"/>
  <c r="E27" i="3"/>
  <c r="D27" i="3"/>
  <c r="C27" i="3"/>
  <c r="B27" i="3"/>
  <c r="A27" i="3"/>
  <c r="AY26" i="3"/>
  <c r="AX26" i="3"/>
  <c r="AW26" i="3"/>
  <c r="AV26" i="3"/>
  <c r="AU26" i="3"/>
  <c r="AT26" i="3"/>
  <c r="AR26" i="3"/>
  <c r="AQ26" i="3"/>
  <c r="AP26" i="3"/>
  <c r="AO26" i="3"/>
  <c r="AM26" i="3"/>
  <c r="AL26" i="3"/>
  <c r="AK26" i="3"/>
  <c r="AI26" i="3"/>
  <c r="AH26" i="3"/>
  <c r="AG26" i="3"/>
  <c r="AF26" i="3"/>
  <c r="AE26" i="3"/>
  <c r="AD26" i="3"/>
  <c r="AC26" i="3"/>
  <c r="AB26" i="3"/>
  <c r="AA26" i="3"/>
  <c r="Z26" i="3"/>
  <c r="Y26" i="3"/>
  <c r="X26" i="3"/>
  <c r="W26" i="3"/>
  <c r="V26" i="3"/>
  <c r="U26" i="3"/>
  <c r="S26" i="3"/>
  <c r="R26" i="3"/>
  <c r="Q26" i="3"/>
  <c r="O26" i="3"/>
  <c r="N26" i="3"/>
  <c r="M26" i="3"/>
  <c r="L26" i="3"/>
  <c r="K26" i="3"/>
  <c r="J26" i="3"/>
  <c r="I26" i="3"/>
  <c r="H26" i="3"/>
  <c r="G26" i="3"/>
  <c r="F26" i="3"/>
  <c r="E26" i="3"/>
  <c r="D26" i="3"/>
  <c r="C26" i="3"/>
  <c r="B26" i="3"/>
  <c r="A26" i="3"/>
  <c r="AX25" i="3"/>
  <c r="AW25" i="3"/>
  <c r="AV25" i="3"/>
  <c r="AU25" i="3"/>
  <c r="AT25" i="3"/>
  <c r="AR25" i="3"/>
  <c r="AQ25" i="3"/>
  <c r="AP25" i="3"/>
  <c r="AO25" i="3"/>
  <c r="AM25" i="3"/>
  <c r="AL25" i="3"/>
  <c r="AK25" i="3"/>
  <c r="AJ25" i="3"/>
  <c r="AI25" i="3"/>
  <c r="AH25" i="3"/>
  <c r="AG25" i="3"/>
  <c r="AF25" i="3"/>
  <c r="AE25" i="3"/>
  <c r="AD25" i="3"/>
  <c r="AC25" i="3"/>
  <c r="AB25" i="3"/>
  <c r="AA25" i="3"/>
  <c r="Y25" i="3"/>
  <c r="X25" i="3"/>
  <c r="W25" i="3"/>
  <c r="V25" i="3"/>
  <c r="U25" i="3"/>
  <c r="S25" i="3"/>
  <c r="R25" i="3"/>
  <c r="Q25" i="3"/>
  <c r="P25" i="3"/>
  <c r="O25" i="3"/>
  <c r="N25" i="3"/>
  <c r="M25" i="3"/>
  <c r="L25" i="3"/>
  <c r="K25" i="3"/>
  <c r="J25" i="3"/>
  <c r="I25" i="3"/>
  <c r="H25" i="3"/>
  <c r="G25" i="3"/>
  <c r="E25" i="3"/>
  <c r="D25" i="3"/>
  <c r="C25" i="3"/>
  <c r="B25" i="3"/>
  <c r="A25"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O24" i="3"/>
  <c r="N24" i="3"/>
  <c r="M24" i="3"/>
  <c r="L24" i="3"/>
  <c r="K24" i="3"/>
  <c r="J24" i="3"/>
  <c r="I24" i="3"/>
  <c r="H24" i="3"/>
  <c r="G24" i="3"/>
  <c r="F24" i="3"/>
  <c r="E24" i="3"/>
  <c r="D24" i="3"/>
  <c r="C24" i="3"/>
  <c r="B24" i="3"/>
  <c r="A24" i="3"/>
  <c r="AY23" i="3"/>
  <c r="AX23" i="3"/>
  <c r="AW23" i="3"/>
  <c r="AV23" i="3"/>
  <c r="AU23" i="3"/>
  <c r="AT23" i="3"/>
  <c r="AR23" i="3"/>
  <c r="AQ23" i="3"/>
  <c r="AP23" i="3"/>
  <c r="AO23" i="3"/>
  <c r="AM23" i="3"/>
  <c r="AL23" i="3"/>
  <c r="AK23" i="3"/>
  <c r="AJ23" i="3"/>
  <c r="AI23" i="3"/>
  <c r="AH23" i="3"/>
  <c r="AG23" i="3"/>
  <c r="AF23" i="3"/>
  <c r="AE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B23" i="3"/>
  <c r="A23"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B22" i="3"/>
  <c r="A22" i="3"/>
  <c r="AX21" i="3"/>
  <c r="AW21" i="3"/>
  <c r="AV21" i="3"/>
  <c r="AU21" i="3"/>
  <c r="AT21" i="3"/>
  <c r="AR21" i="3"/>
  <c r="AQ21" i="3"/>
  <c r="AP21" i="3"/>
  <c r="AO21" i="3"/>
  <c r="AM21" i="3"/>
  <c r="AL21" i="3"/>
  <c r="AK21" i="3"/>
  <c r="AJ21" i="3"/>
  <c r="AI21" i="3"/>
  <c r="AH21" i="3"/>
  <c r="AG21" i="3"/>
  <c r="AF21" i="3"/>
  <c r="AE21" i="3"/>
  <c r="AD21" i="3"/>
  <c r="AC21" i="3"/>
  <c r="AB21" i="3"/>
  <c r="AA21" i="3"/>
  <c r="Y21" i="3"/>
  <c r="X21" i="3"/>
  <c r="W21" i="3"/>
  <c r="V21" i="3"/>
  <c r="U21" i="3"/>
  <c r="S21" i="3"/>
  <c r="R21" i="3"/>
  <c r="Q21" i="3"/>
  <c r="P21" i="3"/>
  <c r="O21" i="3"/>
  <c r="N21" i="3"/>
  <c r="M21" i="3"/>
  <c r="L21" i="3"/>
  <c r="K21" i="3"/>
  <c r="J21" i="3"/>
  <c r="I21" i="3"/>
  <c r="H21" i="3"/>
  <c r="G21" i="3"/>
  <c r="E21" i="3"/>
  <c r="D21" i="3"/>
  <c r="C21" i="3"/>
  <c r="B21" i="3"/>
  <c r="A21" i="3"/>
  <c r="AY20" i="3"/>
  <c r="AX20" i="3"/>
  <c r="AW20" i="3"/>
  <c r="AV20" i="3"/>
  <c r="AU20" i="3"/>
  <c r="AT20" i="3"/>
  <c r="AS20" i="3"/>
  <c r="AR20" i="3"/>
  <c r="AQ20" i="3"/>
  <c r="AP20" i="3"/>
  <c r="AO20" i="3"/>
  <c r="AM20" i="3"/>
  <c r="AL20" i="3"/>
  <c r="AK20" i="3"/>
  <c r="AI20" i="3"/>
  <c r="AH20" i="3"/>
  <c r="AG20" i="3"/>
  <c r="AF20" i="3"/>
  <c r="AE20" i="3"/>
  <c r="AD20" i="3"/>
  <c r="AC20" i="3"/>
  <c r="AB20" i="3"/>
  <c r="AA20" i="3"/>
  <c r="Z20" i="3"/>
  <c r="Y20" i="3"/>
  <c r="X20" i="3"/>
  <c r="W20" i="3"/>
  <c r="V20" i="3"/>
  <c r="U20" i="3"/>
  <c r="T20" i="3"/>
  <c r="S20" i="3"/>
  <c r="R20" i="3"/>
  <c r="Q20" i="3"/>
  <c r="P20" i="3"/>
  <c r="N20" i="3"/>
  <c r="M20" i="3"/>
  <c r="L20" i="3"/>
  <c r="K20" i="3"/>
  <c r="J20" i="3"/>
  <c r="I20" i="3"/>
  <c r="H20" i="3"/>
  <c r="G20" i="3"/>
  <c r="E20" i="3"/>
  <c r="D20" i="3"/>
  <c r="C20" i="3"/>
  <c r="B20" i="3"/>
  <c r="A20" i="3"/>
  <c r="AY19" i="3"/>
  <c r="AX19" i="3"/>
  <c r="AW19" i="3"/>
  <c r="AV19" i="3"/>
  <c r="AU19" i="3"/>
  <c r="AT19" i="3"/>
  <c r="AS19" i="3"/>
  <c r="AR19" i="3"/>
  <c r="AQ19" i="3"/>
  <c r="AP19" i="3"/>
  <c r="AO19" i="3"/>
  <c r="AN19" i="3"/>
  <c r="AM19" i="3"/>
  <c r="AL19" i="3"/>
  <c r="AK19" i="3"/>
  <c r="AJ19" i="3"/>
  <c r="AI19" i="3"/>
  <c r="AH19" i="3"/>
  <c r="AG19" i="3"/>
  <c r="AF19" i="3"/>
  <c r="AE19" i="3"/>
  <c r="AC19" i="3"/>
  <c r="AB19" i="3"/>
  <c r="AA19" i="3"/>
  <c r="Z19" i="3"/>
  <c r="Y19" i="3"/>
  <c r="X19" i="3"/>
  <c r="W19" i="3"/>
  <c r="V19" i="3"/>
  <c r="U19" i="3"/>
  <c r="T19" i="3"/>
  <c r="S19" i="3"/>
  <c r="R19" i="3"/>
  <c r="Q19" i="3"/>
  <c r="P19" i="3"/>
  <c r="O19" i="3"/>
  <c r="N19" i="3"/>
  <c r="M19" i="3"/>
  <c r="L19" i="3"/>
  <c r="K19" i="3"/>
  <c r="I19" i="3"/>
  <c r="H19" i="3"/>
  <c r="G19" i="3"/>
  <c r="F19" i="3"/>
  <c r="E19" i="3"/>
  <c r="D19" i="3"/>
  <c r="C19" i="3"/>
  <c r="B19" i="3"/>
  <c r="A19" i="3"/>
  <c r="AX18" i="3"/>
  <c r="AW18" i="3"/>
  <c r="AV18" i="3"/>
  <c r="AU18" i="3"/>
  <c r="AT18" i="3"/>
  <c r="AR18" i="3"/>
  <c r="AQ18" i="3"/>
  <c r="AP18" i="3"/>
  <c r="AO18" i="3"/>
  <c r="AM18" i="3"/>
  <c r="AL18" i="3"/>
  <c r="AK18" i="3"/>
  <c r="AJ18" i="3"/>
  <c r="AI18" i="3"/>
  <c r="AH18" i="3"/>
  <c r="AG18" i="3"/>
  <c r="AF18" i="3"/>
  <c r="AE18" i="3"/>
  <c r="AD18" i="3"/>
  <c r="AC18" i="3"/>
  <c r="AB18" i="3"/>
  <c r="AA18" i="3"/>
  <c r="Y18" i="3"/>
  <c r="X18" i="3"/>
  <c r="W18" i="3"/>
  <c r="V18" i="3"/>
  <c r="U18" i="3"/>
  <c r="S18" i="3"/>
  <c r="R18" i="3"/>
  <c r="Q18" i="3"/>
  <c r="P18" i="3"/>
  <c r="O18" i="3"/>
  <c r="N18" i="3"/>
  <c r="M18" i="3"/>
  <c r="L18" i="3"/>
  <c r="K18" i="3"/>
  <c r="J18" i="3"/>
  <c r="I18" i="3"/>
  <c r="H18" i="3"/>
  <c r="G18" i="3"/>
  <c r="E18" i="3"/>
  <c r="D18" i="3"/>
  <c r="C18" i="3"/>
  <c r="B18" i="3"/>
  <c r="A18" i="3"/>
  <c r="AY17" i="3"/>
  <c r="AW17" i="3"/>
  <c r="AV17" i="3"/>
  <c r="AU17" i="3"/>
  <c r="AS17" i="3"/>
  <c r="AR17" i="3"/>
  <c r="AQ17" i="3"/>
  <c r="AP17" i="3"/>
  <c r="AN17" i="3"/>
  <c r="AM17" i="3"/>
  <c r="AL17" i="3"/>
  <c r="AK17" i="3"/>
  <c r="AJ17" i="3"/>
  <c r="AI17" i="3"/>
  <c r="AH17" i="3"/>
  <c r="AG17" i="3"/>
  <c r="AF17" i="3"/>
  <c r="AE17" i="3"/>
  <c r="AC17" i="3"/>
  <c r="AB17" i="3"/>
  <c r="AA17" i="3"/>
  <c r="Z17" i="3"/>
  <c r="Y17" i="3"/>
  <c r="X17" i="3"/>
  <c r="W17" i="3"/>
  <c r="V17" i="3"/>
  <c r="U17" i="3"/>
  <c r="T17" i="3"/>
  <c r="S17" i="3"/>
  <c r="R17" i="3"/>
  <c r="Q17" i="3"/>
  <c r="P17" i="3"/>
  <c r="O17" i="3"/>
  <c r="N17" i="3"/>
  <c r="M17" i="3"/>
  <c r="L17" i="3"/>
  <c r="K17" i="3"/>
  <c r="I17" i="3"/>
  <c r="H17" i="3"/>
  <c r="G17" i="3"/>
  <c r="F17" i="3"/>
  <c r="E17" i="3"/>
  <c r="D17" i="3"/>
  <c r="C17" i="3"/>
  <c r="B17" i="3"/>
  <c r="A17"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O16" i="3"/>
  <c r="N16" i="3"/>
  <c r="M16" i="3"/>
  <c r="L16" i="3"/>
  <c r="K16" i="3"/>
  <c r="J16" i="3"/>
  <c r="I16" i="3"/>
  <c r="H16" i="3"/>
  <c r="G16" i="3"/>
  <c r="F16" i="3"/>
  <c r="E16" i="3"/>
  <c r="D16" i="3"/>
  <c r="C16" i="3"/>
  <c r="B16" i="3"/>
  <c r="A16" i="3"/>
  <c r="AX15" i="3"/>
  <c r="AW15" i="3"/>
  <c r="AV15" i="3"/>
  <c r="AU15" i="3"/>
  <c r="AT15" i="3"/>
  <c r="AR15" i="3"/>
  <c r="AQ15" i="3"/>
  <c r="AP15" i="3"/>
  <c r="AO15" i="3"/>
  <c r="AM15" i="3"/>
  <c r="AL15" i="3"/>
  <c r="AK15" i="3"/>
  <c r="AJ15" i="3"/>
  <c r="AI15" i="3"/>
  <c r="AH15" i="3"/>
  <c r="AG15" i="3"/>
  <c r="AF15" i="3"/>
  <c r="AE15" i="3"/>
  <c r="AD15" i="3"/>
  <c r="AC15" i="3"/>
  <c r="AB15" i="3"/>
  <c r="AA15" i="3"/>
  <c r="Y15" i="3"/>
  <c r="X15" i="3"/>
  <c r="W15" i="3"/>
  <c r="V15" i="3"/>
  <c r="U15" i="3"/>
  <c r="S15" i="3"/>
  <c r="R15" i="3"/>
  <c r="Q15" i="3"/>
  <c r="P15" i="3"/>
  <c r="O15" i="3"/>
  <c r="N15" i="3"/>
  <c r="M15" i="3"/>
  <c r="L15" i="3"/>
  <c r="K15" i="3"/>
  <c r="J15" i="3"/>
  <c r="I15" i="3"/>
  <c r="H15" i="3"/>
  <c r="G15" i="3"/>
  <c r="E15" i="3"/>
  <c r="D15" i="3"/>
  <c r="C15" i="3"/>
  <c r="B15" i="3"/>
  <c r="A15" i="3"/>
  <c r="AY14" i="3"/>
  <c r="AX14" i="3"/>
  <c r="AW14" i="3"/>
  <c r="AV14" i="3"/>
  <c r="AU14" i="3"/>
  <c r="AT14" i="3"/>
  <c r="AR14" i="3"/>
  <c r="AQ14" i="3"/>
  <c r="AP14" i="3"/>
  <c r="AO14" i="3"/>
  <c r="AM14" i="3"/>
  <c r="AL14" i="3"/>
  <c r="AK14" i="3"/>
  <c r="AJ14" i="3"/>
  <c r="AI14" i="3"/>
  <c r="AH14" i="3"/>
  <c r="AG14" i="3"/>
  <c r="AF14" i="3"/>
  <c r="AE14" i="3"/>
  <c r="AD14" i="3"/>
  <c r="AC14" i="3"/>
  <c r="AB14" i="3"/>
  <c r="AA14" i="3"/>
  <c r="Z14" i="3"/>
  <c r="Y14" i="3"/>
  <c r="X14" i="3"/>
  <c r="W14" i="3"/>
  <c r="V14" i="3"/>
  <c r="U14" i="3"/>
  <c r="S14" i="3"/>
  <c r="R14" i="3"/>
  <c r="Q14" i="3"/>
  <c r="P14" i="3"/>
  <c r="O14" i="3"/>
  <c r="N14" i="3"/>
  <c r="M14" i="3"/>
  <c r="L14" i="3"/>
  <c r="K14" i="3"/>
  <c r="J14" i="3"/>
  <c r="I14" i="3"/>
  <c r="H14" i="3"/>
  <c r="G14" i="3"/>
  <c r="F14" i="3"/>
  <c r="E14" i="3"/>
  <c r="D14" i="3"/>
  <c r="C14" i="3"/>
  <c r="B14" i="3"/>
  <c r="A14" i="3"/>
  <c r="AY13" i="3"/>
  <c r="AX13" i="3"/>
  <c r="AW13" i="3"/>
  <c r="AV13" i="3"/>
  <c r="AU13" i="3"/>
  <c r="AS13" i="3"/>
  <c r="AR13" i="3"/>
  <c r="AQ13" i="3"/>
  <c r="AP13" i="3"/>
  <c r="AN13" i="3"/>
  <c r="AM13" i="3"/>
  <c r="AL13" i="3"/>
  <c r="AK13" i="3"/>
  <c r="AJ13" i="3"/>
  <c r="AI13" i="3"/>
  <c r="AH13" i="3"/>
  <c r="AG13" i="3"/>
  <c r="AF13" i="3"/>
  <c r="AE13" i="3"/>
  <c r="AD13" i="3"/>
  <c r="AC13" i="3"/>
  <c r="AB13" i="3"/>
  <c r="AA13" i="3"/>
  <c r="Z13" i="3"/>
  <c r="Y13" i="3"/>
  <c r="X13" i="3"/>
  <c r="W13" i="3"/>
  <c r="V13" i="3"/>
  <c r="T13" i="3"/>
  <c r="S13" i="3"/>
  <c r="R13" i="3"/>
  <c r="Q13" i="3"/>
  <c r="P13" i="3"/>
  <c r="O13" i="3"/>
  <c r="N13" i="3"/>
  <c r="M13" i="3"/>
  <c r="L13" i="3"/>
  <c r="K13" i="3"/>
  <c r="J13" i="3"/>
  <c r="I13" i="3"/>
  <c r="H13" i="3"/>
  <c r="G13" i="3"/>
  <c r="F13" i="3"/>
  <c r="E13" i="3"/>
  <c r="D13" i="3"/>
  <c r="C13" i="3"/>
  <c r="B13" i="3"/>
  <c r="A13" i="3"/>
  <c r="AY12" i="3"/>
  <c r="AW12" i="3"/>
  <c r="AV12" i="3"/>
  <c r="AU12" i="3"/>
  <c r="AT12" i="3"/>
  <c r="AR12" i="3"/>
  <c r="AQ12" i="3"/>
  <c r="AP12" i="3"/>
  <c r="AO12" i="3"/>
  <c r="AM12" i="3"/>
  <c r="AL12" i="3"/>
  <c r="AK12" i="3"/>
  <c r="AJ12" i="3"/>
  <c r="AI12" i="3"/>
  <c r="AH12" i="3"/>
  <c r="AG12" i="3"/>
  <c r="AF12" i="3"/>
  <c r="AE12" i="3"/>
  <c r="AD12" i="3"/>
  <c r="AC12" i="3"/>
  <c r="AB12" i="3"/>
  <c r="AA12" i="3"/>
  <c r="Z12" i="3"/>
  <c r="X12" i="3"/>
  <c r="W12" i="3"/>
  <c r="V12" i="3"/>
  <c r="U12" i="3"/>
  <c r="S12" i="3"/>
  <c r="R12" i="3"/>
  <c r="Q12" i="3"/>
  <c r="P12" i="3"/>
  <c r="O12" i="3"/>
  <c r="N12" i="3"/>
  <c r="M12" i="3"/>
  <c r="L12" i="3"/>
  <c r="K12" i="3"/>
  <c r="J12" i="3"/>
  <c r="I12" i="3"/>
  <c r="H12" i="3"/>
  <c r="G12" i="3"/>
  <c r="F12" i="3"/>
  <c r="D12" i="3"/>
  <c r="C12" i="3"/>
  <c r="B12" i="3"/>
  <c r="A12" i="3"/>
  <c r="AY11" i="3"/>
  <c r="AX11" i="3"/>
  <c r="AW11" i="3"/>
  <c r="AV11" i="3"/>
  <c r="AU11" i="3"/>
  <c r="AT11" i="3"/>
  <c r="AR11" i="3"/>
  <c r="AQ11" i="3"/>
  <c r="AP11" i="3"/>
  <c r="AO11" i="3"/>
  <c r="AM11" i="3"/>
  <c r="AL11" i="3"/>
  <c r="AK11" i="3"/>
  <c r="AJ11" i="3"/>
  <c r="AI11" i="3"/>
  <c r="AH11" i="3"/>
  <c r="AG11" i="3"/>
  <c r="AF11" i="3"/>
  <c r="AE11" i="3"/>
  <c r="AD11" i="3"/>
  <c r="AC11" i="3"/>
  <c r="AB11" i="3"/>
  <c r="AA11" i="3"/>
  <c r="Z11" i="3"/>
  <c r="Y11" i="3"/>
  <c r="X11" i="3"/>
  <c r="W11" i="3"/>
  <c r="V11" i="3"/>
  <c r="U11" i="3"/>
  <c r="S11" i="3"/>
  <c r="R11" i="3"/>
  <c r="Q11" i="3"/>
  <c r="P11" i="3"/>
  <c r="O11" i="3"/>
  <c r="N11" i="3"/>
  <c r="M11" i="3"/>
  <c r="L11" i="3"/>
  <c r="K11" i="3"/>
  <c r="J11" i="3"/>
  <c r="I11" i="3"/>
  <c r="H11" i="3"/>
  <c r="G11" i="3"/>
  <c r="F11" i="3"/>
  <c r="E11" i="3"/>
  <c r="D11" i="3"/>
  <c r="C11" i="3"/>
  <c r="B11" i="3"/>
  <c r="A11" i="3"/>
  <c r="AY10" i="3"/>
  <c r="AX10" i="3"/>
  <c r="AW10" i="3"/>
  <c r="AV10" i="3"/>
  <c r="AU10" i="3"/>
  <c r="AT10" i="3"/>
  <c r="AS10" i="3"/>
  <c r="AR10" i="3"/>
  <c r="AQ10" i="3"/>
  <c r="AP10" i="3"/>
  <c r="AO10" i="3"/>
  <c r="AM10" i="3"/>
  <c r="AL10" i="3"/>
  <c r="AK10" i="3"/>
  <c r="AJ10" i="3"/>
  <c r="AI10" i="3"/>
  <c r="AH10" i="3"/>
  <c r="AG10" i="3"/>
  <c r="AF10" i="3"/>
  <c r="AE10" i="3"/>
  <c r="AD10" i="3"/>
  <c r="AC10" i="3"/>
  <c r="AB10" i="3"/>
  <c r="AA10" i="3"/>
  <c r="Z10" i="3"/>
  <c r="X10" i="3"/>
  <c r="W10" i="3"/>
  <c r="V10" i="3"/>
  <c r="U10" i="3"/>
  <c r="S10" i="3"/>
  <c r="R10" i="3"/>
  <c r="Q10" i="3"/>
  <c r="P10" i="3"/>
  <c r="N10" i="3"/>
  <c r="M10" i="3"/>
  <c r="L10" i="3"/>
  <c r="K10" i="3"/>
  <c r="J10" i="3"/>
  <c r="I10" i="3"/>
  <c r="H10" i="3"/>
  <c r="G10" i="3"/>
  <c r="F10" i="3"/>
  <c r="E10" i="3"/>
  <c r="D10" i="3"/>
  <c r="C10" i="3"/>
  <c r="B10" i="3"/>
  <c r="A10"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B9" i="3"/>
  <c r="A9" i="3"/>
  <c r="AY8" i="3"/>
  <c r="AW8" i="3"/>
  <c r="AV8" i="3"/>
  <c r="AU8" i="3"/>
  <c r="AS8" i="3"/>
  <c r="AR8" i="3"/>
  <c r="AQ8" i="3"/>
  <c r="AP8" i="3"/>
  <c r="AN8" i="3"/>
  <c r="AM8" i="3"/>
  <c r="AL8" i="3"/>
  <c r="AK8" i="3"/>
  <c r="AJ8" i="3"/>
  <c r="AI8" i="3"/>
  <c r="AH8" i="3"/>
  <c r="AG8" i="3"/>
  <c r="AF8" i="3"/>
  <c r="AE8" i="3"/>
  <c r="AD8" i="3"/>
  <c r="AC8" i="3"/>
  <c r="AB8" i="3"/>
  <c r="AA8" i="3"/>
  <c r="Z8" i="3"/>
  <c r="X8" i="3"/>
  <c r="W8" i="3"/>
  <c r="V8" i="3"/>
  <c r="T8" i="3"/>
  <c r="S8" i="3"/>
  <c r="R8" i="3"/>
  <c r="Q8" i="3"/>
  <c r="P8" i="3"/>
  <c r="O8" i="3"/>
  <c r="N8" i="3"/>
  <c r="M8" i="3"/>
  <c r="L8" i="3"/>
  <c r="K8" i="3"/>
  <c r="J8" i="3"/>
  <c r="I8" i="3"/>
  <c r="H8" i="3"/>
  <c r="G8" i="3"/>
  <c r="F8" i="3"/>
  <c r="D8" i="3"/>
  <c r="C8" i="3"/>
  <c r="B8" i="3"/>
  <c r="A8" i="3"/>
  <c r="AX7" i="3"/>
  <c r="AW7" i="3"/>
  <c r="AV7" i="3"/>
  <c r="AU7" i="3"/>
  <c r="AT7" i="3"/>
  <c r="AR7" i="3"/>
  <c r="AQ7" i="3"/>
  <c r="AP7" i="3"/>
  <c r="AO7" i="3"/>
  <c r="AM7" i="3"/>
  <c r="AL7" i="3"/>
  <c r="AK7" i="3"/>
  <c r="AJ7" i="3"/>
  <c r="AI7" i="3"/>
  <c r="AH7" i="3"/>
  <c r="AG7" i="3"/>
  <c r="AF7" i="3"/>
  <c r="AE7" i="3"/>
  <c r="AD7" i="3"/>
  <c r="AC7" i="3"/>
  <c r="AB7" i="3"/>
  <c r="AA7" i="3"/>
  <c r="Y7" i="3"/>
  <c r="X7" i="3"/>
  <c r="W7" i="3"/>
  <c r="V7" i="3"/>
  <c r="U7" i="3"/>
  <c r="S7" i="3"/>
  <c r="R7" i="3"/>
  <c r="Q7" i="3"/>
  <c r="P7" i="3"/>
  <c r="O7" i="3"/>
  <c r="N7" i="3"/>
  <c r="M7" i="3"/>
  <c r="L7" i="3"/>
  <c r="K7" i="3"/>
  <c r="J7" i="3"/>
  <c r="I7" i="3"/>
  <c r="H7" i="3"/>
  <c r="G7" i="3"/>
  <c r="E7" i="3"/>
  <c r="D7" i="3"/>
  <c r="C7" i="3"/>
  <c r="B7" i="3"/>
  <c r="A7" i="3"/>
  <c r="AY6" i="3"/>
  <c r="AX6" i="3"/>
  <c r="AW6" i="3"/>
  <c r="AV6" i="3"/>
  <c r="AU6" i="3"/>
  <c r="AT6" i="3"/>
  <c r="AS6" i="3"/>
  <c r="AR6" i="3"/>
  <c r="AQ6" i="3"/>
  <c r="AP6" i="3"/>
  <c r="AO6" i="3"/>
  <c r="AN6" i="3"/>
  <c r="AM6" i="3"/>
  <c r="AL6" i="3"/>
  <c r="AK6" i="3"/>
  <c r="AJ6" i="3"/>
  <c r="AH6" i="3"/>
  <c r="AG6" i="3"/>
  <c r="AF6" i="3"/>
  <c r="AE6" i="3"/>
  <c r="AD6" i="3"/>
  <c r="AC6" i="3"/>
  <c r="AB6" i="3"/>
  <c r="AA6" i="3"/>
  <c r="Z6" i="3"/>
  <c r="Y6" i="3"/>
  <c r="X6" i="3"/>
  <c r="W6" i="3"/>
  <c r="V6" i="3"/>
  <c r="U6" i="3"/>
  <c r="T6" i="3"/>
  <c r="S6" i="3"/>
  <c r="R6" i="3"/>
  <c r="Q6" i="3"/>
  <c r="P6" i="3"/>
  <c r="N6" i="3"/>
  <c r="M6" i="3"/>
  <c r="L6" i="3"/>
  <c r="K6" i="3"/>
  <c r="J6" i="3"/>
  <c r="I6" i="3"/>
  <c r="H6" i="3"/>
  <c r="G6" i="3"/>
  <c r="F6" i="3"/>
  <c r="E6" i="3"/>
  <c r="D6" i="3"/>
  <c r="C6" i="3"/>
  <c r="B6" i="3"/>
  <c r="A6" i="3"/>
  <c r="AY5" i="3"/>
  <c r="AX5" i="3"/>
  <c r="AW5" i="3"/>
  <c r="AV5" i="3"/>
  <c r="AU5" i="3"/>
  <c r="AS5" i="3"/>
  <c r="AR5" i="3"/>
  <c r="AQ5" i="3"/>
  <c r="AP5" i="3"/>
  <c r="AN5" i="3"/>
  <c r="AM5" i="3"/>
  <c r="AL5" i="3"/>
  <c r="AK5" i="3"/>
  <c r="AJ5" i="3"/>
  <c r="AI5" i="3"/>
  <c r="AH5" i="3"/>
  <c r="AG5" i="3"/>
  <c r="AF5" i="3"/>
  <c r="AE5" i="3"/>
  <c r="AD5" i="3"/>
  <c r="AC5" i="3"/>
  <c r="AB5" i="3"/>
  <c r="AA5" i="3"/>
  <c r="Z5" i="3"/>
  <c r="Y5" i="3"/>
  <c r="X5" i="3"/>
  <c r="W5" i="3"/>
  <c r="V5" i="3"/>
  <c r="T5" i="3"/>
  <c r="S5" i="3"/>
  <c r="R5" i="3"/>
  <c r="Q5" i="3"/>
  <c r="P5" i="3"/>
  <c r="N5" i="3"/>
  <c r="M5" i="3"/>
  <c r="L5" i="3"/>
  <c r="K5" i="3"/>
  <c r="J5" i="3"/>
  <c r="I5" i="3"/>
  <c r="H5" i="3"/>
  <c r="G5" i="3"/>
  <c r="F5" i="3"/>
  <c r="E5" i="3"/>
  <c r="D5" i="3"/>
  <c r="C5" i="3"/>
  <c r="B5" i="3"/>
  <c r="A5" i="3"/>
  <c r="AY4" i="3"/>
  <c r="AX4" i="3"/>
  <c r="AW4" i="3"/>
  <c r="AV4" i="3"/>
  <c r="AU4" i="3"/>
  <c r="AT4" i="3"/>
  <c r="AR4" i="3"/>
  <c r="AQ4" i="3"/>
  <c r="AP4" i="3"/>
  <c r="AO4" i="3"/>
  <c r="AM4" i="3"/>
  <c r="AL4" i="3"/>
  <c r="AK4" i="3"/>
  <c r="AJ4" i="3"/>
  <c r="AI4" i="3"/>
  <c r="AH4" i="3"/>
  <c r="AG4" i="3"/>
  <c r="AF4" i="3"/>
  <c r="AE4" i="3"/>
  <c r="AD4" i="3"/>
  <c r="AC4" i="3"/>
  <c r="AB4" i="3"/>
  <c r="AA4" i="3"/>
  <c r="Z4" i="3"/>
  <c r="Y4" i="3"/>
  <c r="X4" i="3"/>
  <c r="W4" i="3"/>
  <c r="V4" i="3"/>
  <c r="U4" i="3"/>
  <c r="S4" i="3"/>
  <c r="R4" i="3"/>
  <c r="Q4" i="3"/>
  <c r="P4" i="3"/>
  <c r="O4" i="3"/>
  <c r="N4" i="3"/>
  <c r="M4" i="3"/>
  <c r="L4" i="3"/>
  <c r="K4" i="3"/>
  <c r="J4" i="3"/>
  <c r="I4" i="3"/>
  <c r="H4" i="3"/>
  <c r="G4" i="3"/>
  <c r="F4" i="3"/>
  <c r="E4" i="3"/>
  <c r="D4" i="3"/>
  <c r="C4" i="3"/>
  <c r="B4" i="3"/>
  <c r="A4" i="3"/>
  <c r="AY3" i="3"/>
  <c r="AX3" i="3"/>
  <c r="AW3" i="3"/>
  <c r="AV3" i="3"/>
  <c r="AU3" i="3"/>
  <c r="AS3" i="3"/>
  <c r="AR3" i="3"/>
  <c r="AQ3" i="3"/>
  <c r="AP3" i="3"/>
  <c r="AN3" i="3"/>
  <c r="AM3" i="3"/>
  <c r="AL3" i="3"/>
  <c r="AK3" i="3"/>
  <c r="AJ3" i="3"/>
  <c r="AI3" i="3"/>
  <c r="AH3" i="3"/>
  <c r="AG3" i="3"/>
  <c r="AF3" i="3"/>
  <c r="AE3" i="3"/>
  <c r="AD3" i="3"/>
  <c r="AC3" i="3"/>
  <c r="AB3" i="3"/>
  <c r="AA3" i="3"/>
  <c r="Z3" i="3"/>
  <c r="Y3" i="3"/>
  <c r="X3" i="3"/>
  <c r="W3" i="3"/>
  <c r="V3" i="3"/>
  <c r="T3" i="3"/>
  <c r="S3" i="3"/>
  <c r="R3" i="3"/>
  <c r="Q3" i="3"/>
  <c r="P3" i="3"/>
  <c r="N3" i="3"/>
  <c r="M3" i="3"/>
  <c r="L3" i="3"/>
  <c r="K3" i="3"/>
  <c r="J3" i="3"/>
  <c r="I3" i="3"/>
  <c r="H3" i="3"/>
  <c r="G3" i="3"/>
  <c r="F3" i="3"/>
  <c r="E3" i="3"/>
  <c r="D3" i="3"/>
  <c r="C3" i="3"/>
  <c r="B3" i="3"/>
  <c r="A3" i="3"/>
  <c r="AU1" i="3"/>
  <c r="AK1" i="3"/>
  <c r="AF1" i="3"/>
  <c r="AA1" i="3"/>
  <c r="V1" i="3"/>
  <c r="Q1" i="3"/>
  <c r="L1" i="3"/>
  <c r="G1" i="3"/>
  <c r="B1" i="3"/>
  <c r="L14" i="54" l="1"/>
  <c r="L53" i="54"/>
  <c r="D2" i="21"/>
  <c r="I3" i="21"/>
  <c r="D4" i="21"/>
  <c r="D6" i="21"/>
  <c r="I7" i="21"/>
  <c r="D8" i="21"/>
  <c r="D16" i="21"/>
  <c r="D3" i="21"/>
  <c r="D5" i="21"/>
  <c r="D7" i="21"/>
  <c r="D9" i="21"/>
  <c r="D10" i="21"/>
  <c r="I11" i="21"/>
  <c r="D12" i="21"/>
  <c r="D14" i="21"/>
  <c r="D11" i="21"/>
  <c r="D13" i="21"/>
  <c r="D15" i="21"/>
  <c r="C165" i="29"/>
  <c r="D165" i="29" s="1"/>
  <c r="P15" i="26"/>
  <c r="C166" i="29"/>
  <c r="D166" i="29" s="1"/>
  <c r="U15" i="26"/>
  <c r="E15" i="26"/>
  <c r="F106" i="25"/>
  <c r="C165" i="30"/>
  <c r="D165" i="30" s="1"/>
  <c r="Z21" i="26"/>
  <c r="C167" i="30"/>
  <c r="D167" i="30" s="1"/>
  <c r="AJ21" i="26"/>
  <c r="C168" i="30"/>
  <c r="D168" i="30" s="1"/>
  <c r="AO21" i="26"/>
  <c r="C169" i="31"/>
  <c r="D169" i="31" s="1"/>
  <c r="AT25" i="26"/>
  <c r="AY7" i="26"/>
  <c r="C173" i="32"/>
  <c r="D173" i="32" s="1"/>
  <c r="C163" i="33"/>
  <c r="D163" i="33" s="1"/>
  <c r="P27" i="26"/>
  <c r="C164" i="33"/>
  <c r="D164" i="33" s="1"/>
  <c r="U27" i="26"/>
  <c r="K106" i="25"/>
  <c r="E27" i="26"/>
  <c r="C165" i="34"/>
  <c r="D165" i="34" s="1"/>
  <c r="Z18" i="26"/>
  <c r="AJ18" i="26"/>
  <c r="C167" i="34"/>
  <c r="D167" i="34" s="1"/>
  <c r="C168" i="34"/>
  <c r="D168" i="34" s="1"/>
  <c r="AO18" i="26"/>
  <c r="C169" i="35"/>
  <c r="D169" i="35" s="1"/>
  <c r="AT12" i="26"/>
  <c r="C167" i="29"/>
  <c r="D167" i="29" s="1"/>
  <c r="Z15" i="26"/>
  <c r="C169" i="29"/>
  <c r="D169" i="29" s="1"/>
  <c r="AJ15" i="26"/>
  <c r="C170" i="29"/>
  <c r="D170" i="29" s="1"/>
  <c r="AO15" i="26"/>
  <c r="C169" i="30"/>
  <c r="D169" i="30" s="1"/>
  <c r="AT21" i="26"/>
  <c r="AY25" i="26"/>
  <c r="C173" i="31"/>
  <c r="D173" i="31" s="1"/>
  <c r="C163" i="32"/>
  <c r="D163" i="32" s="1"/>
  <c r="P7" i="26"/>
  <c r="C164" i="32"/>
  <c r="D164" i="32" s="1"/>
  <c r="U7" i="26"/>
  <c r="E7" i="26"/>
  <c r="J106" i="25"/>
  <c r="C165" i="33"/>
  <c r="D165" i="33" s="1"/>
  <c r="Z27" i="26"/>
  <c r="C167" i="33"/>
  <c r="D167" i="33" s="1"/>
  <c r="AJ27" i="26"/>
  <c r="C168" i="33"/>
  <c r="D168" i="33" s="1"/>
  <c r="AO27" i="26"/>
  <c r="C169" i="34"/>
  <c r="D169" i="34" s="1"/>
  <c r="AT18" i="26"/>
  <c r="C162" i="35"/>
  <c r="D162" i="35" s="1"/>
  <c r="K12" i="26"/>
  <c r="C173" i="35"/>
  <c r="D173" i="35" s="1"/>
  <c r="AY12" i="26"/>
  <c r="C171" i="29"/>
  <c r="D171" i="29" s="1"/>
  <c r="AT15" i="26"/>
  <c r="AY21" i="26"/>
  <c r="C173" i="30"/>
  <c r="D173" i="30" s="1"/>
  <c r="C163" i="31"/>
  <c r="D163" i="31" s="1"/>
  <c r="P25" i="26"/>
  <c r="C164" i="31"/>
  <c r="D164" i="31" s="1"/>
  <c r="U25" i="26"/>
  <c r="I106" i="25"/>
  <c r="E25" i="26"/>
  <c r="C165" i="32"/>
  <c r="D165" i="32" s="1"/>
  <c r="Z7" i="26"/>
  <c r="C167" i="32"/>
  <c r="D167" i="32" s="1"/>
  <c r="AJ7" i="26"/>
  <c r="C168" i="32"/>
  <c r="D168" i="32" s="1"/>
  <c r="AO7" i="26"/>
  <c r="C169" i="33"/>
  <c r="D169" i="33" s="1"/>
  <c r="AT27" i="26"/>
  <c r="C173" i="34"/>
  <c r="D173" i="34" s="1"/>
  <c r="AY18" i="26"/>
  <c r="C166" i="35"/>
  <c r="D166" i="35" s="1"/>
  <c r="AE12" i="26"/>
  <c r="AY15" i="26"/>
  <c r="C175" i="29"/>
  <c r="D175" i="29" s="1"/>
  <c r="C163" i="30"/>
  <c r="D163" i="30" s="1"/>
  <c r="P21" i="26"/>
  <c r="C164" i="30"/>
  <c r="D164" i="30" s="1"/>
  <c r="U21" i="26"/>
  <c r="H106" i="25"/>
  <c r="G106" i="25"/>
  <c r="E21" i="26"/>
  <c r="C165" i="31"/>
  <c r="D165" i="31" s="1"/>
  <c r="Z25" i="26"/>
  <c r="C167" i="31"/>
  <c r="D167" i="31" s="1"/>
  <c r="AJ25" i="26"/>
  <c r="C168" i="31"/>
  <c r="D168" i="31" s="1"/>
  <c r="AO25" i="26"/>
  <c r="C169" i="32"/>
  <c r="D169" i="32" s="1"/>
  <c r="AT7" i="26"/>
  <c r="AY27" i="26"/>
  <c r="C173" i="33"/>
  <c r="D173" i="33" s="1"/>
  <c r="C163" i="34"/>
  <c r="D163" i="34" s="1"/>
  <c r="P18" i="26"/>
  <c r="C164" i="34"/>
  <c r="D164" i="34" s="1"/>
  <c r="U18" i="26"/>
  <c r="L106" i="25"/>
  <c r="E18" i="26"/>
  <c r="C165" i="35"/>
  <c r="D165" i="35" s="1"/>
  <c r="Z12" i="26"/>
  <c r="L11" i="29"/>
  <c r="L37" i="29"/>
  <c r="L95" i="29"/>
  <c r="L120" i="29"/>
  <c r="L11" i="30"/>
  <c r="L37" i="30"/>
  <c r="L95" i="30"/>
  <c r="L120" i="30"/>
  <c r="L11" i="31"/>
  <c r="L37" i="31"/>
  <c r="L95" i="31"/>
  <c r="L120" i="31"/>
  <c r="L11" i="32"/>
  <c r="L37" i="32"/>
  <c r="L95" i="32"/>
  <c r="L120" i="32"/>
  <c r="L11" i="33"/>
  <c r="L37" i="33"/>
  <c r="L95" i="33"/>
  <c r="L120" i="33"/>
  <c r="L11" i="34"/>
  <c r="L37" i="34"/>
  <c r="L95" i="34"/>
  <c r="L120" i="34"/>
  <c r="N15" i="26"/>
  <c r="V15" i="26"/>
  <c r="AH15" i="26"/>
  <c r="AP15" i="26"/>
  <c r="G15" i="26"/>
  <c r="S15" i="26"/>
  <c r="AA15" i="26"/>
  <c r="AM15" i="26"/>
  <c r="AU15" i="26"/>
  <c r="L31" i="29"/>
  <c r="L89" i="29"/>
  <c r="L112" i="29"/>
  <c r="L31" i="30"/>
  <c r="L89" i="30"/>
  <c r="L112" i="30"/>
  <c r="L31" i="31"/>
  <c r="L89" i="31"/>
  <c r="L112" i="31"/>
  <c r="L31" i="32"/>
  <c r="L89" i="32"/>
  <c r="L112" i="32"/>
  <c r="L31" i="33"/>
  <c r="L89" i="33"/>
  <c r="L112" i="33"/>
  <c r="L31" i="34"/>
  <c r="L89" i="34"/>
  <c r="L112" i="34"/>
  <c r="L10" i="35"/>
  <c r="L36" i="35"/>
  <c r="L94" i="35"/>
  <c r="L119" i="35"/>
  <c r="L31" i="35"/>
  <c r="L89" i="35"/>
  <c r="L112" i="35"/>
  <c r="L135" i="35"/>
  <c r="L16" i="39"/>
  <c r="L41" i="39"/>
  <c r="L99" i="39"/>
  <c r="L126" i="39"/>
  <c r="L16" i="40"/>
  <c r="L41" i="40"/>
  <c r="L90" i="40"/>
  <c r="L94" i="40"/>
  <c r="L113" i="40"/>
  <c r="L119" i="40"/>
  <c r="L31" i="36"/>
  <c r="L89" i="36"/>
  <c r="L112" i="36"/>
  <c r="L31" i="37"/>
  <c r="L89" i="37"/>
  <c r="L112" i="37"/>
  <c r="L31" i="45"/>
  <c r="L89" i="45"/>
  <c r="L26" i="47"/>
  <c r="L26" i="42"/>
  <c r="L55" i="42"/>
  <c r="L106" i="42"/>
  <c r="L135" i="42"/>
  <c r="L41" i="43"/>
  <c r="L89" i="43"/>
  <c r="L112" i="43"/>
  <c r="L31" i="44"/>
  <c r="L89" i="44"/>
  <c r="L112" i="44"/>
  <c r="L26" i="45"/>
  <c r="L36" i="45"/>
  <c r="L94" i="45"/>
  <c r="L135" i="45"/>
  <c r="L10" i="46"/>
  <c r="L32" i="46"/>
  <c r="L36" i="46"/>
  <c r="L90" i="46"/>
  <c r="L94" i="46"/>
  <c r="L113" i="46"/>
  <c r="L119" i="46"/>
  <c r="L32" i="47"/>
  <c r="L90" i="47"/>
  <c r="L113" i="47"/>
  <c r="L32" i="48"/>
  <c r="L90" i="48"/>
  <c r="L113" i="48"/>
  <c r="L32" i="49"/>
  <c r="L90" i="49"/>
  <c r="L113" i="49"/>
  <c r="L11" i="50"/>
  <c r="L27" i="53"/>
  <c r="D157" i="54"/>
  <c r="L30" i="54"/>
  <c r="L28" i="54"/>
  <c r="L31" i="54" s="1"/>
  <c r="L29" i="54"/>
  <c r="L34" i="54"/>
  <c r="L35" i="54"/>
  <c r="L33" i="54"/>
  <c r="L26" i="50"/>
  <c r="L106" i="50"/>
  <c r="L27" i="51"/>
  <c r="L31" i="51"/>
  <c r="L56" i="51"/>
  <c r="L89" i="51"/>
  <c r="L112" i="51"/>
  <c r="D155" i="54"/>
  <c r="L9" i="54"/>
  <c r="L7" i="54"/>
  <c r="D156" i="54"/>
  <c r="L8" i="54"/>
  <c r="L117" i="54"/>
  <c r="L118" i="54"/>
  <c r="L116" i="54"/>
  <c r="L26" i="49"/>
  <c r="L106" i="49"/>
  <c r="L56" i="50"/>
  <c r="L89" i="50"/>
  <c r="L136" i="50"/>
  <c r="C176" i="50" s="1"/>
  <c r="D176" i="50" s="1"/>
  <c r="L106" i="51"/>
  <c r="L135" i="51"/>
  <c r="L27" i="52"/>
  <c r="L107" i="53"/>
  <c r="L24" i="54"/>
  <c r="L25" i="54"/>
  <c r="L23" i="54"/>
  <c r="L40" i="54"/>
  <c r="L38" i="54"/>
  <c r="L39" i="54"/>
  <c r="L110" i="54"/>
  <c r="L111" i="54"/>
  <c r="L109" i="54"/>
  <c r="L136" i="52"/>
  <c r="C176" i="52" s="1"/>
  <c r="D176" i="52" s="1"/>
  <c r="L87" i="54"/>
  <c r="L88" i="54"/>
  <c r="L86" i="54"/>
  <c r="L13" i="54"/>
  <c r="L52" i="54"/>
  <c r="L55" i="54" s="1"/>
  <c r="L56" i="54" s="1"/>
  <c r="L10" i="54" l="1"/>
  <c r="L16" i="54"/>
  <c r="L17" i="54" s="1"/>
  <c r="D158" i="54"/>
  <c r="D159" i="54"/>
  <c r="L112" i="54"/>
  <c r="L113" i="54" s="1"/>
  <c r="L41" i="54"/>
  <c r="AS26" i="26"/>
  <c r="AS26" i="4"/>
  <c r="AN26" i="3"/>
  <c r="C169" i="49"/>
  <c r="D169" i="49" s="1"/>
  <c r="AT5" i="26"/>
  <c r="AO5" i="3"/>
  <c r="AT5" i="4"/>
  <c r="BC8" i="26"/>
  <c r="BC8" i="4"/>
  <c r="AX8" i="3"/>
  <c r="AD8" i="26"/>
  <c r="AD8" i="4"/>
  <c r="Y8" i="3"/>
  <c r="AI23" i="26"/>
  <c r="AI23" i="4"/>
  <c r="AD23" i="3"/>
  <c r="AX14" i="26"/>
  <c r="AX14" i="4"/>
  <c r="AS14" i="3"/>
  <c r="AX18" i="26"/>
  <c r="AX18" i="4"/>
  <c r="AS18" i="3"/>
  <c r="AX21" i="26"/>
  <c r="AS21" i="3"/>
  <c r="AX21" i="4"/>
  <c r="AS15" i="26"/>
  <c r="AS15" i="4"/>
  <c r="AN15" i="3"/>
  <c r="E5" i="21"/>
  <c r="K3" i="21"/>
  <c r="E3" i="21"/>
  <c r="E16" i="21"/>
  <c r="E8" i="21"/>
  <c r="L42" i="54"/>
  <c r="L11" i="54"/>
  <c r="C168" i="51"/>
  <c r="D168" i="51" s="1"/>
  <c r="AO26" i="26"/>
  <c r="AO26" i="4"/>
  <c r="AJ26" i="3"/>
  <c r="T20" i="26"/>
  <c r="O20" i="3"/>
  <c r="T20" i="4"/>
  <c r="C164" i="53"/>
  <c r="D164" i="53" s="1"/>
  <c r="U16" i="26"/>
  <c r="P16" i="3"/>
  <c r="U16" i="4"/>
  <c r="C165" i="49"/>
  <c r="D165" i="49" s="1"/>
  <c r="Z5" i="26"/>
  <c r="U5" i="3"/>
  <c r="Z5" i="4"/>
  <c r="C173" i="47"/>
  <c r="D173" i="47" s="1"/>
  <c r="AY3" i="26"/>
  <c r="AY3" i="4"/>
  <c r="AT3" i="3"/>
  <c r="C173" i="46"/>
  <c r="D173" i="46" s="1"/>
  <c r="AY8" i="26"/>
  <c r="AY8" i="4"/>
  <c r="AT8" i="3"/>
  <c r="C165" i="46"/>
  <c r="D165" i="46" s="1"/>
  <c r="Z8" i="26"/>
  <c r="Z8" i="4"/>
  <c r="U8" i="3"/>
  <c r="AD10" i="26"/>
  <c r="AD10" i="4"/>
  <c r="Y10" i="3"/>
  <c r="Y11" i="26"/>
  <c r="Y11" i="4"/>
  <c r="T11" i="3"/>
  <c r="T3" i="26"/>
  <c r="O3" i="3"/>
  <c r="T3" i="4"/>
  <c r="AS14" i="26"/>
  <c r="AS14" i="4"/>
  <c r="AN14" i="3"/>
  <c r="Y4" i="26"/>
  <c r="T4" i="3"/>
  <c r="Y4" i="4"/>
  <c r="C169" i="40"/>
  <c r="D169" i="40" s="1"/>
  <c r="AT17" i="26"/>
  <c r="AO17" i="3"/>
  <c r="AT17" i="4"/>
  <c r="AX12" i="26"/>
  <c r="AX12" i="4"/>
  <c r="AS12" i="3"/>
  <c r="AS18" i="26"/>
  <c r="AS18" i="4"/>
  <c r="AN18" i="3"/>
  <c r="Y27" i="26"/>
  <c r="Y27" i="4"/>
  <c r="T27" i="3"/>
  <c r="AX25" i="26"/>
  <c r="AS25" i="3"/>
  <c r="AX25" i="4"/>
  <c r="AS21" i="26"/>
  <c r="AN21" i="3"/>
  <c r="AS21" i="4"/>
  <c r="Y15" i="26"/>
  <c r="Y15" i="4"/>
  <c r="T15" i="3"/>
  <c r="K18" i="26"/>
  <c r="C162" i="34"/>
  <c r="D162" i="34" s="1"/>
  <c r="K18" i="4"/>
  <c r="F18" i="3"/>
  <c r="K27" i="26"/>
  <c r="C162" i="33"/>
  <c r="D162" i="33" s="1"/>
  <c r="K27" i="4"/>
  <c r="F27" i="3"/>
  <c r="K7" i="26"/>
  <c r="C162" i="32"/>
  <c r="D162" i="32" s="1"/>
  <c r="K7" i="4"/>
  <c r="F7" i="3"/>
  <c r="K25" i="26"/>
  <c r="C162" i="31"/>
  <c r="D162" i="31" s="1"/>
  <c r="K25" i="4"/>
  <c r="F25" i="3"/>
  <c r="K21" i="26"/>
  <c r="C162" i="30"/>
  <c r="D162" i="30" s="1"/>
  <c r="K21" i="4"/>
  <c r="F21" i="3"/>
  <c r="K15" i="26"/>
  <c r="C164" i="29"/>
  <c r="D164" i="29" s="1"/>
  <c r="K15" i="4"/>
  <c r="F15" i="3"/>
  <c r="E15" i="21"/>
  <c r="E9" i="21"/>
  <c r="L26" i="54"/>
  <c r="L27" i="54" s="1"/>
  <c r="C172" i="53"/>
  <c r="D172" i="53" s="1"/>
  <c r="T5" i="26"/>
  <c r="O5" i="3"/>
  <c r="T5" i="4"/>
  <c r="L36" i="54"/>
  <c r="C169" i="47"/>
  <c r="D169" i="47" s="1"/>
  <c r="AT3" i="26"/>
  <c r="AT3" i="4"/>
  <c r="AO3" i="3"/>
  <c r="E13" i="21"/>
  <c r="K14" i="21"/>
  <c r="E14" i="21"/>
  <c r="E10" i="21"/>
  <c r="E7" i="21"/>
  <c r="K6" i="21"/>
  <c r="E6" i="21"/>
  <c r="E4" i="21"/>
  <c r="D17" i="21"/>
  <c r="E2" i="21"/>
  <c r="C168" i="50"/>
  <c r="D168" i="50" s="1"/>
  <c r="AO20" i="26"/>
  <c r="AJ20" i="3"/>
  <c r="AO20" i="4"/>
  <c r="C165" i="48"/>
  <c r="D165" i="48" s="1"/>
  <c r="Z13" i="26"/>
  <c r="U13" i="3"/>
  <c r="Z13" i="4"/>
  <c r="AS11" i="26"/>
  <c r="AS11" i="4"/>
  <c r="AN11" i="3"/>
  <c r="T6" i="26"/>
  <c r="T6" i="4"/>
  <c r="O6" i="3"/>
  <c r="AS4" i="26"/>
  <c r="AN4" i="3"/>
  <c r="AS4" i="4"/>
  <c r="BC12" i="26"/>
  <c r="BC12" i="4"/>
  <c r="AX12" i="3"/>
  <c r="AS27" i="26"/>
  <c r="AS27" i="4"/>
  <c r="AN27" i="3"/>
  <c r="Y7" i="26"/>
  <c r="Y7" i="4"/>
  <c r="T7" i="3"/>
  <c r="C166" i="34"/>
  <c r="D166" i="34" s="1"/>
  <c r="AE18" i="26"/>
  <c r="AE18" i="4"/>
  <c r="Z18" i="3"/>
  <c r="AE27" i="26"/>
  <c r="C166" i="33"/>
  <c r="D166" i="33" s="1"/>
  <c r="AE27" i="4"/>
  <c r="Z27" i="3"/>
  <c r="AE7" i="26"/>
  <c r="C166" i="32"/>
  <c r="D166" i="32" s="1"/>
  <c r="AE7" i="4"/>
  <c r="Z7" i="3"/>
  <c r="AE25" i="26"/>
  <c r="C166" i="31"/>
  <c r="D166" i="31" s="1"/>
  <c r="AE25" i="4"/>
  <c r="Z25" i="3"/>
  <c r="AE21" i="26"/>
  <c r="C166" i="30"/>
  <c r="D166" i="30" s="1"/>
  <c r="AE21" i="4"/>
  <c r="Z21" i="3"/>
  <c r="AE15" i="26"/>
  <c r="C168" i="29"/>
  <c r="D168" i="29" s="1"/>
  <c r="AE15" i="4"/>
  <c r="Z15" i="3"/>
  <c r="Y26" i="26"/>
  <c r="Y26" i="4"/>
  <c r="T26" i="3"/>
  <c r="C162" i="50"/>
  <c r="D162" i="50" s="1"/>
  <c r="K20" i="26"/>
  <c r="K20" i="4"/>
  <c r="F20" i="3"/>
  <c r="C173" i="48"/>
  <c r="D173" i="48" s="1"/>
  <c r="AY13" i="26"/>
  <c r="AY13" i="4"/>
  <c r="AT13" i="3"/>
  <c r="J8" i="26"/>
  <c r="J8" i="4"/>
  <c r="E8" i="3"/>
  <c r="T10" i="26"/>
  <c r="T10" i="4"/>
  <c r="O10" i="3"/>
  <c r="AX23" i="26"/>
  <c r="AX23" i="4"/>
  <c r="AS23" i="3"/>
  <c r="AS10" i="26"/>
  <c r="AS10" i="4"/>
  <c r="AN10" i="3"/>
  <c r="Y14" i="26"/>
  <c r="Y14" i="4"/>
  <c r="T14" i="3"/>
  <c r="BC17" i="26"/>
  <c r="BC17" i="4"/>
  <c r="AX17" i="3"/>
  <c r="AI17" i="26"/>
  <c r="AI17" i="4"/>
  <c r="AD17" i="3"/>
  <c r="AI19" i="26"/>
  <c r="AI19" i="4"/>
  <c r="AD19" i="3"/>
  <c r="AS12" i="26"/>
  <c r="AN12" i="3"/>
  <c r="AS12" i="4"/>
  <c r="AD12" i="26"/>
  <c r="AD12" i="4"/>
  <c r="Y12" i="3"/>
  <c r="Y18" i="26"/>
  <c r="Y18" i="4"/>
  <c r="T18" i="3"/>
  <c r="AX7" i="26"/>
  <c r="AX7" i="4"/>
  <c r="AS7" i="3"/>
  <c r="AS25" i="26"/>
  <c r="AN25" i="3"/>
  <c r="AS25" i="4"/>
  <c r="Y21" i="26"/>
  <c r="T21" i="3"/>
  <c r="Y21" i="4"/>
  <c r="BD18" i="26"/>
  <c r="C174" i="34"/>
  <c r="D174" i="34" s="1"/>
  <c r="BD18" i="4"/>
  <c r="AY18" i="3"/>
  <c r="BD27" i="26"/>
  <c r="C174" i="33"/>
  <c r="D174" i="33" s="1"/>
  <c r="AY27" i="3"/>
  <c r="BD27" i="4"/>
  <c r="BD7" i="26"/>
  <c r="C174" i="32"/>
  <c r="D174" i="32" s="1"/>
  <c r="AY7" i="3"/>
  <c r="BD7" i="4"/>
  <c r="BD25" i="26"/>
  <c r="C174" i="31"/>
  <c r="D174" i="31" s="1"/>
  <c r="AY25" i="3"/>
  <c r="BD25" i="4"/>
  <c r="BD21" i="26"/>
  <c r="C174" i="30"/>
  <c r="D174" i="30" s="1"/>
  <c r="AY21" i="3"/>
  <c r="BD21" i="4"/>
  <c r="BD15" i="26"/>
  <c r="C176" i="29"/>
  <c r="D176" i="29" s="1"/>
  <c r="AY15" i="3"/>
  <c r="BD15" i="4"/>
  <c r="L89" i="54"/>
  <c r="L90" i="54" s="1"/>
  <c r="C164" i="52"/>
  <c r="D164" i="52" s="1"/>
  <c r="U24" i="26"/>
  <c r="P24" i="3"/>
  <c r="U24" i="4"/>
  <c r="AS20" i="26"/>
  <c r="AN20" i="3"/>
  <c r="AS20" i="4"/>
  <c r="L119" i="54"/>
  <c r="L120" i="54" s="1"/>
  <c r="AX26" i="26"/>
  <c r="AX26" i="4"/>
  <c r="AS26" i="3"/>
  <c r="C164" i="51"/>
  <c r="D164" i="51" s="1"/>
  <c r="U26" i="26"/>
  <c r="U26" i="4"/>
  <c r="P26" i="3"/>
  <c r="L37" i="54"/>
  <c r="L32" i="54"/>
  <c r="C173" i="49"/>
  <c r="D173" i="49" s="1"/>
  <c r="AY5" i="26"/>
  <c r="AY5" i="4"/>
  <c r="AT5" i="3"/>
  <c r="C169" i="48"/>
  <c r="D169" i="48" s="1"/>
  <c r="AT13" i="26"/>
  <c r="AO13" i="3"/>
  <c r="AT13" i="4"/>
  <c r="C165" i="47"/>
  <c r="D165" i="47" s="1"/>
  <c r="Z3" i="26"/>
  <c r="Z3" i="4"/>
  <c r="U3" i="3"/>
  <c r="C169" i="46"/>
  <c r="D169" i="46" s="1"/>
  <c r="AT8" i="26"/>
  <c r="AT8" i="4"/>
  <c r="AO8" i="3"/>
  <c r="AX11" i="26"/>
  <c r="AX11" i="4"/>
  <c r="AS11" i="3"/>
  <c r="AS23" i="26"/>
  <c r="AS23" i="4"/>
  <c r="AN23" i="3"/>
  <c r="AN6" i="26"/>
  <c r="K8" i="21"/>
  <c r="AN6" i="4"/>
  <c r="AI6" i="3"/>
  <c r="Y10" i="26"/>
  <c r="Y10" i="4"/>
  <c r="T10" i="3"/>
  <c r="AX4" i="26"/>
  <c r="AX4" i="4"/>
  <c r="AS4" i="3"/>
  <c r="C173" i="40"/>
  <c r="D173" i="40" s="1"/>
  <c r="AY17" i="26"/>
  <c r="AY17" i="4"/>
  <c r="AT17" i="3"/>
  <c r="O17" i="26"/>
  <c r="O17" i="4"/>
  <c r="J17" i="3"/>
  <c r="O19" i="26"/>
  <c r="O19" i="4"/>
  <c r="J19" i="3"/>
  <c r="Y12" i="26"/>
  <c r="T12" i="3"/>
  <c r="Y12" i="4"/>
  <c r="J12" i="26"/>
  <c r="J12" i="4"/>
  <c r="E12" i="3"/>
  <c r="AX27" i="26"/>
  <c r="AX27" i="4"/>
  <c r="AS27" i="3"/>
  <c r="AS7" i="26"/>
  <c r="AS7" i="4"/>
  <c r="AN7" i="3"/>
  <c r="Y25" i="26"/>
  <c r="T25" i="3"/>
  <c r="Y25" i="4"/>
  <c r="AX15" i="26"/>
  <c r="AX15" i="4"/>
  <c r="AS15" i="3"/>
  <c r="C170" i="34"/>
  <c r="D170" i="34" s="1"/>
  <c r="C170" i="33"/>
  <c r="D170" i="33" s="1"/>
  <c r="C170" i="32"/>
  <c r="D170" i="32" s="1"/>
  <c r="C170" i="31"/>
  <c r="D170" i="31" s="1"/>
  <c r="C170" i="30"/>
  <c r="D170" i="30" s="1"/>
  <c r="C172" i="29"/>
  <c r="D172" i="29" s="1"/>
  <c r="K11" i="21"/>
  <c r="E11" i="21"/>
  <c r="E12" i="21"/>
  <c r="I5" i="21" l="1"/>
  <c r="L10" i="21"/>
  <c r="J10" i="21"/>
  <c r="I13" i="21"/>
  <c r="J7" i="21"/>
  <c r="L7" i="21"/>
  <c r="J4" i="21"/>
  <c r="L4" i="21"/>
  <c r="K4" i="21"/>
  <c r="K7" i="21"/>
  <c r="K10" i="21"/>
  <c r="I2" i="21"/>
  <c r="I8" i="21"/>
  <c r="J13" i="21"/>
  <c r="L13" i="21"/>
  <c r="I10" i="21"/>
  <c r="L8" i="21"/>
  <c r="J8" i="21"/>
  <c r="J9" i="21"/>
  <c r="L9" i="21"/>
  <c r="J2" i="21"/>
  <c r="L5" i="21"/>
  <c r="J5" i="21"/>
  <c r="K12" i="21"/>
  <c r="J3" i="21"/>
  <c r="L2" i="21"/>
  <c r="L3" i="21"/>
  <c r="I9" i="21"/>
  <c r="I14" i="21"/>
  <c r="L14" i="21"/>
  <c r="J14" i="21"/>
  <c r="K2" i="21"/>
  <c r="I4" i="21"/>
  <c r="K5" i="21"/>
  <c r="L12" i="21"/>
  <c r="J12" i="21"/>
  <c r="I6" i="21"/>
  <c r="H15" i="21"/>
  <c r="H11" i="21"/>
  <c r="H7" i="21"/>
  <c r="H16" i="21"/>
  <c r="H12" i="21"/>
  <c r="H8" i="21"/>
  <c r="H13" i="21"/>
  <c r="H9" i="21"/>
  <c r="H14" i="21"/>
  <c r="H10" i="21"/>
  <c r="H6" i="21"/>
  <c r="H4" i="21"/>
  <c r="H5" i="21"/>
  <c r="H2" i="21"/>
  <c r="H3" i="21"/>
  <c r="K13" i="21"/>
  <c r="I12" i="21"/>
  <c r="K9" i="21"/>
  <c r="L11" i="21"/>
  <c r="J11" i="21"/>
  <c r="J6" i="21"/>
  <c r="L6" i="21"/>
</calcChain>
</file>

<file path=xl/comments1.xml><?xml version="1.0" encoding="utf-8"?>
<comments xmlns="http://schemas.openxmlformats.org/spreadsheetml/2006/main">
  <authors>
    <author/>
  </authors>
  <commentList>
    <comment ref="J1" authorId="0" shapeId="0">
      <text>
        <r>
          <rPr>
            <sz val="10"/>
            <color rgb="FF000000"/>
            <rFont val="Arial"/>
          </rPr>
          <t>=Identifikovatelna cast / nazbieratelny pocet bodov
	-Martin Konecny</t>
        </r>
      </text>
    </comment>
    <comment ref="K1" authorId="0" shapeId="0">
      <text>
        <r>
          <rPr>
            <sz val="10"/>
            <color rgb="FF000000"/>
            <rFont val="Arial"/>
          </rPr>
          <t>=Identifikovateľná časť / max počet bodov
	-Martin Konecny</t>
        </r>
      </text>
    </comment>
  </commentList>
</comments>
</file>

<file path=xl/comments2.xml><?xml version="1.0" encoding="utf-8"?>
<comments xmlns="http://schemas.openxmlformats.org/spreadsheetml/2006/main">
  <authors>
    <author/>
  </authors>
  <commentList>
    <comment ref="J24" authorId="0" shapeId="0">
      <text>
        <r>
          <rPr>
            <sz val="10"/>
            <color rgb="FF000000"/>
            <rFont val="Arial"/>
          </rPr>
          <t>Nie, nebol. Preto to uvádzame takto.
1) nešlo cez to eID
2) zožralo by to 2x času
+mk.martinkonecny@gmail.com
	-František Kocúrik</t>
        </r>
      </text>
    </comment>
  </commentList>
</comments>
</file>

<file path=xl/comments3.xml><?xml version="1.0" encoding="utf-8"?>
<comments xmlns="http://schemas.openxmlformats.org/spreadsheetml/2006/main">
  <authors>
    <author/>
  </authors>
  <commentList>
    <comment ref="H98" authorId="0" shapeId="0">
      <text>
        <r>
          <rPr>
            <sz val="10"/>
            <color rgb="FF000000"/>
            <rFont val="Arial"/>
          </rPr>
          <t>preto je to irelevantne kedze sa to vobec neda robit na mobile
	-Alžbeta Selepová</t>
        </r>
      </text>
    </comment>
    <comment ref="H109" authorId="0" shapeId="0">
      <text>
        <r>
          <rPr>
            <sz val="10"/>
            <color rgb="FF000000"/>
            <rFont val="Arial"/>
          </rPr>
          <t>opravené
	-Alžbeta Selepová</t>
        </r>
      </text>
    </comment>
  </commentList>
</comments>
</file>

<file path=xl/comments4.xml><?xml version="1.0" encoding="utf-8"?>
<comments xmlns="http://schemas.openxmlformats.org/spreadsheetml/2006/main">
  <authors>
    <author/>
  </authors>
  <commentList>
    <comment ref="C33" authorId="0" shapeId="0">
      <text>
        <r>
          <rPr>
            <sz val="10"/>
            <color rgb="FF000000"/>
            <rFont val="Arial"/>
          </rPr>
          <t>vlozila som slovo "Napríklad". toto znie ako by to boli iba tie dve. cc +kocurik@lbstudio.sk +piackova@lbstudio.sk +benuch@lbstudio.sk +selepova@lbstudio.sk
	-Kristína Malíková
+stefkovicova@lbstudio.sk toto potrebujeme preniesť do všetkých hárkov
	-František Kocúrik</t>
        </r>
      </text>
    </comment>
  </commentList>
</comments>
</file>

<file path=xl/sharedStrings.xml><?xml version="1.0" encoding="utf-8"?>
<sst xmlns="http://schemas.openxmlformats.org/spreadsheetml/2006/main" count="13503" uniqueCount="1686">
  <si>
    <t>František Kocúrik (Lighting Beetle*)</t>
  </si>
  <si>
    <t>Alžbeta Selepová (Lighting Beetle*)</t>
  </si>
  <si>
    <t>Petra Piačková (Lighting Beetle*)</t>
  </si>
  <si>
    <t>Bohuslav Beňuch (Lighting Beetle*)</t>
  </si>
  <si>
    <t>Kristína Malíková (Lighting Beetle*)</t>
  </si>
  <si>
    <t>Životná situácia</t>
  </si>
  <si>
    <t>Živnosť (zmena)</t>
  </si>
  <si>
    <t>Zápis do ORSR</t>
  </si>
  <si>
    <t>Predaj vozidla</t>
  </si>
  <si>
    <t>Prídavky na dieťa</t>
  </si>
  <si>
    <t>Živnosť (prerušenie)</t>
  </si>
  <si>
    <t>Živnosť (zánik)</t>
  </si>
  <si>
    <t>Podávanie kontrolného výkazu</t>
  </si>
  <si>
    <t>Platenie sociálnych odvodov SZČO</t>
  </si>
  <si>
    <t>Prihlasovanie zamestnancov do sociálnej poisťovne</t>
  </si>
  <si>
    <t>Plnenie si daňových povinností (FO)</t>
  </si>
  <si>
    <t>Domáhanie sa práva - Podanie na súd - Žaloba</t>
  </si>
  <si>
    <t>Domáhanie sa práva - Podanie na súd - Odvolanie sa</t>
  </si>
  <si>
    <t>Prihlásenie (zmena) trvalého pobytu</t>
  </si>
  <si>
    <t>Príspevok pri narodení dieťaťa</t>
  </si>
  <si>
    <t>Kúpa / nadobudnutie vozidla</t>
  </si>
  <si>
    <t>Sankcie</t>
  </si>
  <si>
    <t>Sociálne dávky - Príspevok v nezamestnanosti</t>
  </si>
  <si>
    <t>Stavba rodinného domu (FO)</t>
  </si>
  <si>
    <t>Rodinný život – Rozvod</t>
  </si>
  <si>
    <t>Rodičovský príspevok</t>
  </si>
  <si>
    <t>SZČO bez paušálu / PO neplatič DPH - Plnenie si daň. povinnosti</t>
  </si>
  <si>
    <t>Vznik živnosti (založenie)</t>
  </si>
  <si>
    <t>Založenie s.r.o./a.s.</t>
  </si>
  <si>
    <t>Strata OP</t>
  </si>
  <si>
    <t>Bežné podnikateľské operácie - vykazovanie štatistík</t>
  </si>
  <si>
    <t>Vyhľadateľnosť</t>
  </si>
  <si>
    <t>Nazbierateľný počet bodov</t>
  </si>
  <si>
    <t>Nevedeli sme ohodnotiť</t>
  </si>
  <si>
    <t>Získali</t>
  </si>
  <si>
    <t>Identifikovateľná časť</t>
  </si>
  <si>
    <t>%</t>
  </si>
  <si>
    <t>Návody a informovanosť</t>
  </si>
  <si>
    <t>Navigácia vo formulároch</t>
  </si>
  <si>
    <t>Jednoduchá platba</t>
  </si>
  <si>
    <t>Proaktívnosť</t>
  </si>
  <si>
    <t>Celkové hodnotenie</t>
  </si>
  <si>
    <t>1x a dosť!</t>
  </si>
  <si>
    <t>Spätná väzba</t>
  </si>
  <si>
    <t>Použiteľnosť</t>
  </si>
  <si>
    <t>Zrozumiteľnosť</t>
  </si>
  <si>
    <t>Mobilita</t>
  </si>
  <si>
    <t>Inkluzívnosť</t>
  </si>
  <si>
    <t>Platba</t>
  </si>
  <si>
    <t>Bezpečnosť</t>
  </si>
  <si>
    <t>No.</t>
  </si>
  <si>
    <t>Oblasť</t>
  </si>
  <si>
    <t>Kategória</t>
  </si>
  <si>
    <t>Max Počet Bodov v kategorii</t>
  </si>
  <si>
    <t>Váha</t>
  </si>
  <si>
    <t>Navrhovaná váha (ideálny benchmark)</t>
  </si>
  <si>
    <t>Navrhovaná váha (aktuálny benchmark)</t>
  </si>
  <si>
    <t>Normalizovane body</t>
  </si>
  <si>
    <t>Podiel vyhodnotených ŽS</t>
  </si>
  <si>
    <t>Relatívna vyhodnotiteľnosť kategórie</t>
  </si>
  <si>
    <t>Absolútna vyhodnotiteľnosť kategórie</t>
  </si>
  <si>
    <t>Relatívna úspešnosť kategórie</t>
  </si>
  <si>
    <t>Používateľ: Vyhľadávam svoju ŽS</t>
  </si>
  <si>
    <t>Používateľ: Informujem sa o svojej ŽS</t>
  </si>
  <si>
    <t>Používateľ: Navigujem sa medzi krokmi</t>
  </si>
  <si>
    <t xml:space="preserve">Používateľ: Som informovaný o zmenách a môžem skontrolovať stav </t>
  </si>
  <si>
    <t>Používateľ:  Nevyžadujú odo mňa informácie, ktoré som už zadal</t>
  </si>
  <si>
    <t>Používateľ: Viem jednoducho nájsť pomoc a poslať spätnú väzbu</t>
  </si>
  <si>
    <t>Používateľ: Mám pocit, že som v známom prostredí</t>
  </si>
  <si>
    <t>Používateľ: Rozumiem textom.</t>
  </si>
  <si>
    <t>Dostupnosť online</t>
  </si>
  <si>
    <t xml:space="preserve">Dostupnosť služieb online </t>
  </si>
  <si>
    <t>Podpora mobilných zariadení + Previazanosť kanálov</t>
  </si>
  <si>
    <t xml:space="preserve">Prístupnosť a inkluzívnosť </t>
  </si>
  <si>
    <t xml:space="preserve">Bezpečnosť a overovanie </t>
  </si>
  <si>
    <t>Transparentnosť</t>
  </si>
  <si>
    <t>Rozvoj</t>
  </si>
  <si>
    <t>Udržateľný rozvoj</t>
  </si>
  <si>
    <t>Sum</t>
  </si>
  <si>
    <t>Skupina metrík</t>
  </si>
  <si>
    <t>Podskupina metrík</t>
  </si>
  <si>
    <t>Číslo metriky</t>
  </si>
  <si>
    <t>Popis metriky</t>
  </si>
  <si>
    <t>Max Body</t>
  </si>
  <si>
    <t>Hodnotitel</t>
  </si>
  <si>
    <t>Je verejná informačná stránka o ŽS vyhľadateľná cez najpopulárnejšie internetové vyhľadávače (Google, Bing) tak, aby bola dostupná na prvej stránke výsledkov vyhľadávania?</t>
  </si>
  <si>
    <t>Je názov informačnej stránky o ŽS koncipovaný tak, aby bolo z výsledku vyhľadávania na prvý pohľad zjavné, o akú ŽS ide?</t>
  </si>
  <si>
    <t>Je popis informačnej stránky o ŽS krátky a výstižný?</t>
  </si>
  <si>
    <t>Je ŽS ľahko vyhľadateľná cez vyhľadávanie na webovom sídle slovensko.sk?</t>
  </si>
  <si>
    <t>Existujú na verejnej informačnej stránke dostupné návody k ŽS?</t>
  </si>
  <si>
    <t>Sú návody napísané ľudskou rečou a z pohľadu občana?</t>
  </si>
  <si>
    <t>Skrývame pre používateľa nezrozumiteľné interné procesy, smernice a nariadenia, podľa ktorých sa riadi poskytovanie služieb? Ak nám zákon priamo ukladá povinnosť o zverejňovaní takýchto textov, uvádzame okrem legislatívnej formulácie vysvetlenie ľudskou rečou?</t>
  </si>
  <si>
    <t>Uvádzame v návode ŽS priame odkazy na služby týkajúce sa tejto ŽS?</t>
  </si>
  <si>
    <t>Máme v návode uvedené, pre koho je ŽS určená?</t>
  </si>
  <si>
    <t>Uvádzame na informačnej stránke ŽS, aké výhody používateľovi poskytuje digitálna služba?</t>
  </si>
  <si>
    <t>Informujeme občana pred začatím používania služby, aké podklady bude na úspešné využitie služby potrebovať?</t>
  </si>
  <si>
    <t>Informujeme občana v návode o spoplatnení služby? Ak služba spoplatnená je, uvádzame výšku poplatku?</t>
  </si>
  <si>
    <t>Informujeme používateľa o tom, koľko krokov vykonal a kde v procese sa nachádza? Informujeme používateľa aj v prípade, že ŽS má iba jeden krok?</t>
  </si>
  <si>
    <t>Poskytujeme používateľovi možnosť použiť služby na všetkých najčastejšie používaných operačných systémoch (Windows, MacOS, Linux) a prehliadačoch (Google Chrome, Mozilla Firefox, Internet Explorer)?</t>
  </si>
  <si>
    <t>Ak službu nie je možné použiť na majoritnom operačnom systéme alebo prehliadači, upozorňujeme na to používateľa ešte pred začatím procesu na informačnej stránke alebo v návode?</t>
  </si>
  <si>
    <t>Používateľ: Som informovaný o zmenách a môžem skontrolovať stav</t>
  </si>
  <si>
    <t>Informujeme používateľa proaktívne (notifikujeme) o zmene stavu ŽS prostredníctvom digitálnych kanálov (email, SMS, webové sídlo, elektronická schránka alebo mobilná aplikácia)?</t>
  </si>
  <si>
    <t>Poskytujeme proaktívne inštrukcie ako ďalej postupovať, ak sa vyžaduje od používateľa ďalší krok?</t>
  </si>
  <si>
    <t>Môže si používateľ proaktívne overiť stav jeho ŽS cez komunikačné kanály?</t>
  </si>
  <si>
    <t>Používateľ: Verejná služba odo mňa nevyžaduje informácie, ktoré som už dával</t>
  </si>
  <si>
    <t>Je dodržané, že inštitúcia nevyžaduje od občana informácie, ktoré jej už odovzdal?</t>
  </si>
  <si>
    <t>Je dodržané, že služby, ktoré sú súčasťou ŽS nevyžadujú od občana informácie, ktoré jej už odovzdal?</t>
  </si>
  <si>
    <t>Je dodržané, že služba nezbiera od občana informácie, ktoré nie sú odôvodnené?</t>
  </si>
  <si>
    <t>Dostupnosť pomoci (kontaktu)</t>
  </si>
  <si>
    <t>6.1.1</t>
  </si>
  <si>
    <t>Sú kontaktné údaje viditeľné v každom kroku využívania služby?</t>
  </si>
  <si>
    <t>6.1.2</t>
  </si>
  <si>
    <t>Umožňujeme používateľovi skontaktovať sa s reálnou osobou?</t>
  </si>
  <si>
    <t>6.1.3</t>
  </si>
  <si>
    <t>Vysvetľujeme v priebehu využívania služby komplikovanejšie pojmy ľudskou rečou cez nápovedy alebo pomocné texty?</t>
  </si>
  <si>
    <t>Zber spätnej väzby</t>
  </si>
  <si>
    <t>6.2.1</t>
  </si>
  <si>
    <t>Umožňujeme používateľovi zanechať spätnú väzbu na proces v každom kroku ŽS?</t>
  </si>
  <si>
    <t>6.2.2</t>
  </si>
  <si>
    <t>Môže používateľ v poslednom kroku ŽS zanechať spätnú väzbu?</t>
  </si>
  <si>
    <t>Najčastejšie otázky a odpovede</t>
  </si>
  <si>
    <t>6.3.1</t>
  </si>
  <si>
    <t>Má ŽS k dispozícii stránku s často kladenými otázkami?</t>
  </si>
  <si>
    <t>6.3.2</t>
  </si>
  <si>
    <t>Sú často kladené otázky členené podľa tém?</t>
  </si>
  <si>
    <t>6.3.3</t>
  </si>
  <si>
    <t>Má stránka s často kladenými otázkami vlastné vyhľadávanie?</t>
  </si>
  <si>
    <t>6.3.4</t>
  </si>
  <si>
    <t>Nachádzajú sa v odpovediach na stránke často kladených otázok odkazy na súvisiace služby alebo ŽS?</t>
  </si>
  <si>
    <t>Používateľ: Mám pocit, že som v známom prostredí, dôverujem mu a viem, ako s ním narábať.</t>
  </si>
  <si>
    <t>Základné pravidlá jednotného dizajn-manuálu elektronických služieb ID-SK</t>
  </si>
  <si>
    <t>7.1.1</t>
  </si>
  <si>
    <t>Navrhli sme služby, ktoré sú súčasťou ŽS podľa vzorov a komponentov ID-SK?</t>
  </si>
  <si>
    <t>7.1.2</t>
  </si>
  <si>
    <t>Sú dlhé formuláre rozdelené na viacero podstránok?</t>
  </si>
  <si>
    <t>Typografia</t>
  </si>
  <si>
    <t>7.2.1</t>
  </si>
  <si>
    <t>Používame pre text veľkosť písma minimálne 16px?</t>
  </si>
  <si>
    <t>7.2.2</t>
  </si>
  <si>
    <t>Sú texty hypertextových odkazov výstižné, bez ohľadu na okolitý kontext?</t>
  </si>
  <si>
    <t>7.2.3</t>
  </si>
  <si>
    <t>Je dôležitý text s možným právnym následkom (napríklad pokuta alebo trest odňatia slobody) od hlavného textu vizuálne zvýraznený/odlíšený?</t>
  </si>
  <si>
    <t>Farby</t>
  </si>
  <si>
    <t>7.3.1</t>
  </si>
  <si>
    <t>Riadi sa elektronická služba, ktorá je súčasťou ŽS, farebnou paletou uvedenou v ID-SK?</t>
  </si>
  <si>
    <t>Tlačidlá</t>
  </si>
  <si>
    <t>7.4.1</t>
  </si>
  <si>
    <t>Označujeme interaktívne prvky vždy zmenou kurzora?</t>
  </si>
  <si>
    <t>7.4.2</t>
  </si>
  <si>
    <t>Opisujeme textom v tlačidlách akciu, ktorá nastane po stlačení daného tlačidla?</t>
  </si>
  <si>
    <t>7.4.3</t>
  </si>
  <si>
    <t>Používame na stránke vždy iba jedno primárne tlačidlo, ktoré potvrdzuje hlavnú akciu?</t>
  </si>
  <si>
    <t>Hlavička a päta</t>
  </si>
  <si>
    <t>7.5.1</t>
  </si>
  <si>
    <t>Obsahuje stránka služby (formulára), ktorá je súčasťou ŽS, hlavičku a pätu podľa šablóny ID-SK?</t>
  </si>
  <si>
    <t>7.5.2</t>
  </si>
  <si>
    <t>Obsahuje päta stránky odkazy na kontaktnú stránku inštitúcie, pomocné informácie, informácie o ochrane osobných údajov a vyhlásenie o prístupnosti?</t>
  </si>
  <si>
    <t>Formulárové prvky</t>
  </si>
  <si>
    <t>7.6.1</t>
  </si>
  <si>
    <t>Menia elektronické formuláre dynamicky svoju štruktúru a obsah na základe informácií, ktoré používateľ práve vypĺňa alebo ich daná inštitúcia o používateľovi má?</t>
  </si>
  <si>
    <t>7.6.2</t>
  </si>
  <si>
    <t>Používajú formulárové prvky s aktívnym stavom (napr. textové polia a tlačidlá) výrazné orámovanie na upriamenie pozornosti na aktívne pole?</t>
  </si>
  <si>
    <t>7.6.3</t>
  </si>
  <si>
    <t>Sú začiarkávacie polia (angl. „checkbox“) pri súhlasoch a potvrdeniach v predvolenom stave prázdne?</t>
  </si>
  <si>
    <t>7.6.4</t>
  </si>
  <si>
    <t>Sú prepínače (angl. „radiobutton“) na prvý pohľad odlíšené od začiarkávacích polí a obsahujú informáciu o tom, že je možné zvoliť len jednu z možností?</t>
  </si>
  <si>
    <t>Chyby a ich validácia</t>
  </si>
  <si>
    <t>7.7.1</t>
  </si>
  <si>
    <t>Ak používateľ odošle formulár s chybným vstupom, zobrazuje stránka v hornej časti prehľad o chybách s možnosťou prekliku na jednotlivé chyby?</t>
  </si>
  <si>
    <t>7.7.2</t>
  </si>
  <si>
    <t>Obsahuje každé chybové hlásenie informáciu o tom, prečo sa chyba vyskytla a ako ju má používateľ odstrániť?</t>
  </si>
  <si>
    <t>Ukladanie údajov</t>
  </si>
  <si>
    <t>7.8.1</t>
  </si>
  <si>
    <t>Poskytuje služba, ktorá je súčasťou ŽS používateľovi možnosť uložiť formulár a načítať ho? Prípadne, poskytuje celá ŽS takúto možnosť?</t>
  </si>
  <si>
    <t>7.8.2</t>
  </si>
  <si>
    <t>Majú formuláre implementovanú funkciu automatického ukladania vyplnených údajov?</t>
  </si>
  <si>
    <t>7.8.3</t>
  </si>
  <si>
    <t>Zobrazujeme používateľovi informáciu o uložení konceptu stavovým riadkom v hornej časti obrazovky?</t>
  </si>
  <si>
    <t>Stránka so zhrnutím</t>
  </si>
  <si>
    <t>7.9.1</t>
  </si>
  <si>
    <t>Obsahuje služba, ktorá je súčasťou ŽS alebo ŽS stránku so zhrnutím, kde používateľ môže skontrolovať správnosť svojich údajov pred odoslaním?</t>
  </si>
  <si>
    <t>7.9.2</t>
  </si>
  <si>
    <t>Obsahuje zhrnutie informáciu o poplatku, ktorý bude používateľ platiť, spolu s vysvetlením, ako bola stanovená výška daného poplatku?</t>
  </si>
  <si>
    <t>7.9.3</t>
  </si>
  <si>
    <t>Poskytuje stránka so zhrnutím používateľovi možnosť vrátiť sa a doplniť alebo zmeniť vyplnené údaje?</t>
  </si>
  <si>
    <t>Používateľ: Rozumiem textom. Sú napísané ľudskou rečou a aj odborné výrazy sú dobre vysvetlené.</t>
  </si>
  <si>
    <t>Je zrozumiteľnosť textov otestovaná s používateľmi?</t>
  </si>
  <si>
    <t>Kladieme pri vypĺňaní formulára pomocné otázky?</t>
  </si>
  <si>
    <t>Sú texty v súlade so slovníkom ID-SK?</t>
  </si>
  <si>
    <t>Dostupnosť služieb online</t>
  </si>
  <si>
    <t>Sú všetky služby, ktoré sú súčasťou ŽS, dostupné elektronicky?</t>
  </si>
  <si>
    <t>Je ŽS konzistentná vo forme komunikácie s občanom?</t>
  </si>
  <si>
    <t>Podpora mobilných zariadení</t>
  </si>
  <si>
    <t>Je možné celú ŽS absolvovať na mobilnom zariadení?</t>
  </si>
  <si>
    <t>Je ŽS prístupná na internetových prehliadačoch určených pre väčšinové mobilné platformy (iOS, Android)?</t>
  </si>
  <si>
    <t>Je používateľské rozhranie služieb, ktoré sú súčasťou ŽS responzívne?</t>
  </si>
  <si>
    <t>Previazanosť kanálov</t>
  </si>
  <si>
    <t>Môže sa používateľ slobodne rozhodnúť, ktoré zariadenie počas plynutia ŽS využije?</t>
  </si>
  <si>
    <t>Prístupnosť a inkluzívnosť</t>
  </si>
  <si>
    <t>Sú identifikované miesta, kde by mohli mať znevýhodnení používatelia problém alebo byť vylúčení z využívania služieb, ktoré sú súčasťou ŽS?</t>
  </si>
  <si>
    <t>Spĺňajú služby, ktoré sú súčasťou ŽS, štandardy prístupnosti?</t>
  </si>
  <si>
    <t>Je po významnejšej aktualizácii služieb, ktoré sú súčasťou ŽS, vykonávaný audit alebo testovanie služby s ohľadom na štandardy prístupnosti?</t>
  </si>
  <si>
    <t>Má občan možnosť prepnúť službu do angličtiny a jazykov národnostných menšín, a to tak, že je ňou možné prejsť v tomto jazyku od začiatku ŽS až po koniec?</t>
  </si>
  <si>
    <t>Jednoduchá platba (Poznámka: Ak sa používateľ v danej životnej situácii vôbec nestretáva s platbou, môžete tieto body považovať za irelevantné. )</t>
  </si>
  <si>
    <t>Dávame používateľovi možnosť zaplatiť za služby online?</t>
  </si>
  <si>
    <t>Komunikujeme na platobnej stránke informácie o službe, za ktorú má zaplatiť (za čo konkrétne platí) a aká je výška poplatku?</t>
  </si>
  <si>
    <t>Uvádzame pri platbe bankovým prevodom IBAN, variabilný symbol a sumu na zaplatenie?</t>
  </si>
  <si>
    <t>Ak platba zlyhá, zobrazujeme používateľovi stránku s informáciou o chybe, návodom, ako postupovať ďalej a možnosťou opakovať platbu?</t>
  </si>
  <si>
    <t>Informujeme občana o prijatí platby prostredníctvom digitálnych kanálov?</t>
  </si>
  <si>
    <t>Bezpečnosť a overovanie</t>
  </si>
  <si>
    <t>Má používateľ možnosť prihlásiť sa bezpečne elektronickým občianskym preukazom tam, kde sa vyžaduje prihlásenie?</t>
  </si>
  <si>
    <t>Môže sa používateľ podpisovať elektronicky?</t>
  </si>
  <si>
    <t>Využíva elektronická služba, ktorá je súčasťou ŽS, centrálny prihlasovací prvok UPVS?</t>
  </si>
  <si>
    <t>Je užitočný obsah pre používateľa dostupný už vopred bez prihlásenia?</t>
  </si>
  <si>
    <t>Má používateľ možnosť upozorniť na nesprávne osobné a iné používateľské údaje?</t>
  </si>
  <si>
    <t>Bolo hodnotenie (benchmark) ŽS na tejto ŽS vykonané opakovane?</t>
  </si>
  <si>
    <t>Máme výsledky hodnotenia (benchmarku) dostupné verejne online?</t>
  </si>
  <si>
    <t>Zverejňujeme plánované kroky k optimalizácii služieb alebo ŽS online?</t>
  </si>
  <si>
    <t>Zverejňujeme k plánovaným krokom časový harmonogram?</t>
  </si>
  <si>
    <t>Je spätná väzba na službu alebo ŽS dostupná verejne online?</t>
  </si>
  <si>
    <t>Je postup spracovania spätnej väzby dostupný verejne online?</t>
  </si>
  <si>
    <t>Sú ukazovatele úspešnosti elektronických služieb a ŽS dostupné verejne online?</t>
  </si>
  <si>
    <t>...</t>
  </si>
  <si>
    <t>Máme definované cieľové skupiny našej ŽS?</t>
  </si>
  <si>
    <t>Navrhli sme službu na základe jasne definovaného účelu a pridanej hodnoty pre používateľa?</t>
  </si>
  <si>
    <t>Poznáme aktuálne kľúčové požiadavky používateľov?</t>
  </si>
  <si>
    <t>Sú kľúčové požiadavky používateľov pravidelne overované zákazníckym výskumom a používateľským testovaním?</t>
  </si>
  <si>
    <t>Máme pre našu službu definované kľúčové ukazovatele výkonnosti týkajúce sa jej používania, a to minimálne:</t>
  </si>
  <si>
    <t>Náklad za transakciu (angl. „cost per transaction")?</t>
  </si>
  <si>
    <t>Používateľskú spokojnosť (angl. „user satisfaction")?</t>
  </si>
  <si>
    <t>Mieru dokončenia úloh (angl. „completion rate")?</t>
  </si>
  <si>
    <t>Percento používateľov využívajúcich službu online v pomere k percentu používateľov, ktorí ju využívajú cez iné kanály (angl. „digital take-up")?</t>
  </si>
  <si>
    <t>Miera chybovosti (angl. „error rates")?</t>
  </si>
  <si>
    <t>Priemerný čas na dokončenie jednotlivých krokov v rámci služby?</t>
  </si>
  <si>
    <t>Máme k dispozícii správu zo zákazníckeho výskumu používateľských potrieb.</t>
  </si>
  <si>
    <t>Správa zo zákazníckeho výskumu je v súlade s metodickými usmerneniami ID-SK:</t>
  </si>
  <si>
    <t>Popisuje použité metódy zákazníckeho výskumu, a to stručne a jasne?</t>
  </si>
  <si>
    <t>Obsahuje ID-SK report sumatívneho testovania?</t>
  </si>
  <si>
    <t>Obsahuje priorizované návrhy riešení na problémy, ktoré identifikovalo sumatívne testovanie?</t>
  </si>
  <si>
    <t>Popisuje výsledky zákazníckeho výskumu aj formou zákazníckych ciest?</t>
  </si>
  <si>
    <t>(nazbierateľný počet = celkový počet (139b) - irelevantné pre túto službu)</t>
  </si>
  <si>
    <t>(počet bodov za otázniky)</t>
  </si>
  <si>
    <t>(spočítané obodované)</t>
  </si>
  <si>
    <t>(identifikovateľná časť =  nazbierateľný počet - nevedeli sme ohodnotiť )</t>
  </si>
  <si>
    <t>VÝSLEDOK</t>
  </si>
  <si>
    <t>((získali / identifikovateľná časť) * 100)</t>
  </si>
  <si>
    <t>Kontrola (počet bodov)</t>
  </si>
  <si>
    <t>Metrika</t>
  </si>
  <si>
    <t>Návod na hodnotenie</t>
  </si>
  <si>
    <t>Max. počet</t>
  </si>
  <si>
    <t>Počet bodov</t>
  </si>
  <si>
    <t>Odkaz
[URL]/Snímky obrazovky</t>
  </si>
  <si>
    <t>Poznámky hodnotiteľa</t>
  </si>
  <si>
    <t>Technické poznámky k váham jednotlivých metrík</t>
  </si>
  <si>
    <t xml:space="preserve">Názov ŽS: </t>
  </si>
  <si>
    <t>Technické poznámky k váham jednotlivých metrík vysvetľujú, prečo majú niektoré metriky vyššiu váhu (hodnotené 2 a 3 bodmi) než ostatné.</t>
  </si>
  <si>
    <t>Hodnotiteľ:</t>
  </si>
  <si>
    <t>Dátum hodnotenia:</t>
  </si>
  <si>
    <t>Legenda:</t>
  </si>
  <si>
    <t>1</t>
  </si>
  <si>
    <t>Overujeme, či má štátna stránka kvalitne spracovanú optimalizáciu pre vyhľadávače (SEO). Jednoduchý spôsob ako kritérium overiť, je vyhľadať životnú situáciu v  „inkognito” móde prehliadača. Do vyhľadávača zadajte názov životnej situácie z pohľadu občana – napr.  „kúpa auta". Za pozitívny nález sa ráta aj výsledok z webovej stánky slovensko.sk</t>
  </si>
  <si>
    <t>Zlá vyhľadateľnosť predstavuje zásadnú bariéru v zákazníckej ceste. Prvý krok v používateľskej ceste predstavuje hľadanie informácií o službe. Pokiaľ sa vyskytne bariéra už v prvom kroku životnej situácie, môže používateľovi zabrániť využiť službu.</t>
  </si>
  <si>
    <t>Overujeme, či titulok zobrazovaného výsledku vyhľadávania je zrozumiteľný pre občana bez použita špecializovaných pojmov.</t>
  </si>
  <si>
    <t>Občan nepozná oficiálny názov služby/životnej situácie a hľadá názov služby svojimi slovami. Služba s tým musí počítať, zanalyzovať najčastejšie vyhľadávané výrazy a navrhnúť názov infostránky s ohľadom na tieto zistenia. Pokiaľ je názov koncipovaný zle, používateľ nevie nájsť službu a predstavuje pre neho zásadnú bariéru.</t>
  </si>
  <si>
    <t>Overujeme, či titulok zobrazovaného výsledku vyhľadávania nepresahuje 160 znakov popisuje potrebu alebo problém, nie technológiu alebo proces.</t>
  </si>
  <si>
    <t>Je ŽS ľahko vyhľadateľná cez vyhľadávanie na webovom sídle  slovensko.sk?</t>
  </si>
  <si>
    <t>Overujeme, či je životná situácia správne zaradená do štruktúry portálu a jednoducho vyhľadateľná cez centrálny vyhľadávač.</t>
  </si>
  <si>
    <t>Čiastkový výsledok</t>
  </si>
  <si>
    <t>2</t>
  </si>
  <si>
    <t>Za návod považujeme štruktúrované informácie, uvedené stručne v bodoch, ktoré používateľovi pomôžu postupne úspešne prejsť životnou situáciou. Návody musia byť dostupné na štátnom, nie súkromnom webovom sídle.
Návod obsahuje informácie pre majoritnú skupinu používateľov (1b).
Návod obsahuje informácie aj pre menej časté alternatívne scenáre (2b).</t>
  </si>
  <si>
    <t>Overujeme, či sú odborné výrazy používané v minimálnej miere alebo sú vysvetlené. Stránka nenúti občana porozumieť byrokratickým a zložitým textom.</t>
  </si>
  <si>
    <t>Spôsob, akým je návod písaný, je dôležitejší ako návod samotný. Pokiaľ informačná stránka obsahuje návod, ktorému používateľ nerozumie alebo mu chýbajú vedomosti na pochopenie, návod sa pre neho stáva nepoužiteľným. Kvalitne vypracovaný návod môže predstavovať aj opatrenie ako prekonať bariéry v službe, ktoré zatiaľ neboli odstránené a pomáha používateľovi úspešne ukončiť službu.</t>
  </si>
  <si>
    <t>Dobrá digitálna služba berie do úvahy, že používateľa zaujíma len to, že proces prebieha k jeho spokojnosti. Ak sú tieto informácie legislatívne nevyhnutné, uvádzame tiež vysvetlenie ľudskou rečou.</t>
  </si>
  <si>
    <t>Overujeme, či má používateľ možnosť prekliknúť sa z textových návodov priamo do kontextu služieb ŽS.</t>
  </si>
  <si>
    <t>Informačná stránka má slúžiť ako prvý krok v zákazníckej ceste a prirodzene navigovať používateľa na ďalší krok – využitie služby. Pokiaľ používateľ nevie prejsť na ďalší krok, predstavuje to pre neho zásadnú bariéru.</t>
  </si>
  <si>
    <t>Návod konkretizuje, kto má povinnosť alebo nárok na jej využitie.</t>
  </si>
  <si>
    <t>Napr. polovičný poplatok za službu, rýchlejšia odpoveď atď.</t>
  </si>
  <si>
    <t>Napr. potrebné dokumenty, čítačka eID, aktívne konto sa portály a pod.</t>
  </si>
  <si>
    <t>Služba musí používateľa plynulo navigovať medzi krokmi dopredu smerom k úspešnému ukončeniu služby. Včasná komunikácia podkladov zamedzuje tomu, aby sa používateľ vracal v krokoch späť, v horšom prípade zistil až v priebehu využívania služby, že ju nemôže dokončiť.</t>
  </si>
  <si>
    <t>3</t>
  </si>
  <si>
    <t>Overujeme prostredníctvom virtualizačného nástroja alebo priamo na uvedených operačných systémoch.</t>
  </si>
  <si>
    <t>Prístupnosť je jednou z najdôležitejších kritérií elektronickej služby. Pokiaľ je prístupnosť opomínaná, môže znemožniť celým skupinám používateľov využiť službu.</t>
  </si>
  <si>
    <t>V týchto prípadoch zároveň informujeme používateľa o tom, aký operačný systém alebo prehliadač má použiť.</t>
  </si>
  <si>
    <t>V prípade, že služba nie je prístupná pre všetky OS a prehliadače, musí byť používateľovi jasne komunikovaný dôvod bariéry a možné riešenia ako bariéru obísť, aby mohol dokončiť službu. V opačnom prípade ostáva používateľ frustrovaný a neschopný využiť službu.</t>
  </si>
  <si>
    <t>4</t>
  </si>
  <si>
    <t>Napr. potvrdenie o dokončení transakcie; pripomienka, že je potrebné znova zaplatiť opakujúci sa poplatok; informácia, že žiadosť bola schválená/vybavená/zamietnutá; informácia, že používateľ musí doložiť ďalšie dokumenty alebo opraviť chybu. 
Áno, pri všetkých zmenách stavu (2b). 
Len pri jednej zmene ako napr. vybavení alebo podaní žiadosti (1b).</t>
  </si>
  <si>
    <t>Áno (2b).
Nie, ale v komunikácii je spomenutý hypertextový odkaz na stránku s inštrukciami (1b).</t>
  </si>
  <si>
    <t>Napr. webové sídlo, e-mail, elektronická schránka, kontaktné centrum, chatbot.
Áno (1b).
Má možnosť overiť cez viac ako jeden kanál (2b).</t>
  </si>
  <si>
    <t>5</t>
  </si>
  <si>
    <t>Napríklad ak občan už zadával telefónny kontakt alebo rodné číslo, nevyžadujeme ho opätovne.</t>
  </si>
  <si>
    <t>Predstavuje to zásadné kritérium v hodnotení elektronických služieb z pohľadu občana aj štátu. Z pohľadu štátu podporuje princíp informatizácie verejnej správy „jedenkrát a dosť,” ktorý bol stanovený ako platné všeobecné pravidlo pri realizácii cieľov verejnej správy. Pre občana predstavuje cyklické dokladanie rovnakých dokumentov extrémnu byrokratickú záťaž, ktorá zamedzuje jednoduchému a rýchlemu vybaveniu služby.</t>
  </si>
  <si>
    <t>Ak občan už zadával telefónny kontakt alebo rodné číslo kdekoľvek v rámci ŽS, nevyžadujeme ho opätovne. Napr. ak používateľ v rámci životnej situácie komunikuje so sociálnou poisťovňou a neskôr s katastrom, kataster si nepýta informácie, ktoré používateľ poskytol sociálnej poisťovni.</t>
  </si>
  <si>
    <t xml:space="preserve">Podobne ako v predošlej metrike, je dôležité, aby občan nebol neustále zaťažovaný opakovanými výzvami k autentifikácii alebo uvádzaniu kontaktu. Elektronická služba by mala fungovať tak, že sa používateľ na začiatku autentifikuje pomocou eiD, štát identifikuje o akú osobu ide a ďalej od neho už nevyžaduje informácie, ktoré mu už raz dal. </t>
  </si>
  <si>
    <t>Odôvodnené môžu byť také informácie, ktoré sú vyžadované legislatívou alebo ich poskytnutie môže byť pre používateľa výhodné. Napr. kontaktný udaj, cez ktorý mu služba pošle notifikáciu o stave riešenia.</t>
  </si>
  <si>
    <t>6</t>
  </si>
  <si>
    <t xml:space="preserve">Dostupnosť pomoci (kontaktu) </t>
  </si>
  <si>
    <t>Áno (2b). Pre zobrazenie kontaktných údajov musí používateľ prejsť na inú stránku (1b).</t>
  </si>
  <si>
    <t>Keď si používateľ nevie dať rady, môže sa rozhodnúť komunikovať s človekom, ktorý mu poskytne podporu.</t>
  </si>
  <si>
    <t>Služba využíva kontextovú pomoc, ktorá je umiestnaná priamo v texte formuláru.</t>
  </si>
  <si>
    <t>Aby bol používateľ schopný úspešne dokončiť službu, musí rozumieť textom v službe – ich forme aj obsahu. Laickému používateľovi často chýbajú vedomosti, ktoré majú úradníci, čo môže spôsobiť chyby v podaní alebo používateľovi úplne znemožní ukončenie služby. Kontextuálna pomoc preto hrá zásadnú úlohu v prístupnosti služby – umožňuje akémukoľvek používateľovi ukončiť službu.</t>
  </si>
  <si>
    <t xml:space="preserve"> Umožňujeme používateľovi zanechať spätnú väzbu v každom kroku ŽS? </t>
  </si>
  <si>
    <t>Zber spätnej väzby môže byť realizovaný napr. cez telefón, e-mail alebo formulár spätnej väzby.</t>
  </si>
  <si>
    <t>Overujeme, ci spätná väzba využíva vzor predpísany jednotným dizajn manuálom el. služieb ID-SK uvedeným na https://idsk-elements.herokuapp.com/vzory/stranky-so-spatnou-vazbou</t>
  </si>
  <si>
    <t>Forma spätnej väzby je extrémne dôležitá. Zbierané dáta musia po vyhodnotení reflektovať kvalitu služby z pohľadu používateľa (spokojnosť používateľa) a zároveň ponúkať priestor pre návrhy na zlepšenie. Vzor predpísaný v ID-SK obsahuje všetky potrebné náležitosti k zberu a vyhodnocovaniu kvantitatívnych a kvalitatívnych dát od používateľov. Zároveň, z titulu jednotného manuálu pre všetky elektronické služby, zjednocuje spôsob zberu dát naprieč službami a umožňuje tak porovnávanie výsledkov.</t>
  </si>
  <si>
    <t>Áno (2b).
Nie, ale je možné sa k stránke dostať priamym odkazom z informačnej stránky (1b).</t>
  </si>
  <si>
    <t>Kde je to relevantné, uvádzame odkazy na súvisiace služby alebo ŽS, ktoré pomôžu občanovi pri rýchlejšom realizovaní svojej potreby.</t>
  </si>
  <si>
    <t>Kvalitná služba z pohľadu používateľa je navrhnutá s ohľadom na kontext jeho situácie. Oddelené služby a ŽS z pohľadu štátu môžu z pohľadu používateľa za sebou nasledovať alebo sa prekrývať. Úlohou služby/ŽS je navigovať používateľa a zabezpečovať plynulý tok zákazníckej cesty od začiatku až do konca. Ak sa napríklad používateľovi narodilo dieťa, životná situácia z jeho pohľadu občana zahŕňa viac služieb a ŽS z pohľadu štátu. Štát by to mal reflektovať, pomôcť používateľovi navigovať sa naprieč všetkými súvisiacimi službami a úspešne ich ukončiť.</t>
  </si>
  <si>
    <t>7</t>
  </si>
  <si>
    <t xml:space="preserve">Používateľ: Mám pocit, že som v známom prostredí, dôverujem mu a viem, ako s ním narábať.  </t>
  </si>
  <si>
    <t xml:space="preserve">Webové sídlo využíva vzory a komponenty jednotného dizajn-manuálu elektronických služieb (ID-SK). Dostupné na: https://idsk-elements.herokuapp.com/ </t>
  </si>
  <si>
    <t>Overujeme, či sa na každej podstránke elektronickej služby občana spytujeme iba jednu otázku alebo najviac niekoľko navzájom súvisiacich otázok (napr. meno, priezvisko a číslo občianskeho preukazu).</t>
  </si>
  <si>
    <t xml:space="preserve">Typografia  </t>
  </si>
  <si>
    <t>Akceptujú sa ekvivalenty relatívneho prepočtu, overujte pri zobrazení na bežnom stolovom počítači.</t>
  </si>
  <si>
    <t>Napr. nie “klik sem”, ale “formulár daňového priznania pre živnostníka”.</t>
  </si>
  <si>
    <t xml:space="preserve">Farby </t>
  </si>
  <si>
    <t>Platí najmä pre text, textové odkazy, farby pozadia, tlačidiel a farieb aktívneho stavu. Pre referenciu farebnosti navštívte sekciu farby: https://idsk-elements.herokuapp.com/colour/</t>
  </si>
  <si>
    <t xml:space="preserve">Tlačidlá </t>
  </si>
  <si>
    <t>Pri prejdení nad prvky, ktoré povoľujú interakciu (tlačidlá, hypertextové odkazy, textové polia a pod.) sa musí kurzor myši upraviť tak, aby používateľa upozornil na možnosť vstupu.</t>
  </si>
  <si>
    <t>Opis by mal byť stručný a vyjadrovať akciu, nie stav. Napr. nie  „OK”, ale  „Podpísať".</t>
  </si>
  <si>
    <t xml:space="preserve">Primárne tlačidlá sú najvýraznejšie tlačidlá na stránke. Slúžia na to, aby navigovali používateľa k ďalšiemu kroku (k úspešnému dokončeniu procesu). Napr. “Odoslať” môže byť hlavné tlačidlo v poslednom kroku vypĺňania formulára. Zároveň, na danej obrazovke môže byť sekundárne tlačidlo “Potrebujem pomoc,” ktoré má menej výrazný vzhľad. </t>
  </si>
  <si>
    <t xml:space="preserve">Hlavička a päta  </t>
  </si>
  <si>
    <t>Aby sa zaručila vizuálna a funkčná konzistentnosť služieb poskytovaných štátom, využívame unifikovanú hlavičku a pätu podľa predpisu dostupného v časti Hlavička a pätička: https://idsk-elements.herokuapp.com/hlavicka-paticka/</t>
  </si>
  <si>
    <t xml:space="preserve">Formulárové prvky </t>
  </si>
  <si>
    <t>Napr. ak inštitúcia vie, že občan nemá deti, skryje polia, ktoré vzhľadom na túto skutočnosť už nie sú preňho relevantné.
Napr. ak vieme, že 70% používateľov, ktorí vypĺňajú formulár sú živnostníci, je v rozbaľovacom zozname prednastavná živnosť.</t>
  </si>
  <si>
    <t>Dynamické formuláre sú nevyhnutné pre kvalitne navrhnutú elektronickú službu, ktorá spĺňa všetky metriky benchmarku. Pomocou otázok naviguje používateľa k vyplneniu polí, ktoré sú relevantné pre jeho konkrétny scenár. Odpadáva tak frustrácia používateľa a zisťovanie, ktoré informácie a polia sa týkajú jeho scenára. Používateľ v dynamickom formulári dostáva iba personalizované informácie potrebné na dokončenie služby a znižuje sa jeho chybovosť či nápor na kontaktné centrá.</t>
  </si>
  <si>
    <t>Formuláre musia využívať focus ring. Ide o rámček, ktorý sa zobrazí po tom, ako používateľ zaktivuje prvok na stránke. Pomáha pri orientácii.</t>
  </si>
  <si>
    <t>Sú začiarkávacie polia (ang. „checkbox“) pri súhlasoch a potvrdeniach v predvolenom stave prázdne?</t>
  </si>
  <si>
    <t>Nevyužívame možnosť predvoleného začiarkávania.</t>
  </si>
  <si>
    <t>Sú prepínače (ang. „radiobutton“) na prvý pohľad odlíšené od začiarkávacích polí a obsahujú informáciu o tom, že je možné zvoliť len jednu z možností?</t>
  </si>
  <si>
    <t xml:space="preserve">Chyby a ich validácia </t>
  </si>
  <si>
    <t>Stránka by v chybovom stave mala na vrchu zobrazovať zoznam chýb.</t>
  </si>
  <si>
    <t xml:space="preserve">Ukladanie údajov </t>
  </si>
  <si>
    <t>Používateľ má možnosť formulár vyexportovať vo formáte XML alebo ho uložiť do svojho úložného priestoru dostupného v službe alebo v elektronických schránkach.</t>
  </si>
  <si>
    <t>Pri aktivovanej funkcii automatického ukladania musí služba priebežne informovať používateľa o uložení konceptu.</t>
  </si>
  <si>
    <t xml:space="preserve">Stránka so zhrnutím   </t>
  </si>
  <si>
    <t>8</t>
  </si>
  <si>
    <t xml:space="preserve">Používateľ: Rozumiem textom. Sú napísané ľudskou rečou a aj odborné výrazy sú dobre vysvetlené. </t>
  </si>
  <si>
    <t>8,1</t>
  </si>
  <si>
    <t>Na overenie bol vykonaný prieskum zrozumiteľnosti s koncovými používateľmi napr. pomocou testovania použiteľnosti.</t>
  </si>
  <si>
    <t>Testovanie s používateľmi je základné kritérium navrhovania služieb z pohľadu používateľskej centricity. Iba tak vieme overiť, či sú texty napísané dostatočne zrozumiteľne, vieme so získanými dátami ďalej pracovať a zlepšovať kvalitu služby.</t>
  </si>
  <si>
    <t>8,2</t>
  </si>
  <si>
    <t>Vedenie dialógu  „otázka – odpoveď" je pre občana jednoduchšie na porozumenie kontextu formulára. Pomocné otázky uľahčujú používateľovi porozumieť, akú informáciu má poskytnúť a tiež pochopiť, prečo je nevyhnutné informáciu doplniť.</t>
  </si>
  <si>
    <t>8,3</t>
  </si>
  <si>
    <t>Slovník jednotného dizajn manuálu elektronických služieb je dostupný v časti slovník: https://idsk-elements.herokuapp.com/slovnik/slovnik</t>
  </si>
  <si>
    <t>ID-SK hrá kľúčovú úlohu v zjednocovaní kvality verejných služieb a predstavuje jediný zdroj pravdy, z ktorého je potrebné pri návrhu služby vychádzať. Používanie slovníka ID-SK zabezpečuje konzistentnosť používateľského zážitku. To znamená, že používateľ je oboznámený s opätovne používanými pojmami a nedochádza k nepochopeniu a dezinterpretácii, čo zbytočne vytvára bariéry v zákazníckej ceste.</t>
  </si>
  <si>
    <t>9</t>
  </si>
  <si>
    <t>9,1</t>
  </si>
  <si>
    <t xml:space="preserve">Overujeme, či sa dá celá životná situácia vykonať elektronicky. </t>
  </si>
  <si>
    <t>Toto kritérium je nesmierne dôležité z pohľadu konzistentnosti zákazníckej cesty naprieč životnou situáciou. Používateľ, ktorý v rámci ŽS využije prvú službu elektronicky, musí byť tiež schopný svoju ŽS elektronicky dokončiť. Kritérium je kľúčové aj z pohľadu stratégie a cieľov národnej koncepcie informatizácie verejnej správy.</t>
  </si>
  <si>
    <t>9,2</t>
  </si>
  <si>
    <t>Napr. ak s nami používateľ komunikuje elektronicky, neprechádzame na listovú formu komunikácie.</t>
  </si>
  <si>
    <t>Predstavuje jedno zo zásadnejších kritérií konzistentnosti zákazníckej cesty. Používateľ po výbere komunikačného kanálu očakáva, že sa zo strany štátu nebude meniť. Ak štát v priebehu využívania služby neočakávane zmení kanál, používateľ nemusí napríklad zaregistrovať odpoveď od štátu. Jeho zákaznícka cesta sa tým komplikuje a používateľský zážitok výrazne zhoršuje.</t>
  </si>
  <si>
    <t>10</t>
  </si>
  <si>
    <t xml:space="preserve">Podpora mobilných zariadení </t>
  </si>
  <si>
    <t>10,1</t>
  </si>
  <si>
    <t>Všetky aktivity (prihlásenie, vypĺňanie formulárov, nahrávanie dokumentov atď.) je možné vykonať na mobilnom zariadení.</t>
  </si>
  <si>
    <t>10,2</t>
  </si>
  <si>
    <t>Overujeme prechádzaním jednotlivých ŽS na mobilných zariadeniach s operačnými systémami iOS a Android.</t>
  </si>
  <si>
    <t>10,3</t>
  </si>
  <si>
    <t>Responzívnosť je schopnosť bežného webového sídla sa bezproblémovo zobraziť na rôznych veľkostiach obrazoviek, spravidla na mobilnom zariadení.
Áno (2b).
Nie, iba informačná stránka je responzívna (1b).</t>
  </si>
  <si>
    <t>10,4</t>
  </si>
  <si>
    <t>Napr. začne vypĺňať formulár na mobilnom telefóne a proces dokončí na stolovom počítači.</t>
  </si>
  <si>
    <t>11</t>
  </si>
  <si>
    <t xml:space="preserve">Prístupnosť a inkluzívnosť  </t>
  </si>
  <si>
    <t>Prístupnosť patrí medzi piliere informatizácie verejnej správy. Verejné služby nesmú diskriminovať žiadnu skupinu používateľov a musia im umožniť využitie a úspešné ukončenie verejnej služby.</t>
  </si>
  <si>
    <t>11,1</t>
  </si>
  <si>
    <t>Napr. testovaním so znevýhodnenými používateľmi alebo expertným auditom prístupnosti a inkluzívnosti.</t>
  </si>
  <si>
    <t>11,2</t>
  </si>
  <si>
    <t>Overujeme voči Výnosu č. 55/2014 Ministerstva financií Slovenskej republiky zo 4. marca 2014 o štandardoch pre informačné systémy verejnej správy dostupného na https://www.slov-lex.sk/pravne-predpisy/SK/ZZ/2014/55/20190226</t>
  </si>
  <si>
    <t>Štandardy prístupnosti definujú základné požiadavky, nevyhnutné k inklúzii všetkých skupín obyvateľstva.</t>
  </si>
  <si>
    <t>11,3</t>
  </si>
  <si>
    <t>11,4</t>
  </si>
  <si>
    <t>Áno (2b).
Ako zahraničný jazyk je dostupná len angličtina alebo jazyk národnostnej menšiny (1b).</t>
  </si>
  <si>
    <t>12</t>
  </si>
  <si>
    <t>12,1</t>
  </si>
  <si>
    <t>Platba je v procese využívania služby často opomínaná. Je však integrálnou časťou zákazníckej cesty, často predstavuje posledný krok potrebný na úspešné ukončenie služby. Z pohľadu konzistentnosti je preto nevyhnutné, aby elektronická služba používateľa prirodzene navigovala na ďalší krok, platbu, a dávala používateľovi možnosť zrealizovať aj tento krok online.</t>
  </si>
  <si>
    <t>12,2</t>
  </si>
  <si>
    <t>12,3</t>
  </si>
  <si>
    <t>Platobná stránka musí obsahovať všetky platobné údaje potrebné pre úspešné dokončenie platby. Z pohľadu plynulého toku je potrebné, aby používateľ dostával všetky potrebné informácie kontextuálne vo chvíli, keď ich potrebuje a následne bol navigovaný k ďalšiemu kroku. Používateľ nesmie byť nútený hľadať potrebné informácie bez pomoci a navigácie naprieč inými stránkami.</t>
  </si>
  <si>
    <t>12,4</t>
  </si>
  <si>
    <t>Používateľ sa nikdy nesmie ocitnúť v bode, keď nevie, ako pokračovať a hrozí možnosť nedokončenia služby. Ak sa vyskytne v priebehu využívania služby chyba, služba musí informovať, prečo sa vyskytla a ako postupovať ďalej.</t>
  </si>
  <si>
    <t>12,5</t>
  </si>
  <si>
    <t>Napr. email, SMS, webové sídlo, elektronická schránka alebo mobilná aplikácia.</t>
  </si>
  <si>
    <t xml:space="preserve"> </t>
  </si>
  <si>
    <t>13</t>
  </si>
  <si>
    <t>13,1</t>
  </si>
  <si>
    <t>Elektronická služba má implementované prihlásenie cez eID.</t>
  </si>
  <si>
    <t>13,2</t>
  </si>
  <si>
    <t>13,3</t>
  </si>
  <si>
    <t>Aby sa zabezpečila konzistentnosť používateľského zážitku, elektronické služby využívajú centralizovaný prihlasovací formulár dostupný na slovensko.sk</t>
  </si>
  <si>
    <t>13,4</t>
  </si>
  <si>
    <t xml:space="preserve">Je užitočný obsah pre používateľa dostupný už vopred bez prihlásenia? </t>
  </si>
  <si>
    <t>Autorizáciu alebo autentifikáciu používateľa (napr. prihlásenie a podpisovanie) si pýtame iba tam, kde je to nevyhnutné.</t>
  </si>
  <si>
    <t>13,5</t>
  </si>
  <si>
    <t>Občan môže sám upraviť údaje v službe alebo prostredníctvom niektorého z kontaktných kanálov.</t>
  </si>
  <si>
    <t>14</t>
  </si>
  <si>
    <t>14,1</t>
  </si>
  <si>
    <t>Toto je prvý krát, čo hodnotíme tieto služby (0b).
Vyhodnotili sme služby týmto benchmarkom jedenkrát (1b).
Vyhodnotili sme služby týmto benchmarkom opakovane (2b).</t>
  </si>
  <si>
    <t>14,2</t>
  </si>
  <si>
    <t>14,3</t>
  </si>
  <si>
    <t>Napr. máme verejne dostupný plán rozvoja</t>
  </si>
  <si>
    <t>14,4</t>
  </si>
  <si>
    <t>14,5</t>
  </si>
  <si>
    <t>Napr. pravidelne zverejňujeme hodnotenie služieb, výsledky dotazníkov alebo otvorené komentáre od občanov.</t>
  </si>
  <si>
    <t>14,6</t>
  </si>
  <si>
    <t>Postup opisuje, ako spätnú väzbu získavame a ako s ňou naložíme.</t>
  </si>
  <si>
    <t>14,7</t>
  </si>
  <si>
    <t>Máme stanovené kritériá úspešnosti a zverejňujeme ich. Napr. úsporu finančných prostriedkov vďaka elektronickej službe, počet alebo zvýšenie dokončených online transakcií, používateľskú spokojnosť, odľahčenie kontaktného centra, skrátenie času na vybavenie služby a pod.</t>
  </si>
  <si>
    <t>15</t>
  </si>
  <si>
    <t>15,1</t>
  </si>
  <si>
    <t>Cieľové skupiny sú definované konkretizujúcimi profilmi, napríklad vo forme persón.</t>
  </si>
  <si>
    <t>15,2</t>
  </si>
  <si>
    <t>Elektronická služba má určené merateľné ukazovatele pridanej hodnoty, ktorú vytvára.</t>
  </si>
  <si>
    <t>15,3</t>
  </si>
  <si>
    <t>Zberom pravidelnej spätnej väzby a priorizáciou potrieb občanov máme pomenované kľúčové potreby používateľov.</t>
  </si>
  <si>
    <t>15,4</t>
  </si>
  <si>
    <t>Zber požiadaviek zahŕňa potreby používateľov a bol vykonaný podľa metodiky zákaznícky-orientovaného dizajnu, napríklad podľa metodiky jednotného dizajn manuálu el. služieb ID-SK: https://idsk-elements.herokuapp.com/uvod/metodika-ucd</t>
  </si>
  <si>
    <t xml:space="preserve">Máme pre našu službu definované kľúčové ukazovatele výkonnosti týkajúce sa jej používania, a to minimálne: </t>
  </si>
  <si>
    <t>15,5</t>
  </si>
  <si>
    <t>15,6</t>
  </si>
  <si>
    <t>15,7</t>
  </si>
  <si>
    <t>Napr. na službu je nastavený systém dátovej analytiky, meranie priepustnosti a pod.</t>
  </si>
  <si>
    <t>15,8</t>
  </si>
  <si>
    <t>15,9</t>
  </si>
  <si>
    <t>15,10</t>
  </si>
  <si>
    <t>15,11</t>
  </si>
  <si>
    <t>Zber zákazníckych potrieb bol vykonaný podľa metodiky zákaznícky-orientovaného dizajnu, napríklad podľa metodiky jednotného dizajn manuálu el. služieb ID-SK: https://idsk-elements.herokuapp.com/uvod/metodika-ucd
Ak správa nie je staršia ako 12 mesiacov (2b).
Ak správa nie je staršia ako 24 mesiacov (1b).</t>
  </si>
  <si>
    <t>Zber dát a ich analýza sú nevyhnutné v procese návrhov zmien na zlepšovania služby. Ak nevieme objektívne identifikovať nedostatky služby, ostávame iba v rovine subjektívnych domnienok.</t>
  </si>
  <si>
    <t xml:space="preserve"> Správa zo zákazníckeho výskumu je v súlade s metodickými usmerneniami ID-SK:  </t>
  </si>
  <si>
    <t>15,12</t>
  </si>
  <si>
    <t>Metodika jednotného dizajn manuálu el. služieb ID-SK je dostupná v časti metodika UCD: https://idsk-elements.herokuapp.com/uvod/metodika-ucd</t>
  </si>
  <si>
    <t>15,13</t>
  </si>
  <si>
    <t>15,14</t>
  </si>
  <si>
    <t>15,15</t>
  </si>
  <si>
    <t>SUMÁR BODOV</t>
  </si>
  <si>
    <t>(nazbierateľný počet = celkový počet (135b) - irelevantné pre túto službu)</t>
  </si>
  <si>
    <t>(vážený priemer čiastkových výsledkov)</t>
  </si>
  <si>
    <t>28.7.2019 21:30 - 22:34</t>
  </si>
  <si>
    <t xml:space="preserve"> „ ? " = nevieme ohodnotiť</t>
  </si>
  <si>
    <t xml:space="preserve"> „ – " = irelevantné pre túto ŽS/službu</t>
  </si>
  <si>
    <t>https://1drv.ms/u/s!AoWN9knbTs6vlC704U6ohCs_znPG?e=Ar8blE</t>
  </si>
  <si>
    <t>Do vyhľadávača Google sme zadali „Zápis na ORSR". Informačná stránka slovensko.sk sa nachádza na prvej strane výsledkov vyhľadávania.</t>
  </si>
  <si>
    <t>Titulok výsledku vyhľadávania je krátky, nekorešponduje s vyhľadávaným výrazok a nezvyčajne skrátený.</t>
  </si>
  <si>
    <t>Popis je jesný výstižný a korešponduje s vyhľadávaným výrazom.</t>
  </si>
  <si>
    <t>https://1drv.ms/u/s!AoWN9knbTs6vlDDk7RnLMhqkQESg?e=z00sNN</t>
  </si>
  <si>
    <t>Návod je písaný zväčša ľudskou rečou, s minimom citácií a odvolávaním sa na zákony a vyhlášky. Návod obsahuje aj informácie pre menej časté alternatívne scenáre.</t>
  </si>
  <si>
    <t>Odborné výrazy sú zriedkavé a vysvetlené. Stránka nenúti rozumieť byrokratickému jazyku.</t>
  </si>
  <si>
    <t>V návode som neidentifikoval procesy netýkajúce sa občana.</t>
  </si>
  <si>
    <t>V návode sa náchádza odkaz priamo na službu.</t>
  </si>
  <si>
    <t>V návode je uvedené pre koho je určený</t>
  </si>
  <si>
    <t>Návod nepopisu výhody oproti listinnému podaniu.</t>
  </si>
  <si>
    <t>V návode sa nachádza popis potrebných podkladov, ktoré budú potrebné k podaniu.</t>
  </si>
  <si>
    <t>V návode sa nachádza infomrácia o súvisiacich súdnych poplatkoch.</t>
  </si>
  <si>
    <t>Takúto informáciu som neidentifikoval.</t>
  </si>
  <si>
    <t>?</t>
  </si>
  <si>
    <t>Služba bola testovaná a funguje s operačným systémom MAC-OS a na prehliadačoch Google Chrome</t>
  </si>
  <si>
    <t>Služba sa javí byť funkčná na majoritných operačných systémoch a v prehliadačoch. Služba pred začatím neoznamuje túto skutočnos. Informácia sa nachádza vo vyhlásení prístupnosti.</t>
  </si>
  <si>
    <t>Používateľ dostáva notifikácia priamo do svojej schránky na slovensko.sk</t>
  </si>
  <si>
    <t>Používatel obdrží výzvu na zaplatenie súdneho poplatku.</t>
  </si>
  <si>
    <t>Na posúdenie je potrebná súčinnosť poskytovateľa služby</t>
  </si>
  <si>
    <t>Používateľ: Nevyžadujú odo mňa informácie, ktoré som už zadal</t>
  </si>
  <si>
    <t>Kontaktné údaje nie sú prítomné.</t>
  </si>
  <si>
    <t>Nie je možné zanechať spätnú väzbu priamo počas využívania služby.</t>
  </si>
  <si>
    <t>Služba v poslednom ktorku neposkytuje možnosť poslať spätnú väzbu.</t>
  </si>
  <si>
    <t>Neidentifikoval som stránku s často kladenými otázkami.</t>
  </si>
  <si>
    <t>-</t>
  </si>
  <si>
    <t>https://1drv.ms/u/s!AoWN9knbTs6vlC_ojZGGsdFed3ii?e=xXdm3m</t>
  </si>
  <si>
    <t>Služba nevyužíva vzory a komponenty ID-SK. Javý sa ako nefunkčná stránka bez dizajnu alebo scam.</t>
  </si>
  <si>
    <t>Služba nevyužíva veľkosť fontu 16px</t>
  </si>
  <si>
    <t>Dôležitý text s možným právnym následkom je dostatočne odlíšený.</t>
  </si>
  <si>
    <t>Tlačidlá sú nedostatočne odlíšené pri interakcii.</t>
  </si>
  <si>
    <t>Tlačidlá nie sú dostatočne odlíšené.</t>
  </si>
  <si>
    <t>Stránka služby neobsahuje hlavičku a pätičku podľa ID-SK</t>
  </si>
  <si>
    <t>Stránka služby neobsahuje pätičku s požadovanými informáciami.</t>
  </si>
  <si>
    <t>Hodnotené elektronické formuláre nemenia svoju štruktúru na základe údajov od používateľa.</t>
  </si>
  <si>
    <t>Formulárové prvky používajú dostatočné zvýraznenie aktívneho stavu.</t>
  </si>
  <si>
    <t>Sú začiarkávacie polia (ang. „checkbox“ ) pri súhlasoch a potvrdeniach v predvolenom stave prázdne?</t>
  </si>
  <si>
    <t>https://1drv.ms/u/s!AoWN9knbTs6vlDHsUDRTX3Cgan3Z?e=6YgygH</t>
  </si>
  <si>
    <t>Stránka nezobrazuje prehľad o chybách.</t>
  </si>
  <si>
    <t>Chybové hlásenia sú dostatočne jasné.</t>
  </si>
  <si>
    <t>Túto metriku nevieme hodnotiť, nakoľko hodnotenie ŽS prebehlo len ako fiktívna akcia a neprešli sme tak k ukončeniu posledného kroku. Navrhujeme vytvoriť virtuálny demo účet, ktorý by túto metriku umožnil ohodnotiť.</t>
  </si>
  <si>
    <t>Na posúdenie je potrebná súčinnosť prevádzkovateľa.</t>
  </si>
  <si>
    <t>Služba nevyužíva vzory a komponenty jednotného dizajn-manuálu elektronických služieb ID-SK.</t>
  </si>
  <si>
    <t>Celú službu ŽS je možné vykonať elektronicky.</t>
  </si>
  <si>
    <t>ŽS je vo forme komunikácie konzistentná.</t>
  </si>
  <si>
    <t>Momentálne nie je možná autentifikácia na mobilnom zariadení</t>
  </si>
  <si>
    <t>Služba nie je optimalizovaná pre prehliadače na mobilnom zariadení.</t>
  </si>
  <si>
    <t>Návod k ŽS na slovensko.sk je responzívny a optimalizovaný pre mobilné zariadenia</t>
  </si>
  <si>
    <t xml:space="preserve">Previazanosť kanálov </t>
  </si>
  <si>
    <t>Služba nie je optimalizované pre mobilné zariadenia.</t>
  </si>
  <si>
    <t>Nevieme posúdiť, vyhodnotenie si vyžaduje kvalifikovaný audit podľa výnosu č. 55/2014 Ministerstva financií Slovenskej republiky.</t>
  </si>
  <si>
    <t>Stránku nie je možné prepnúť do iného jazyka.</t>
  </si>
  <si>
    <t>Služba má implementované prihlasovanie cez eID</t>
  </si>
  <si>
    <t>Služba umožnuje dokumenty podpisovať elektronicky</t>
  </si>
  <si>
    <t>Služba využíva centrálny prihlasovací prvok UPVS</t>
  </si>
  <si>
    <t>Úvodné informácie sú prístupné bez prihlásenia</t>
  </si>
  <si>
    <t>Komentár MK</t>
  </si>
  <si>
    <t>Odpoveď Hodnotiteľa</t>
  </si>
  <si>
    <t>Odpoveď MK</t>
  </si>
  <si>
    <t>Zápis do obchodného registra – PO</t>
  </si>
  <si>
    <t xml:space="preserve"> „ ? " = nevieme ohodnotiť</t>
  </si>
  <si>
    <t xml:space="preserve"> „ – " = irelevantné pre túto ŽS/službu</t>
  </si>
  <si>
    <t>Titulok výsledku vyhľadávania „Návrhy na zápis, ... - Slovensko.sk" je krátky, nekorešponduje s vyhľadávaným výrazok a nezvyčajne skrátený.</t>
  </si>
  <si>
    <t>Ktorý titulok ? Na obrázku je ich 6. 2x justice.sk , 2x Slovensko.sk , 1x ORSR</t>
  </si>
  <si>
    <t>presne ten nezvyčajne skrátený. upravil som popis</t>
  </si>
  <si>
    <t>Ktorý popis ? Viz. komentár vyššie</t>
  </si>
  <si>
    <t>teraz je to už zrejmé po úprave titulku</t>
  </si>
  <si>
    <t>https://1drv.ms/u/s!AoWN9knbTs6vlEtyNsqnH_Rc5M8t?e=GaNNg6</t>
  </si>
  <si>
    <t>Chýba obr. z vyhladavania na slovensko.sk .... Obrazok je z google rovnaky ako vyssie</t>
  </si>
  <si>
    <t>Upravený link</t>
  </si>
  <si>
    <t>Návod popisuje jednu výhodu a to zľavu 50% z poplatku.</t>
  </si>
  <si>
    <t>V nábovode je napísané, že el. služba je s 50% zľavou.</t>
  </si>
  <si>
    <t>OK</t>
  </si>
  <si>
    <t xml:space="preserve">Prečo je teda otazník? </t>
  </si>
  <si>
    <t>Tak ako sme sa rozprávali.</t>
  </si>
  <si>
    <t xml:space="preserve">V návode pre hodnotiteľa je, že mal byť použitý virtualizačný nástroj. Bol použitý ?  </t>
  </si>
  <si>
    <t xml:space="preserve">
</t>
  </si>
  <si>
    <t xml:space="preserve">Preco ? Prihlasil sa hodnotitel pomocou eID do samotnej sluzby? </t>
  </si>
  <si>
    <t>Toto ako súvisí s prihlasovaním? Nevieme povedať či má ORSR alebo súd kontakné miesto. Nenašiel som kontakt, kam sa obrátiť.</t>
  </si>
  <si>
    <t>https://1drv.ms/u/s!AoWN9knbTs6vlC_ojZGGsdFed3ii?e=AhSy9m</t>
  </si>
  <si>
    <t>Kontextová informáca vo formulári kopíruje popis formulárového pola. Neposkytuje ďalšie informácie.</t>
  </si>
  <si>
    <t>Chyba odkaz / obrazok formulara, ktory hodnotitel mal na mysli. Chyba komentar</t>
  </si>
  <si>
    <t>Navrhujem dat 0 bodov</t>
  </si>
  <si>
    <t>Služba nevyužíva vzory a komponenty ID-SK. Javí sa ako nefunkčná stránka bez dizajnu alebo scam.</t>
  </si>
  <si>
    <t>(-:</t>
  </si>
  <si>
    <t>Sluzba nema ziadne hypertextove odkazy?</t>
  </si>
  <si>
    <t>ten formulár nie</t>
  </si>
  <si>
    <t>Služba neobsahuje zaškrtávacie polia.</t>
  </si>
  <si>
    <t xml:space="preserve">Kvoli comu ciarka ? Neobsahuje sluzba ziadne zaskrtavacie polia? </t>
  </si>
  <si>
    <t>nie</t>
  </si>
  <si>
    <t>Služba neobsahuje prepínače.</t>
  </si>
  <si>
    <t>dtto</t>
  </si>
  <si>
    <t>Odkaz vyššie</t>
  </si>
  <si>
    <t>Jedna sa o hodnotenie obrazska vyssie ?</t>
  </si>
  <si>
    <t>áno, sláte ten divný formulár</t>
  </si>
  <si>
    <t>Preco sa neda ohodnotit ? Formular je predsa dostupny...</t>
  </si>
  <si>
    <t>vyplňuješ základné info, nie je to moc zložitý formulár, nie je nutné navádzať používateľa. Skôr kontextová pomoc sa tu hodí.</t>
  </si>
  <si>
    <t>Hodnotiteľova odpoveď na komentár</t>
  </si>
  <si>
    <t xml:space="preserve">Ako to dokazeme povedat ked hodnotenie prebehlo iba ako fiktivna akcia? </t>
  </si>
  <si>
    <t>Pretože ORSR komunikuje elektronicky. Preto ako konateľ musíš mať schránku.</t>
  </si>
  <si>
    <t>1
edit 2</t>
  </si>
  <si>
    <t>28.7.2019 20:00 - 21:30
editované 9.8.2019</t>
  </si>
  <si>
    <t xml:space="preserve"> „ ? " = nevieme ohodnotiť</t>
  </si>
  <si>
    <t xml:space="preserve"> „ – " = irelevantné pre túto ŽS/službu</t>
  </si>
  <si>
    <t>https://1drv.ms/u/s!AoWN9knbTs6vlGLfTidB3CtLL0sN</t>
  </si>
  <si>
    <t>Do vyhľadávača Google sme zadali „Podanie kontrolného výkazu". Informačná stránka finančnej správy sa nachádza na prvej strane výsledkov vyhľadávania.</t>
  </si>
  <si>
    <t>Titulok hodnotím ako dostatočne výstižný (Kontrolný výkaz a podanie - FS SR).</t>
  </si>
  <si>
    <t xml:space="preserve">Ktory? Na slovensko.sk alebo na portaly FS? </t>
  </si>
  <si>
    <t>Popis Finančnej správy vyzerá ako urývok zo stránky s často kladenými otázkami.</t>
  </si>
  <si>
    <t>Dtto</t>
  </si>
  <si>
    <t>https://1drv.ms/u/s!AoWN9knbTs6vlCthHAPQLpwEY_Sf?e=ub5dae</t>
  </si>
  <si>
    <t>Po zadaní výrazu do vyhľadávania na slovensko.sk sa informačná stránka k ŽS nenachádza vo výsledkoch vyhľadávania.</t>
  </si>
  <si>
    <t xml:space="preserve">Toto sa podla mna bije s metrikou 9,1 kde tvrdime, ze vsetky sluzby ZS su dostupne elektronicky. Ked nevieme posudit ci je platba dostupna elektronicky, ako mozeme povedat, ze su vsetky sluzby ZS dostupne elektronicky. Nakolko sa jedna o podstatnu informaciu navrhujem ju zistit / overit z inych zdrojov a doplnit zdroj. </t>
  </si>
  <si>
    <t>Komentuješ metriku alebo hodnotenie?
Je tu otáznik, lebo sme to neprešli celé.</t>
  </si>
  <si>
    <t>https://www.financnasprava.sk/sk/podnikatelia/dane/dan-z-pridanej-hodnoty/kontrolny-vykaz-dph</t>
  </si>
  <si>
    <t>Návod je písaný zväčša ľudskou rečou, s minimom citácií a odvolávaním sa na zákony a vyhlášky. Návod obsahuje aj informácie pre menej časté alternatívne scenáre.
Napriek tomu by návod mohol mať jednoduchšiu a personalizovanejšiu podobu.</t>
  </si>
  <si>
    <t>Kontakty k dispozicii nie su (podla hodnotenia prislusnej metriky vyssie), a ak si vo formulari na takuto moznost nenarazil, mozno zmysel dat 0</t>
  </si>
  <si>
    <t>Čo ak sa to dá prostredníctvom kontaktných kanálov? To sme tiež nevedeli ohodnotiť.</t>
  </si>
  <si>
    <t>V návode som neidentifikoval zretelný priamy odkaz službu podania daňového priznania.</t>
  </si>
  <si>
    <t>Služba sa dá vykonať iba elektronicky, preto nie sú žiadne výhody a táto metrika je irelevantná.</t>
  </si>
  <si>
    <t>Metriku povazujem aj v tomto pripade za relevantnu. Ma zmysel pouzivatelom vysvetlovat preco bola zavedena povinnost podavat vykazy elektronicky, aby to nebrali iba ako uradnicku sikanu.  Udelil by som 0 bodov</t>
  </si>
  <si>
    <t>V návode sa tieto informácie nenachádzajú. Služba je dostupná až po prihlásení.</t>
  </si>
  <si>
    <t>Nenšla som infromáciu o spoplatnení služby.</t>
  </si>
  <si>
    <t>Aj ked sluzba nie je spoplatnena, tato informacia by mala byt uvedena. Udelil by som 0 bodov</t>
  </si>
  <si>
    <t>Služba bola testovaná a funguje s operačným systémom MAC-OS a na prehliadačoch Google Chrome.
Nevieme vyhodnotiť, či funguje aj na ostaných majoritných operačných systémoch a prehliadačoch.</t>
  </si>
  <si>
    <t>preco teda ?  ?</t>
  </si>
  <si>
    <r>
      <t xml:space="preserve">Služba sa javí byť funkčná na majoritných operačných systémoch a v prehliadačoch.
Služba </t>
    </r>
    <r>
      <rPr>
        <b/>
        <sz val="10"/>
        <rFont val="Arial"/>
      </rPr>
      <t>pred začatím neoznamuje túto skutočnosť</t>
    </r>
    <r>
      <rPr>
        <sz val="10"/>
        <color rgb="FF000000"/>
        <rFont val="Arial"/>
      </rPr>
      <t>. Informácia sa nachádza vo vyhlásení prístupnosti po otvorení služby.</t>
    </r>
  </si>
  <si>
    <t xml:space="preserve">Ak sluzva tuto inf. na zaciatku neuvadza ale je az vo vyhlaseni o pristupnosti nema zmysel dat 1 b. ? </t>
  </si>
  <si>
    <t>čiastkové body sa dávajú iba v prípade ak sú povolené v návode na hodnotenie</t>
  </si>
  <si>
    <t>Nedokážeme metriku vyhodnotiť, kedže sme ako hodnotitelia neprešli celou životnou situáciou.</t>
  </si>
  <si>
    <t>Skor nejakeho power usera</t>
  </si>
  <si>
    <t>aj nie-power user by mal byť proaktívne informovaný</t>
  </si>
  <si>
    <t>https://1drv.ms/u/s!AoWN9knbTs6vlCxg0dEcouc6gmVZ?e=gsGb0A</t>
  </si>
  <si>
    <t>Kontaktné údaje sú uvedené iba na stránkach webového sídla. Na stránkach služby sa nenachádzajú.</t>
  </si>
  <si>
    <t>Finančná správa zverejňije svoje kontakty a účinne dokáže navigovať používateľa, napríklad telefonicky.</t>
  </si>
  <si>
    <t>Kategórie</t>
  </si>
  <si>
    <t>Odkaz vyššie A.1.</t>
  </si>
  <si>
    <t>Komplikované pojmy sú opísané zložito s odvolávaním na na vyhlášky a zákony.</t>
  </si>
  <si>
    <t>uviest priklad</t>
  </si>
  <si>
    <t>Výsledkok v kategórii</t>
  </si>
  <si>
    <t>Celkový potenciál zlepšenia kategórie</t>
  </si>
  <si>
    <t>https://www.financnasprava.sk/sk/podnikatelia/dane/dan-z-pridanej-hodnoty/kontrolny-vykaz-dph/_1#OtazkyOdpovedeTechnicke</t>
  </si>
  <si>
    <t>ŽS má na informačnej stránke k dispozicií sekciu s otázkami.</t>
  </si>
  <si>
    <t xml:space="preserve">FAQ na odkaze sa tyka DPH. To je to iste ako "Podavanie kontr. vykazu" , co je tato zs ? </t>
  </si>
  <si>
    <t>Opravený link</t>
  </si>
  <si>
    <t>Všeobecné často kladené otázky majú len jednu kategóriu - technické. Neobsahuje otázky a odpovede ohľadom vyplnovania výkazu.</t>
  </si>
  <si>
    <t xml:space="preserve">metrika sa ale vztahuje na tuto ZS, nie na vseobecne FAQ </t>
  </si>
  <si>
    <t>Podstránka nemá špecifické vyhľadávanie a výsledky zo všeobecného vyhľadávania sú málo relevantné aj keď vyhľadávam priamo otázku z často kladených otázok. Odporúčam upraviť váhy vo výsledkoch vyhľadávania.</t>
  </si>
  <si>
    <t>Neidentifikoval som v často kladených otázkach priamy odkaz na službu súvisiacu s otázkou.</t>
  </si>
  <si>
    <t>Služba nevykazuje znaky komponentov a dizajnmanuálu ID-SK</t>
  </si>
  <si>
    <t>Formulár nie je štrukturovaný do viacerých krokov.</t>
  </si>
  <si>
    <t>Služba má definovanú veľkosť písma na 12px.</t>
  </si>
  <si>
    <t>Počas hodnotenia som nenatrafil na zle popísané hypertextové odkazy</t>
  </si>
  <si>
    <t>Hodnotím, že zvýraznenie dôležitých textov je odlíšené dostatočne</t>
  </si>
  <si>
    <t>Služba sa neriadi paletou ID-SK a tým narúša konzistentnosť naprieč štátnymi službami</t>
  </si>
  <si>
    <t>Na stránke služby sa nachádza niekoľko tlačidiel rovnakej farby evokujúcich primárne tlačidlo.</t>
  </si>
  <si>
    <t>Sú prepínače (ang. „radiobutton“ na prvý pohľad odlíšené od začiarkávacích polí a obsahujú informáciu o tom, že je možné zvoliť len jednu z možností?</t>
  </si>
  <si>
    <t>na obrazsku vyssie je pole zaskrtnute</t>
  </si>
  <si>
    <t>zaškrtávacie pole a prepínač je niečo iné, na obrázku vyššie je označený prepínač a tak to má byť</t>
  </si>
  <si>
    <t>Chybové hlásenia sú dostačujúce, viditeľné a jasné.</t>
  </si>
  <si>
    <t>Chybové hlásenia sú vystihujúce.</t>
  </si>
  <si>
    <t>Služba poskytuje možnosť formulár manuálne uložiť do rozpracovaných podaní.</t>
  </si>
  <si>
    <t>Funkciu automatického ukladania rozpracovaných formulárov som neidentifikoval.</t>
  </si>
  <si>
    <t>Služba neosahuje stránku so zhrnutím, kde si používateľ skontroluje zadané údaje.</t>
  </si>
  <si>
    <t>Formulár neobsahuje pomocné otázky</t>
  </si>
  <si>
    <t>Hodnotím, že texty sú v súlade so slovníkom ID-SK.</t>
  </si>
  <si>
    <t>ŽS obsahuje jednu službu vyplnenie elektornického formulára Kontrolný výkaz Daň z pridanej hodnoty</t>
  </si>
  <si>
    <t>Finančná správa komunikuje v listovej forme s používateľom</t>
  </si>
  <si>
    <t>Službu nie je možné absolvovať v inom ako slovenskom jazyku.</t>
  </si>
  <si>
    <t>Po odoslaní podania služba nenasmeruje používateľa priamo na platobnú stránku s platobnou bránou.</t>
  </si>
  <si>
    <t>https://pfsiam.financnasprava.sk/Iam.Web?appId=PFS&amp;useDefault=false&amp;returnUrl=https://www.financnasprava.sk/sk/osobna-internetova-zona</t>
  </si>
  <si>
    <t>Služba využíva ponúka možnosť prihlásenia aj cez eID.</t>
  </si>
  <si>
    <t>Je to pravda? Portal FS myslim nie je dostupny z UPVS</t>
  </si>
  <si>
    <t>Dá sa prihlásiť aj občianskym preukazom preto metrika dostane bod.</t>
  </si>
  <si>
    <t>https://www.financnasprava.sk/sk/infoservis/platenie-dani</t>
  </si>
  <si>
    <t>26.7.2019 11:00 - 13:00
editované 8.8.2019</t>
  </si>
  <si>
    <t xml:space="preserve"> „ ? " = nevieme ohodnotiť</t>
  </si>
  <si>
    <t xml:space="preserve"> „ – " = irelevantné pre túto ŽS/službu</t>
  </si>
  <si>
    <t>https://1drv.ms/u/s!AoWN9knbTs6vlB2qbmqF28EJzf4X?e=2ofrtE
https://1drv.ms/u/s!AoWN9knbTs6vlB5HVvCszKINDzQh?e=s5qQN8</t>
  </si>
  <si>
    <t>Do vyhľadávača Google sme zadali „ako zaplatiť pokutu od policajtov" a „ako vybaviť pokutu od policajtov" Informačná stránka slovensko.sk sa nachádza na prvej strane výsledkov vyhľadávania.</t>
  </si>
  <si>
    <t>https://1drv.ms/u/s!AoWN9knbTs6vlGF4UfYvJBToyl3k</t>
  </si>
  <si>
    <t>Titulok informačnej stránky je jednoslovný a nevýstižný - neviem, či na danej stránke dostanem postup ako danú pokutu zaplatiť alebo len všeobecné informácie o pokutách.</t>
  </si>
  <si>
    <t>Ktorej ? Je ich tam niekolko</t>
  </si>
  <si>
    <t>Popis je všeobecný a nekorešpondujúci s vyhľadávaným výrazom.</t>
  </si>
  <si>
    <t>https://1drv.ms/u/s!AoWN9knbTs6vlFr4--i_IU0791mV</t>
  </si>
  <si>
    <t>ŽS je ľahko vyhľadateľná a aj jej elektronická služba.</t>
  </si>
  <si>
    <t>https://www.slovensko.sk/sk/agendy/agenda/_pokuty1</t>
  </si>
  <si>
    <t>Informovanie o životnej situácii je nedostatočné. Informačná stránka na slovensko.sk nemá potrebné črty návodu k ŽS. Informácie sú zamerané na to aké sankcie môže občan dostať v blokovom konaní. 
Stránky Ministerstva vnútra SR rovnako nevykazujú črty návodu ako postupovať.
Obsahovo sú obe informačné stránky veľmi podobné.</t>
  </si>
  <si>
    <t>Bol zvazovany aj navod na inom portaly napr minv ?</t>
  </si>
  <si>
    <t>odkaz vyššie</t>
  </si>
  <si>
    <t>Informovanie o životnej situácii je nedostatočné. Informačná stránka na slovensko.sk nemá potrebné črty návodu k ŽS. Informácie sú zamerané na to aké sankcie môže občan dostať v blokovom konaní. 
Stránky Ministerstva vnútra SR rovnako nevykazujú črty návodu ako postupovať.</t>
  </si>
  <si>
    <t>0 bodov je za to ze navod vlastne vobec neexistiue ?</t>
  </si>
  <si>
    <t xml:space="preserve">Ani v jednej zo spomínaných informačných stránkach nie je odkaz na elektronické služby, Ministerstvo vnútra Slovenskej republiky. </t>
  </si>
  <si>
    <t xml:space="preserve">Ani v jednej zo spomínaných informačných stránkach nie je uvedená možná výhoda využitia elektronickej služby. </t>
  </si>
  <si>
    <t>https://portal.minv.sk/wps/wcm/connect/sk/site/main/zivotne-situacie/Priestupky-a-sankcie/elektronicke-vybavenie-pokuty-alebo-sankcie/</t>
  </si>
  <si>
    <t>Ani v opise elektronickej služby ani pred jej začatím nie je informácia o potrebných podkladoch.</t>
  </si>
  <si>
    <t>Informácie o prípadnom spoplatnení služby chýbajú.</t>
  </si>
  <si>
    <t xml:space="preserve">Nikde sa nepíše koľko krokov ma daná ŽS.
</t>
  </si>
  <si>
    <t>Metrika sa netíka návodu. Ako to vyzerá v samotnej el. sluzbe?</t>
  </si>
  <si>
    <t>Stránka informuje, o tom, že pre korektné zobrazenie stránky má používateľ použíť aktualizované verzie majoritných prehliadačov.
Avšak nevieme či je možné použiť túto službu na majoritných operačných systémoch.</t>
  </si>
  <si>
    <t>Na obr nizsie je napisane na kt. prehliadacoch je mozne sluzbu pouzit</t>
  </si>
  <si>
    <t>Používateľ nie je informovaný vopred ale až po prihlásení a vstupe do elektronickej služby</t>
  </si>
  <si>
    <t>prehodnotit</t>
  </si>
  <si>
    <t>https://1drv.ms/u/s!AoWN9knbTs6vlCQ6M332vbE1ujjY</t>
  </si>
  <si>
    <t>Hodnotím, že služba po prihlásení má informácie ktoré som jej už odovzdal.</t>
  </si>
  <si>
    <t xml:space="preserve">odkaz nefunguje </t>
  </si>
  <si>
    <t>Táto životná situácia obsahuje iba jednu službu.</t>
  </si>
  <si>
    <t>v ZS SZCO bez pausalo  je tiez iba jedna el. sluzba a metrika bola oznacena "?"</t>
  </si>
  <si>
    <t>Na posúdenie je potrebná súčinnosť poskytovateľa služby.
Nevieme vyhodnotiť, či zbierané informácie nie sú podmienené zákonom.</t>
  </si>
  <si>
    <t>https://1drv.ms/u/s!AoWN9knbTs6vlCPAQXXvT7VsTea_?e=gcfjl3</t>
  </si>
  <si>
    <t xml:space="preserve">Kontaktné údaje sú prístupné mimo služby na webovom sídle Elektronické služby, Ministerstvo vnútra Slovenskej republiky. </t>
  </si>
  <si>
    <t>Ministerstvo vnútra Slovenskej republiky prevádzkuje kontaktné centrum, kde je možné skontaktovať zodpovednú osobu.</t>
  </si>
  <si>
    <t>https://1drv.ms/u/s!AoWN9knbTs6vlCR3mZ9ywmJ2OsE-?e=EKaSby</t>
  </si>
  <si>
    <t>Stránka nevysvetluje komlikované pojmy ľudskou rečou. Napríklad, porušenia sú vysvetlené len citáciou zo zákona.</t>
  </si>
  <si>
    <t xml:space="preserve">Umožňujeme používateľovi zanechať spätnú väzbu v každom kroku ŽS? </t>
  </si>
  <si>
    <t>Takúto možnosť služba neposkytuje.</t>
  </si>
  <si>
    <t>https://portal.minv.sk/wps/wcm/myconnect/sk/site/main/casto-kladene-otazky/</t>
  </si>
  <si>
    <t>ŽS nemá k dispozicií stránku s často kladenými otázkami.</t>
  </si>
  <si>
    <t>FAQ pre tuto ZS konkretne nevidim</t>
  </si>
  <si>
    <t>Často kladené otázky na webovom sídle Ministerstva vnútra SR sú členené podľa tém.</t>
  </si>
  <si>
    <t>Dizajn portálu ministerstva vnútra je v starej verzii, nevyužíva vzory a komponenty jednotného dizajn-manuálu elektronických služieb ID-SK.</t>
  </si>
  <si>
    <t>Daná služba nie je postavená primárne na báze formulára.</t>
  </si>
  <si>
    <t>Veľkosť hlavného textu je 13px.</t>
  </si>
  <si>
    <t>Takéto texty neboli identifikované.
Odporúčame ich zahrnúť do informačnej stránky a zvýrazniť.</t>
  </si>
  <si>
    <t>oznacit skor -</t>
  </si>
  <si>
    <t>Interaktívne prvky sa vždy prejavili zmenou kurzora. (Nie je možné urobiť screenshot kurzora, táto funkcia však funguje správne.)</t>
  </si>
  <si>
    <t>Tlačidlá jasne vyjadrujú akciu, ktorá nastane po kliknutí.</t>
  </si>
  <si>
    <t>https://1drv.ms/u/s!AoWN9knbTs6vlCXbiNlKzimOIgEN?e=da129U</t>
  </si>
  <si>
    <t>Stránka neodlišuje dostatočne primárne a sekundárne tlačidlá.</t>
  </si>
  <si>
    <t>Formulár ani služba neobsahuje hlavičku a pätičku podľa vzoru ID-SK</t>
  </si>
  <si>
    <t>Pätička stránky neobsahuje požadované informácie</t>
  </si>
  <si>
    <t>Odpoveď hodnotiteľa</t>
  </si>
  <si>
    <t>Domáhanie sa práva – Podanie na súd – Žaloba</t>
  </si>
  <si>
    <t>Bežné podnikateľské operácie – Vykazovanie štatistík</t>
  </si>
  <si>
    <t>Táto metrika pre túto ŽS irelevantná.</t>
  </si>
  <si>
    <t>Nepodarilo sa nám získať prístup k službe a hodnotenie na základe návodu a čiastkových screenshotov považujem za neadekvátne.</t>
  </si>
  <si>
    <t>24.7.2019 17:00 - 17:30
editované 9.8.2019</t>
  </si>
  <si>
    <t>Formulár využíva orámovanie na upriamenie pozornosti na aktívne pole.</t>
  </si>
  <si>
    <t>Sú začiarkávacie polia (angl. „checkbox“)  pri súhlasoch a potvrdeniach v predvolenom stave prázdne?</t>
  </si>
  <si>
    <t xml:space="preserve"> „ ? " = nevieme ohodnotiť</t>
  </si>
  <si>
    <t>24.7.2019 15:00 - 16:00
editované 8.8.2019</t>
  </si>
  <si>
    <t>Počas hodnotenia danej služby som nenatrafil na začiarkavacie polia.</t>
  </si>
  <si>
    <t xml:space="preserve"> „ – " = irelevantné pre túto ŽS/službu</t>
  </si>
  <si>
    <t>Počas hodnotenia danej služby som nenatrafil na prepínače.</t>
  </si>
  <si>
    <t xml:space="preserve"> „ ? " = nevieme ohodnotiť</t>
  </si>
  <si>
    <t xml:space="preserve"> „ – " = irelevantné pre túto ŽS/službu</t>
  </si>
  <si>
    <t xml:space="preserve">https://1drv.ms/u/s!AoWN9knbTs6vkzaqPLCg3NXhWKXh?e=ENk5Br
</t>
  </si>
  <si>
    <t>https://1drv.ms/u/s!AoWN9knbTs6vlFzmSr5r6Ecg6FSE</t>
  </si>
  <si>
    <t>Daná služby nevyžadovala validáciu komplexných formulárov.</t>
  </si>
  <si>
    <t>Do vyhľadávača Google som zadal  „podanie žaloby".
Na prvej stránke sa nachádzal návod slovensko.sk hneď na prvom mieste výsledkov.</t>
  </si>
  <si>
    <t>Do vyhľadávača som zadala: vykazovanie statistik firma
Našlo mi rôzne výsledky a medzi nimi aj webové sídlo slovensko.sk, ktorý je avšak podstatne nižšie na stránke vyhľadávania a neobsahuje kľučove slovo: vykazovanie.</t>
  </si>
  <si>
    <t xml:space="preserve">obrazok ? aky vyhladavaci vyraz bol pouzity ?
ja som po pouziti vyrazu " vykazovanie statistik firma "  nasiel toto :
https://www.slovensko.sk/sk/zivotne-situacie/zivotna-situacia/_predkladanie-udajov-o-spolocno/
</t>
  </si>
  <si>
    <t>Stránka so zhrnutím chýba ale mala by sa nachádzať pri platobnej stánke služby (ktorá tiež chýba) pre kontrolu údajov platby.</t>
  </si>
  <si>
    <t>nie som si isty ci toto je irelevatne. predsa ked platim pokutu v poslednom kroku by som mal rad moznost skontrolovat udaje</t>
  </si>
  <si>
    <t>Stránka so zhrnutím chýba.</t>
  </si>
  <si>
    <t>Titulok hodnotím ako dostatočne výstižný</t>
  </si>
  <si>
    <t>Z názvu je jasné, že sa jedná o predkladanie údajov spoločnosti no nie je napísaný jazykom použivateľa, ktorý by túto ŽS opísal ako: vykazovanie štatistík.</t>
  </si>
  <si>
    <t>Popis služby vo výsledku vyhľadávania hodnotím ako krátky a výstižný.</t>
  </si>
  <si>
    <t>Popis sa skladá z očíslovaných otázok - používateľ vie aké informácie na danej informačnej stránke nájde.</t>
  </si>
  <si>
    <t>https://1drv.ms/u/s!AoWN9knbTs6vkzjG4aPGBfrkOlmw?e=ZieFoz</t>
  </si>
  <si>
    <t>https://1drv.ms/u/s!AoWN9knbTs6vlF3Cy-ILVYeCkxcW</t>
  </si>
  <si>
    <t>Po vyhľadaní výrazu  „podanie žaloby" na stránke slovensko.sk, som vo výsledkoch identifikoval návo na ŽS.</t>
  </si>
  <si>
    <t>Pri zadávaní výrazu vykazovanie mi vyhľadávač ponúkol výsledok, ktorý ma naviguje na službu: Podávanie štatistických výkazov.</t>
  </si>
  <si>
    <t>dtto
https://www.slovensko.sk/sk/zivotne-situacie/zivotna-situacia/_predkladanie-udajov-o-spolocno/</t>
  </si>
  <si>
    <t>https://www.slovensko.sk/sk/agendy/agenda/_zaloba1</t>
  </si>
  <si>
    <t>Návod je písaný zväčša ľudskou rečou, s minimom citácií a odvolávaním sa na zákony a vyhlášky.</t>
  </si>
  <si>
    <t>https://www.slovensko.sk/sk/zivotne-situacie/zivotna-situacia/_predkladanie-udajov-o-spolocno/</t>
  </si>
  <si>
    <t>Návod na slovensko.sk je písaný ľudskou rečou, uvádza príklady a odporúčania.</t>
  </si>
  <si>
    <t>Text je pre používateľa relevantný a neobsahuje zbytočné interné procesy či smernice.</t>
  </si>
  <si>
    <t>Návod je dostupný pre všeobecné prípady vykazovania nenašla som informácie pre menej alternatívne scenáre.</t>
  </si>
  <si>
    <t>Elektronická služba zaplatenie pokuty chýba - neexistuje platobná stránka.</t>
  </si>
  <si>
    <t>Návod obsahuje link na službu, kde je možné podať žalobu. Avšak nie je priamy, je potrebné sa preklikať cez ďalšie 2 stránky.</t>
  </si>
  <si>
    <t>v tomto navode: https://www.slovensko.sk/sk/agendy/agenda/_elektronicke-podanie-zaloby   
som nasiel odkaz priamo na eZaloby</t>
  </si>
  <si>
    <t>To nie je návod ale informačná stránka ku elektronickej službe.</t>
  </si>
  <si>
    <t>Odkaz vyššie.</t>
  </si>
  <si>
    <t>Odborné výrazy sú síce používané ale aj vysvetlené.</t>
  </si>
  <si>
    <t>Návod popisuje kto môže službu využívať a ako.</t>
  </si>
  <si>
    <t>Návod obsahuje odvolania na smernice a zákony, ktoré by postačilo nechať v sekcií: Vysvetľujúce zákony.</t>
  </si>
  <si>
    <t>Návod nijakým spôsobom nepopisuje prečo je dobré použiť digitálnu službu</t>
  </si>
  <si>
    <t>V návode sa nachádzajú odkazy, ktoré ma ale nepresmerujú priamo na elektronickú službu.
Pri odkaze na webový portál statistického úradu som presmerovaná na ich domovskú stránku a službu si musím sama dohľadať na ich webovom sídle.
Pri odkaze slovensko.sk som presmerovaná na vyhľadávač služieb, ktorý je prednastavený na vyhľadávanie všetkých služieb štatistického úradu a opäť musím službu dohľadať sama.</t>
  </si>
  <si>
    <t>https://1drv.ms/u/s!AoWN9knbTs6vkznsOozVTzmwhVPw?e=ljoIj7</t>
  </si>
  <si>
    <t>Sekcia: Kto má zo zákona vykazovaciu povinnosť? vysvetluje pre koho je daná ŽS určená.</t>
  </si>
  <si>
    <t>Služba neinformuje pred začatím aké údaje používateľ bude potrebovať.</t>
  </si>
  <si>
    <t>V návode je popísané aké sú poplatky súvisiace s podaním žaloby.</t>
  </si>
  <si>
    <t>Od roku 2016 je vykazovanie štatistík iba formou elektronickej služby.</t>
  </si>
  <si>
    <t>Služba ani informačná stránka nie sú responzívne.</t>
  </si>
  <si>
    <t>Pri kliknutí odkazu informácie o službe som presmerovaný na stránku s PDF manuálom, ktorý je neprehľadný a má veľa strán.
Odporúčame urobiť sumár návodu, ktorý bude prístupný pred začatím služby spolu s odkazom na tento rozsiahli PDF manuál.</t>
  </si>
  <si>
    <t>Používateľ nie je informovaný o prípadnom spoplatnení služby.</t>
  </si>
  <si>
    <t>stale by to malo byt uvedene</t>
  </si>
  <si>
    <t xml:space="preserve">asi sa nemoze slobodne rozhodnut ked ZS nie je dostupna na mob. zar. ? </t>
  </si>
  <si>
    <t>Návod informuje používateľa, o tom, že daná ŽS má len jeden krok vyplenenia elektronického formulára.</t>
  </si>
  <si>
    <t>Služba je realizovaná jedný dlhým formulárom</t>
  </si>
  <si>
    <t>Služba bola testovaná a funguje s operačným systémom MAC-OS a na prehliadačoch Google Chrome.
Nevedeli sme ju vyhodnotiť pre ostatné majoritné operačné systémy a vyhľadávače.</t>
  </si>
  <si>
    <t>preco otaznik</t>
  </si>
  <si>
    <t>Nevedeli sme ju vyhodnotiť pre ostatné majoritné operačné systémy a vyhľadávače.</t>
  </si>
  <si>
    <t>https://obcan.justice.sk/vyhlasenie-o-pristupnosti</t>
  </si>
  <si>
    <t>Nemáme prístup do služby. Prihlasovacia stránka elektornickej služby bola testovaná a funguje na operačnom systéme macOS a prehliadači Safari.</t>
  </si>
  <si>
    <t>Je potrebná súčinnosť poskytovateľa služby.</t>
  </si>
  <si>
    <t>Služba sa javí byť funkčná na majoritných operačných systémoch a v prehliadačoch. Služba pred začatím neoznamuje túto skutočnosť. Informácia sa nachádza vo vyhlásení prístupnosti.</t>
  </si>
  <si>
    <t xml:space="preserve">Pri infomáciach o službe sa nachádzajú iba informácie o podporovaných prehliadačoch a nie o operačných sýstémoch. </t>
  </si>
  <si>
    <t>Nevieme posúdiť.</t>
  </si>
  <si>
    <t>https://1drv.ms/u/s!AoWN9knbTs6vlCZiCS-fn9_jSKac?e=zVamHU</t>
  </si>
  <si>
    <t>Počas hodnotenia ŽS sme nemali prístup do jej elektornickej služby - metriky nebolo možné vyhodnotiť.</t>
  </si>
  <si>
    <t>Služba po prepnutí do angličtiny neprekladá obsah iba obslužné texty.</t>
  </si>
  <si>
    <t xml:space="preserve">Používateľ: Nevyžadujú odo mňa informácie, ktoré som už zadal </t>
  </si>
  <si>
    <t>Služba nedisponuje platobnou bránou, dá sa zaplatiť bankovým prevodom, ale princípom tejto služby je platba. Metrika je z tychto dôvodov ohodnotená 0 - odporúčame zriadiť platobnú bránu.</t>
  </si>
  <si>
    <t xml:space="preserve">ako moze mat potom v metrike 9,1  3 body ? </t>
  </si>
  <si>
    <t>https://1drv.ms/u/s!AoWN9knbTs6vlCeShgojaEbrV3NE?e=xUCNse</t>
  </si>
  <si>
    <t>Služba poskytuje súhrn a údaje k platbe.</t>
  </si>
  <si>
    <t>Kontaktné údaje som identifikoval iba na webovom sídle štatistického úradu.</t>
  </si>
  <si>
    <t>Neviem vyhodnotiť, či kontakty na tel. číslach uvedených v pätičke smerujú na osobu schopnú navigovať počas vypĺňania služby.</t>
  </si>
  <si>
    <t>Nevieme vyhodnotiť, nakoľko pre fiktívnu akciu nevieme prechádzať cez jednotlivé kroky.</t>
  </si>
  <si>
    <t>sluzba sa neda zaplatit online , takze by som dal 0</t>
  </si>
  <si>
    <t>https://1drv.ms/u/s!AoWN9knbTs6vkzqeKbOgxEiU0f0O?e=rtYcq3</t>
  </si>
  <si>
    <t>Služba Elektronická schránka má implementované prihlásenie cez eID.</t>
  </si>
  <si>
    <t>V rámci služby je možné podpísať sa elektronicky.</t>
  </si>
  <si>
    <t>Na obrazovke je iba formulár bez hlavičky a pätičky</t>
  </si>
  <si>
    <t>Služba nemá viditeľný kontakt na jednotné kontaktné centrum</t>
  </si>
  <si>
    <t xml:space="preserve">skor asi 0 bodov , preco otaznik ? </t>
  </si>
  <si>
    <t>https://1drv.ms/u/s!AoWN9knbTs6vlF7raKTd0PrdOgk6</t>
  </si>
  <si>
    <t>Elektronická služba využíva centrálny prihlasovací prvok UPVS.</t>
  </si>
  <si>
    <t>Služba obsahuje kontextovú nápovedu ku niektorým pojmom</t>
  </si>
  <si>
    <t>Všetok užitočný obsah je pre používateľa dostupný bez prihlásenia na portáli slovensko.sk</t>
  </si>
  <si>
    <t>Používateľ v rámci služby takúto možnosť nemá.</t>
  </si>
  <si>
    <t xml:space="preserve">Infromačná stránka slovensko.sk a aj webové sídlo štatistického úradu obsahujú otázky a odpovede.
</t>
  </si>
  <si>
    <t xml:space="preserve">necitatelny obrazok .  je FAQ relevantny pre tuto ZS ? </t>
  </si>
  <si>
    <t xml:space="preserve">Často kladené otázky neobsahujú členenie, dajú sa oba filtrovať podľa oblastí. </t>
  </si>
  <si>
    <t>Na posúdenie je potrebá súčinnosť poskytovateľa služby.</t>
  </si>
  <si>
    <t xml:space="preserve">Priame odkazy na služby sa nachádzajú iba na slovensko.sk - odkazy na manuály pre vypĺňanie výkazov. </t>
  </si>
  <si>
    <t>Na ľavej strane webového sídla sa nachádza kontakt, ktorý však už nie je dostupný pri vyplňaní formulára.</t>
  </si>
  <si>
    <t xml:space="preserve">je tam nejaky formular na spatnu vazbu v kroku kam ste boli schopni sa dostat? </t>
  </si>
  <si>
    <t>Túto metriku nevieme hodnotiť, nakoľko hodnotenie ŽS prebehlo len ako fiktívna akcia a neprešli sme tak k ukončeniu posledného kroku. Navrhujeme vytvoriť virtuálny demo účet, ktorý by túto metriku umožnil ohodnotiť. Alebo zverejniť testovacie prostredie.</t>
  </si>
  <si>
    <t>https://obcan.justice.sk/ezaloby/caste-otazky</t>
  </si>
  <si>
    <t>Metrika bola vyhodnetená podľa prihlasovacej stránky, ku ktorej máme prístup.</t>
  </si>
  <si>
    <t>skor 0 tym padom</t>
  </si>
  <si>
    <t>Stránka obsahuje sekciu často kladené otázky v ľavom menu pred začatím služby.</t>
  </si>
  <si>
    <t xml:space="preserve">odkaz  ? </t>
  </si>
  <si>
    <t>Sekcia nie je nijako členená obsahuje iba niekoľko odpovedí</t>
  </si>
  <si>
    <t>Stránka s často kladenými otázkami nemá vyhľadávanie</t>
  </si>
  <si>
    <t>Stránka nie je navrhnutá pomocou komponentov ID-SK</t>
  </si>
  <si>
    <t xml:space="preserve">Stránka štatistického úradu používa menšiu ako minimálnu veľkosť písma. </t>
  </si>
  <si>
    <t>Nenarazila som na žiaden zvýraznený možný právny následok, ktorý by určite pri tejto zákonom povinnej ŽS nemal chýbať.</t>
  </si>
  <si>
    <t>Formulár služby nie je delený na viac krokov</t>
  </si>
  <si>
    <t>Služba má zadefinovú veľkosť písma na 12px</t>
  </si>
  <si>
    <t>Už len na prihlasovacej stránke služby sú dve tlačidlá identického typu.
Metrika bola vyhodnetená podľa prihlasovacej stránky, ku ktorej máme prístup.</t>
  </si>
  <si>
    <t>Metrika je irelevatná, pretože sme nenašli žiaden text s možným právnym následkom.</t>
  </si>
  <si>
    <t xml:space="preserve">preco je metrika irelevantna ? </t>
  </si>
  <si>
    <t>Vysvetlené</t>
  </si>
  <si>
    <t>Prihlasovacia stránka služby nemá hlavičku a pätičku podla ID-SK.
Metrika bola vyhodnetená podľa prihlasovacej stránky, ku ktorej máme prístup.</t>
  </si>
  <si>
    <t>Služba aj webové sídlo používa na aktívne tlačidlá jednu farbu</t>
  </si>
  <si>
    <t>viď snímky obrazpvky vyššie</t>
  </si>
  <si>
    <t>Pätička stránky obsahuje požadované informácie</t>
  </si>
  <si>
    <t>Formuláre obsahujú požadovanú dynamickosť.</t>
  </si>
  <si>
    <t>Formulárové prvky využívajú dostačujúci focus ring.</t>
  </si>
  <si>
    <t>Túto metriku nevieme hodnotiť, nakoľko hodnotenie ŽS prebehlo len ako fiktívna akcia a neprešli sme tak k ukončeniu posledného kroku stlačením tlačidla  „Podpísať a odoslať." Navrhujeme vytvoriť virtuálny demo účet, ktorý by túto metriku umožnil ohodnotiť.</t>
  </si>
  <si>
    <t>Na posúdenie je potrebná súčinnosť poskytovateľa služby.</t>
  </si>
  <si>
    <t>Formulár podania neobsahuje pomocné otázky.</t>
  </si>
  <si>
    <t>Texty vykazujú súlad so slovníkom ID-SK.</t>
  </si>
  <si>
    <t>Počas hodnotenia ŽS sme nemali prístup do jej elektornickej služby - metriky nebolo možné vyhodnotiť.
Texty na informačnej stránke slovensko.sk metriku spĺňajú ale na webovom sídle štatistického úradu nie.</t>
  </si>
  <si>
    <t>S výnimkou súdneho pojednávania je ŽS dostupná elektronicky.</t>
  </si>
  <si>
    <t>https://1drv.ms/u/s!AoWN9knbTs6vlF83sJbseHLeZgTP</t>
  </si>
  <si>
    <t>Služba sa proaktívne pýta na spôsob komunikácie. Konkrétne na spôsob doručenia</t>
  </si>
  <si>
    <t xml:space="preserve">Táto ŽS obsahuje jednu službu a to Elektornický zber údajov. </t>
  </si>
  <si>
    <t>odkaz / obrazok</t>
  </si>
  <si>
    <t>https://1drv.ms/u/s!AoWN9knbTs6vlGDFz7wii3LKS5Os</t>
  </si>
  <si>
    <t>Webové sídlo štatistického úradu nie je optimalizované pre mobilné zariadenia. Prihlasovacia stránka sluby vykazuje znaky responzívneho dizajnu.</t>
  </si>
  <si>
    <t>Formulár podania, po prepnutí do angličtina, ostal v slovenčine. Jazyky národnostných menšín nie sú dostupné.</t>
  </si>
  <si>
    <t>https://www.nases.gov.sk/slovensko-sk-spristupnilo-platbu-kartou-za-dalsie-sluzby/</t>
  </si>
  <si>
    <t>Webové sídlo je možné prepnúť do anglického jazyka. Službu však neviem ohodnotiť kvôli chýbajúcemu prístupu.</t>
  </si>
  <si>
    <t>Predpokladám že služba nie je spoplatnená.</t>
  </si>
  <si>
    <t>Túto metriku nevieme hodnotiť, nakoľko hodnotenie ŽS prebehlo len ako fiktívna akcia a neprešli sme tak k ukončeniu posledného kroku.
Z dohľadateľných informácií sme zistili, že sa za túto službu dá zaplatiť bankovou kartou online.</t>
  </si>
  <si>
    <t xml:space="preserve">dolezita metrika - dokazeme zistit z inych zdrojov ci to ide ? </t>
  </si>
  <si>
    <t>Webové sídlo disponuje možnosťou prihlásiť sa vez eID. Ale služba vyžaduje ďalšie prihlásenie pomocou mena a hesla. eID tam chýba.</t>
  </si>
  <si>
    <t>Návody a Často kladené otázky sú dostupné na webovom sídle aj bez prihlásenia</t>
  </si>
  <si>
    <t>https://obcan.justice.sk/ezaloby</t>
  </si>
  <si>
    <t>Sociálne dávky – Príspevok v nezamestnanosti</t>
  </si>
  <si>
    <t>24.7.2019 11:00 - 15:00</t>
  </si>
  <si>
    <t xml:space="preserve"> „ ? " = nevieme ohodnotiť</t>
  </si>
  <si>
    <t xml:space="preserve"> „ – " = irelevantné pre túto ŽS/službu</t>
  </si>
  <si>
    <t>https://1drv.ms/u/s!AoWN9knbTs6vk1h2OpFZP-BlCJBo?e=3qWq0c</t>
  </si>
  <si>
    <t>Do vyhľadávača Google som zadal  „príspevok v nezamestnanosti".
Na prvej stránke sa nachádzal návod Sociálnej poisťovne hneď na prvom mieste výsledkov a
 na druhom mieste výsledkov návod slovensko.sk.</t>
  </si>
  <si>
    <t>Prihliadnuc na vyhľadávaný výraz je titulok výsledku vyhľadávania nejasný bežnému občanovi sa môže zdať nesúvisiaci z vyhľadávaným výrazom</t>
  </si>
  <si>
    <t xml:space="preserve">Neviem, príspevok / dávka / podpora v nezamestnanosti sú podľa mňa sysonymá. Zvážil by som 1 bod. </t>
  </si>
  <si>
    <t>Popis služby vo výsledku vyhľadávania hodnotím ako krátky, nevýstižný málo korešpondujúci s vyhľadávaným výrazom.</t>
  </si>
  <si>
    <t>https://1drv.ms/u/s!AoWN9knbTs6vk1k_pHHYyYmGJuR4?e=dydWKd</t>
  </si>
  <si>
    <t>Po vyhľadaní výrazu  „príspevok v nezamestnanosti" na stránke slovensko.sk, som vo výsledkoch identifikoval návo na ŽS.</t>
  </si>
  <si>
    <t>https://www.socpoist.sk/davka-v-nezamestnanosti/1361s
https://www.slovensko.sk/sk/zivotne-situacie/zivotna-situacia/_podpora-v-nezamestnanosti</t>
  </si>
  <si>
    <t>https://www.socpoist.sk/davka-v-nezamestnanosti/1361s</t>
  </si>
  <si>
    <t>Odborné názvy sú používané v minimálnej miere. Sociálna poisťovňa uvádza príklady, ktoré výrazne prispievajú k pochopeniu návodu (napr. príklad príklad pri platbe poistného, ktorý vysvetľuje, čo sa stane ak SZČO neuvedie špecifický symbol).</t>
  </si>
  <si>
    <t>Na informačnej stránke s návodom je niekoľko odkazov na smernice, nariadenia a zákony, ktoré nie sú vysvetlené ľudskou rečou. Rovnako výpočty a prepočty.</t>
  </si>
  <si>
    <t>V návode sa nenachádza priame odkazy na služby</t>
  </si>
  <si>
    <t>Stránka s návodom poskytuje detailné informácie o tom kto je povinný platiť sociálne odvody.</t>
  </si>
  <si>
    <t>Využitie elektronickej služby nemá výrazné výhody - metrika je irelevantná.</t>
  </si>
  <si>
    <t>V návode sa tieto informácie nenachádzajú.</t>
  </si>
  <si>
    <t>Ani jeden z návodov neinformuje celistvo o tom koľko krokov používaťel v ŽS vykonal.</t>
  </si>
  <si>
    <t xml:space="preserve">Koľko krokov používateľ vykonal sa týka samotnej el. služby nie návodu, či ? </t>
  </si>
  <si>
    <t>Odoslanie všeobecnej agendy so žiadosťou o zaradenie do evidencie nezamestnaných je možné použiť na všetkých najčastejších používaných OS a prehliadačoch</t>
  </si>
  <si>
    <t>Služba informuje o obmedzeniach v prípade ak jej časť nie je možné použiť na nepodporovanom prehliadači</t>
  </si>
  <si>
    <t>Doklady – Oznámenie straty občianskeho preukazu</t>
  </si>
  <si>
    <t>Domáhanie sa práva – Odvolanie sa</t>
  </si>
  <si>
    <t>25.07.2019 9:15 – 10:55</t>
  </si>
  <si>
    <t>24.7.2019 8:30 - 11:00</t>
  </si>
  <si>
    <t xml:space="preserve"> „ ? " = nevieme ohodnotiť</t>
  </si>
  <si>
    <t xml:space="preserve"> „ – " = irelevantné pre túto ŽS/službu</t>
  </si>
  <si>
    <t xml:space="preserve"> „ ? " = nevieme ohodnotiť</t>
  </si>
  <si>
    <t xml:space="preserve"> „ – " = irelevantné pre túto ŽS/službu</t>
  </si>
  <si>
    <t>https://1drv.ms/u/s!AoWN9knbTs6vk0mvaw39VvZ6nduz?e=PIDyRX</t>
  </si>
  <si>
    <t>https://1drv.ms/u/s!AoWN9knbTs6vk2MXUh7yFULu0YRc?e=qaAvS7</t>
  </si>
  <si>
    <t xml:space="preserve"> https://1drv.ms/u/s!AoWN9knbTs6vk1PUFIkLXafBoe9X?e=8kdKrm</t>
  </si>
  <si>
    <t xml:space="preserve">Do vyhľadávača Google sme zadali  „strata obcianskeho." Výsledok slovensko.sk sa nachádza ako prvý a druhý v poradí, nasleduje minv.sk. </t>
  </si>
  <si>
    <t>Kontaktné údaje sú jasne viditeľné v hlavičke.</t>
  </si>
  <si>
    <t>Do vyhľadávača Google som zadal  „podanie odvolania".
Na prvej stránke sa nachádzal návod slovensko.sk hneď na druhom mieste výsledkov.</t>
  </si>
  <si>
    <t xml:space="preserve">Je možné sa dovolať na ústredné kontaktné centrum </t>
  </si>
  <si>
    <t>Titulok je výstižný a zrozumiteľný.</t>
  </si>
  <si>
    <t>Komplikované pojmy hodnotím ako slabo vysvetlené</t>
  </si>
  <si>
    <t>Titulok je zrozumiteľný, s adekvátnou dĺžkou.</t>
  </si>
  <si>
    <t>Popi služby vo výsledku vyhľadávania hodnotím ako krátky a výstižný.</t>
  </si>
  <si>
    <t>https://1drv.ms/u/s!AoWN9knbTs6vk0oVaLD71z77H1lI?e=TaHfgG</t>
  </si>
  <si>
    <t>https://1drv.ms/u/s!AoWN9knbTs6vk1VHD-HJvplDKAd4?e=O4q2aG</t>
  </si>
  <si>
    <t>Pri zadaní  „strata" do vyhľadávača sa objavila možnosť  „strata občianskeho preukazu." Ako prvé sa vo výsledkoch hľadania relevantné výsledky.</t>
  </si>
  <si>
    <t>ŽS na žiadne stránke s informácii neodkazuje na často kladené otázky</t>
  </si>
  <si>
    <t>V tom prípade aj sem 0</t>
  </si>
  <si>
    <t>https://1drv.ms/u/s!AoWN9knbTs6vk0xHysPwQ7KPUUlo?e=pBuUXI</t>
  </si>
  <si>
    <t>https://www.slovensko.sk/sk/agendy/agenda/_odvolanie</t>
  </si>
  <si>
    <t>Štruktúrovaný návod je na portáli slovensko.sk dostupný a prehľadný.</t>
  </si>
  <si>
    <t>Elektronická schránka a konštruktor všeobecnej agendy používa niektoré komponenty a prvky z ID-SK</t>
  </si>
  <si>
    <t>Formulár všeobecnej agendy je vystavaný ako formulár na jednu stránku</t>
  </si>
  <si>
    <t>Text je jasný a zrozumiteľný, nenachádzajú sa v ňom cudzie slová ani zložité výrazy.</t>
  </si>
  <si>
    <t>V rámci návodu je niekoľko klikateľných externých odkazov na súvisiace služby týkajúce sa tejto ŽS, označených červenou farbou.</t>
  </si>
  <si>
    <t>V návode je toto podrobne opísané.</t>
  </si>
  <si>
    <t>Text je vizuálne jednoliaty a dôležité prvky sú slabo odlíšené</t>
  </si>
  <si>
    <t>Návod neobsahuje priami link na službu, kde je možné podať žalobu. Obsahuje iba popis ako sa na dopracovať ku službe.</t>
  </si>
  <si>
    <t>https://1drv.ms/u/s!AoWN9knbTs6vk01XJjK1u9D99vvg?e=lw1WkJ</t>
  </si>
  <si>
    <t>https://1drv.ms/u/s!AoWN9knbTs6vk1ZzgqAJsiprUsex?e=vdB8V8</t>
  </si>
  <si>
    <t>Pred začatím služby je jasne uvedené, že nahlásiť stratu OP je možné elektronicky, doklady na to nie sú potrebné.</t>
  </si>
  <si>
    <t>Formulár konštruktora používa iba hlavičku podľa vzoru ID-SK</t>
  </si>
  <si>
    <t>Stránka neobsahuje pätičku ktorá by spĺňala zadané požiadavky</t>
  </si>
  <si>
    <t>V návode je podrobne vypracovaná tabuľka s poplatkami.</t>
  </si>
  <si>
    <t>Formulár neobsahuje žiadnu dynamickú časť</t>
  </si>
  <si>
    <t>Formulár všeobecnej agendy nespĺňa požiadavky na validácu. Je možné odoslať prázdny formulár</t>
  </si>
  <si>
    <t>V jednotlivých krokoch sa v ľavom dolnom rohu nachádza informácia, kde v procese sa používateľ nachádza. (Napr.  „Krok 1 z 3").</t>
  </si>
  <si>
    <t>Formulár všeobecnej agendy je uložitelný.</t>
  </si>
  <si>
    <t>Formuláre všeobecnej agendy sa automaticky ukladajú do konceptov.</t>
  </si>
  <si>
    <t>Služba bola testovaná a funguje s operačným systémom MAC-OS a na prehliadačoch Google Chrome.</t>
  </si>
  <si>
    <t>Takáto informácia sa zobrazuje v dolnej časti pri tlačidlách.</t>
  </si>
  <si>
    <t>Takúto informáciu sme nezaznamenali.</t>
  </si>
  <si>
    <t>Služba nedisponuje stránkou so zhrnutím.</t>
  </si>
  <si>
    <t>Služba nie je spoplatnená preto je táto informácia irelevantná na stránke so zhrnutím.</t>
  </si>
  <si>
    <t>ŽS má iba možnosť podania žiadosti o zaradenie do evidencie nezamestnaných cez všeobecnú agendu. Pôžiadať o príspevok v nezamestnanosti je možné iba osobne.</t>
  </si>
  <si>
    <t xml:space="preserve">Má teda zmysel dávať 0 keď časť ŽS, prvý krok je dostupný online. Možno dať 1 bod. </t>
  </si>
  <si>
    <t>Všetky potrebné údaje sú od používateľa vyžadované len jedenkrát.</t>
  </si>
  <si>
    <t>Žiadne údaje tohoto typu vyžadované neboli.</t>
  </si>
  <si>
    <t>Takýto údaj služba neposkytuje.</t>
  </si>
  <si>
    <t>https://1drv.ms/u/s!AoWN9knbTs6vk05ODNIN3l-AYniT?e=PGHlP5</t>
  </si>
  <si>
    <t>Služba poskytuje kontextovú pomoc cez ikonku otáznika priamo v texte formuláru.</t>
  </si>
  <si>
    <t xml:space="preserve">Ak nemá viditeľný kontakt, tak dať 0 </t>
  </si>
  <si>
    <t>Takáto stránka k danej ŽS nie je dostupná.</t>
  </si>
  <si>
    <t>Konštruktor je možné prepnúť do angličtiny ale formulár všeobecnej agendy ostáva v slovenčine.</t>
  </si>
  <si>
    <t xml:space="preserve">tato metrika je skor irelevantna ci ?  ze by niekto platil za to ze sa chce prihlasit o davky v nezamestnanosti </t>
  </si>
  <si>
    <t>Postup vypĺňania je rozdelený do 3 krokov v logickej následnosti.</t>
  </si>
  <si>
    <t>Odpovede nie je možné ohodnotiť</t>
  </si>
  <si>
    <t>https://1drv.ms/u/s!AoWN9knbTs6vk0_FD_VayI5vpnPc?e=FV4Gh4</t>
  </si>
  <si>
    <t>Hypertextové odkazy sa v tejto službe nenachádzajú.</t>
  </si>
  <si>
    <t>Texty s možnými následkami sú uvedené v službe slovensko.sk., v rámci služby sú dôležité texty popísané dostatočne.</t>
  </si>
  <si>
    <t>https://1drv.ms/u/s!AoWN9knbTs6vk1Eur1OEoEgROrNH?e=JTMJP2</t>
  </si>
  <si>
    <t>Primárne tlačidlo je dostatočne odlíšené od sekundárnych.</t>
  </si>
  <si>
    <t xml:space="preserve">preco je tu odkaz na ezaloby ? </t>
  </si>
  <si>
    <t>https://1drv.ms/u/s!AoWN9knbTs6vk1Eur1OEoEgROrNH?e=fc9xLg</t>
  </si>
  <si>
    <t>Začiarkávacie polia boli v predvolenom stave vyplnené.</t>
  </si>
  <si>
    <t>Táto služba neobsahuje prepínače.</t>
  </si>
  <si>
    <t>https://1drv.ms/u/s!AoWN9knbTs6vk1JhhHqcmXDjfFzU?e=oaK5JY</t>
  </si>
  <si>
    <t>vyhladat a ohodnotit</t>
  </si>
  <si>
    <t>Stránka používateľovi jasne komunikuje chyby, ku ktorým pri vypĺňaní formulára došlo. Pokým používateľ nemá vyplnené všetko korektne, nepustí ho k ďalšiemu kroku.</t>
  </si>
  <si>
    <t>Chybové hlásenie je vysvetlené dostatočne.</t>
  </si>
  <si>
    <t xml:space="preserve">Služba takúto možnosť neposkytuje. </t>
  </si>
  <si>
    <t>Formulár sa musí pri prechádzaní jednotlivých krokov späť opätovne vypĺňať, údaje sa neukladajú.</t>
  </si>
  <si>
    <t>Informácia o uložení konceptu sa nezobrazuje.</t>
  </si>
  <si>
    <t>Pri vypĺňaní kontaktného formulára neboli použité pomocné otázky.</t>
  </si>
  <si>
    <t>Responzívna je iba informačná stránka – slovensko.sk</t>
  </si>
  <si>
    <t>Používateľ má možnosť prepnúť službu do anglického jazyka, avšak formulár ostáva v slovenčine.</t>
  </si>
  <si>
    <t>Táto metrika je irelevantná, nakoľko ŽS rieši stratu občianskeho preukazu.</t>
  </si>
  <si>
    <t>Toto je prvýkrát, čo hodnotíme tieto služby (0b).
Vyhodnotili sme služby týmto benchmarkom jedenkrát (1b).
Vyhodnotili sme služby týmto benchmarkom opakovane (2b).</t>
  </si>
  <si>
    <t>vyhladat a ohodnotit alebo vyhodit</t>
  </si>
  <si>
    <t>Plnenie si daňových povinností – zamestnanec (FO)</t>
  </si>
  <si>
    <t>24.07.2019 15:10 – 17:00</t>
  </si>
  <si>
    <t xml:space="preserve"> „ ? " = nevieme ohodnotiť</t>
  </si>
  <si>
    <t xml:space="preserve"> „ – " = irelevantné pre túto ŽS/službu</t>
  </si>
  <si>
    <t>https://1drv.ms/u/s!AoWN9knbTs6vkyes4nXBCX4dpXJQ?e=NkpUCC</t>
  </si>
  <si>
    <t xml:space="preserve">Do vyhľadávača Google sme zadali „platenie dani fyzicka osoba." Výsledok so stránkou finančnej správy sa nachádza ako prvý a druhý v poradí. </t>
  </si>
  <si>
    <t>Titulky oboch odkazov sú zrozumiteľné.</t>
  </si>
  <si>
    <t>Titulky nepresahujú 160 znakov, sú výstižné a zrozumiteľné.</t>
  </si>
  <si>
    <t>https://1drv.ms/u/s!AoWN9knbTs6vkyoyoLFDm1wVj-CI?e=7Y42uE</t>
  </si>
  <si>
    <t>Pri zadaní  „dan" do vyhľadávača slovensko.sk sa vyrolujú možnosti ako daň z nehnuteľnosti či daňové priznanie. Po zvolení možnosti  „Daňové priznanie" sa ako štvrtý zobrazuje odkaz  „Ako podať daňové priznanie elektronicky."</t>
  </si>
  <si>
    <t>https://1drv.ms/u/s!AoWN9knbTs6vkytxgBk5NKvSzx3m?e=lpw2Df</t>
  </si>
  <si>
    <t>Návod je na portáli slovensko.sk dostupný, obsahuje videonávod s vysvetleným postupom ako sa zaregistrovať na stránke štátnej správy. Daný návod však nepopisuje jednotlivé kroky ako postupovať v konkrétnej ŽS.</t>
  </si>
  <si>
    <t>Text je jasný a zrozumiteľný, nenachádzajú sa v ňom cudzie slová ani zložité výrazy. Oceňujeme prehľadné členenie na krátke a výstižné odseky.</t>
  </si>
  <si>
    <t>V rámci návodu môže používateľ nájsť niekoľko klikateľných externých odkazov na súvisiace služby týkajúce sa tejto ŽS, označených červenou farbou.</t>
  </si>
  <si>
    <t>V návode nie je podrobne opísané, ktoré osoby majú povinnosť podať daňové priznanie, iba spôsob ako tak urobiť.</t>
  </si>
  <si>
    <t>Takáto výhoda v prípade tejto ŽS neexistuje.</t>
  </si>
  <si>
    <t>V návode na slovensko.sk je jasne uvedené, čo všetko bude používateľ potrebovať na dokončenie služby.</t>
  </si>
  <si>
    <t>Občan nie je informovaný o nespoplatnení služby.</t>
  </si>
  <si>
    <t>Takúto informáciu sme neidentifikovali.</t>
  </si>
  <si>
    <t>Služba bola testovaná a funguje s operačným systémom macOS a na prehliadači Google Chrome.</t>
  </si>
  <si>
    <t>Správa o úspešnom podaní daňového priznania sa nachádza v elektronickej schránke na webovom sídle Finančnej správy SR (táto schránka nie je ľahko vyhľadateľná).</t>
  </si>
  <si>
    <t>Kedže životná situácia neobsahuje špecifický návod pre fyzickú osobu, používateľ nie je infromovaný ako postupovať k ďalšiemu kroku platby a musí si túto informáciu dodatočne vyhľadať. Navigáciu medzi krokmi rieši používateľ sám.</t>
  </si>
  <si>
    <t>Elektronická schránka na webovom sídle Finančnej správy obsahuje správu o podaní daňového priznania.
Informáciu o stave ŽS si vie použivateľ overiť aj cez telefónne číslo na kontaktné centrum Finančnej správy.</t>
  </si>
  <si>
    <t xml:space="preserve">Vo formulári sú predvyplnené informácie, ktoré už finančná správa o používateľovi už má.
</t>
  </si>
  <si>
    <t>Pri podaní daňového priznania použivateľ zadáva sumu, ktorú je potrebné zaplatiť. Táto suma by mala byť prenesená do dalšieho kroku služby - platby, a to na platobnej stránke, ktorú životná situácia momentálne nemá.</t>
  </si>
  <si>
    <t>https://1drv.ms/u/s!AoWN9knbTs6vkyhVJkhX1_bj_trM?e=Nnspyr</t>
  </si>
  <si>
    <t>Finančná správa zverejňuje svoje kontakty a účinne dokáže navigovať používateľa, napríklad telefonicky.</t>
  </si>
  <si>
    <t>Komplikované pojmy sú opísané zložito s odvolávaním na vyhlášky a zákony. Napríklad, viď IV. ODDIEL – ÚDAJE NA UPLATNENIE DAŇOVÉHO BONUSU NA ZAPLATENÉ ÚROKY (§ 33a zákona) riadok 37</t>
  </si>
  <si>
    <t>Založenie s.r.o. / a.s.</t>
  </si>
  <si>
    <t xml:space="preserve">Plnenie si daňových povinností – SZČO / PO </t>
  </si>
  <si>
    <t>Finančná správa má dobre vystavanú sekciu často kladených otázok. Avšak priamo pre danú životnú situáciu špecificky absentuje.</t>
  </si>
  <si>
    <t>25.07.2019 11:20 – 14:00</t>
  </si>
  <si>
    <t>Všeobecné často kladené otázky na webovom sídle finančnej správy hodnotíme ako dobre členené.</t>
  </si>
  <si>
    <t>24.7.2019 13:00 - 17:00</t>
  </si>
  <si>
    <t xml:space="preserve"> „ ? " = nevieme ohodnotiť</t>
  </si>
  <si>
    <t xml:space="preserve"> „ – " = irelevantné pre túto ŽS/službu</t>
  </si>
  <si>
    <t>V často kladených otázkach sme priamy odkaz na službu súvisiacu s otázkou neidentifikovali.</t>
  </si>
  <si>
    <t xml:space="preserve"> „ ? " = nevieme ohodnotiť</t>
  </si>
  <si>
    <t xml:space="preserve"> „– " = irelevantné pre túto ŽS/službu</t>
  </si>
  <si>
    <t>https://1drv.ms/u/s!AoWN9knbTs6vk1uIycEqOyYuBue4?e=4WSDyP</t>
  </si>
  <si>
    <t>https://1drv.ms/u/s!AoWN9knbTs6vkxH4ZGfaq3ycI-ps?e=WPDt9T</t>
  </si>
  <si>
    <t>Služba toto kritérium nespĺňa.</t>
  </si>
  <si>
    <t>Do vyhľadávača Google sme zadali  „zalozenie s.r.o." Štátna informačná stránka o ŽS sa na prvej strane výsledkov nenachádza.</t>
  </si>
  <si>
    <t>Formulár Daňové priznanie k dani z príjmov fyzickej osoby nie je štrukturovaný do viacerých krokov.</t>
  </si>
  <si>
    <t>Do vyhľadávača Google som zadal  „podanie daňového priznania szco".
Na prvej stránke sa nachádzal návod finančnej správy hneď na prvom mieste výsledkov.</t>
  </si>
  <si>
    <t>Štátna informačná stránka o ŽS sa na prvej strane výsledkov nenachádza.</t>
  </si>
  <si>
    <t xml:space="preserve">Prihliadnúc na vyhľadávaný výraz je titulok výsledku vyhľadávania  „Živnostníci - PFS - Finančná správa" nejasný </t>
  </si>
  <si>
    <t>Počas hodnotenia sme nenatrafili na zle popísané hypertextové odkazy.</t>
  </si>
  <si>
    <t>Zvýraznenie dôležitých textov je odlíšené dostatočne.</t>
  </si>
  <si>
    <t>Popis vo výsledku vyhľadávania výstižne popisuje situácie, napríklad  „Daňové priznanie živnostníka"</t>
  </si>
  <si>
    <t>Dizajn webového sídla slovensko.sk využíva vzory a komponenty jednotného dizajn-manuálu elektronických služieb ID-SK. Služba však toto kritérium nespĺňa.</t>
  </si>
  <si>
    <t>Tlačidlá jasne vyjadrujú akciu, ktorá nastane po ich stlačení.</t>
  </si>
  <si>
    <t>https://1drv.ms/u/s!AoWN9knbTs6vkxOG_gLAm2BhBjs_?e=De2oIg</t>
  </si>
  <si>
    <t>Stránka služby neobsahuje hlavičku a pätičku podľa ID-SK.</t>
  </si>
  <si>
    <t>Po vyhľadaní výrazu  „podanie daňového priznania szco" na stránke slovensko.sk, som vo výsledkoch neidentifikoval návod na ŽS.</t>
  </si>
  <si>
    <t>https://1drv.ms/u/s!AoWN9knbTs6vk1xISLjrNKAw5wKy?e=o6xSe7</t>
  </si>
  <si>
    <t>Vyhľadávač vyroloval založenie sro, ako výsledok sa objavil jeden link na podstránku s názvom "Doklady potrebné k začatiu konania."</t>
  </si>
  <si>
    <t>https://1drv.ms/u/s!AoWN9knbTs6vk12ePGOIRczle1RG?e=ecOfyu</t>
  </si>
  <si>
    <t>Služba neobsahuje funkciu automatického ukladania rozpracovaných formulárov.</t>
  </si>
  <si>
    <t>https://www.financnasprava.sk/sk/podnikatelia/dane/dan-z-prijmov/fyzicke-osoby/zivnostnici</t>
  </si>
  <si>
    <t>Služba neobsahuje stránku so zhrnutím, kde si používateľ skontroluje zadané údaje.</t>
  </si>
  <si>
    <t xml:space="preserve">Text je jasný a zrozumiteľný, nenachádzajú sa v ňom cudzie slová ani zložité výrazy. </t>
  </si>
  <si>
    <t>V rámci návodu môže používateľ nájsť niekoľko klikateľných externých odkazov na súvisiace služby týkajúce sa tejto ŽS.</t>
  </si>
  <si>
    <t>Formulár neobsahuje pomocné otázky.</t>
  </si>
  <si>
    <t>V návode je opísané, ktorých osôb sa táto ŽS týka.</t>
  </si>
  <si>
    <t>Texty sú v súlade so slovníkom ID-SK.</t>
  </si>
  <si>
    <t>Takáto informácia na informačnej stránke uvedená nie je.</t>
  </si>
  <si>
    <t>V návode na slovensko.sk je uvedené, čo všetko bude používateľ potrebovať na dokončenie služby.</t>
  </si>
  <si>
    <t>https://1drv.ms/u/s!AoWN9knbTs6vk17zaQnOmgWVSVoP?e=LMFHaD</t>
  </si>
  <si>
    <t>ŽS obsahuje jednu službu podania daňového priznania k dani z príjmu FO, ktorá je elektronická.</t>
  </si>
  <si>
    <t>Návod na slovensko.sk ani www.justice.gov.sk pred začatím služby výšku poplatkov neuvádza.</t>
  </si>
  <si>
    <t>https://1drv.ms/u/s!AoWN9knbTs6vk1_55INuUFPGpXpV?e=YIQqUE</t>
  </si>
  <si>
    <t>Finančná správa komunikuje v listovej forme s používateľom.</t>
  </si>
  <si>
    <t>Služba nie je rozdelená do krokov, na www.justice.gov.sk sa nachádza len dlhý formulár.</t>
  </si>
  <si>
    <t>Momentálne nie je možná autentifikácia na mobilnom zariadení.</t>
  </si>
  <si>
    <t>Služba nemá výhody, typu rýchlejšia odpoveď, pri vybavení elektronicky.</t>
  </si>
  <si>
    <t>Služba nie je spoplatnéná a táto infromácia sa nenachádza na informačnej stránke.</t>
  </si>
  <si>
    <t>Návod k ŽS na slovensko.sk je responzívny a optimalizovaný pre mobilné zariadenia.</t>
  </si>
  <si>
    <t>Služba bola testovaná a funguje s operačným systémom MAC-OS a na prehliadačoch Google Chrome.
Nevieme vyhodnotiť, či je použiteľná na ostaných operačných sýstémoch a prehliadačoch.</t>
  </si>
  <si>
    <t>Za službu je možné zaplatiť elektronicky bezhotovostnou platbou (cez internet banking).</t>
  </si>
  <si>
    <t>Kontaktné údaje sú uvedené iba na stránkach webového sídla. V rámci služby sa nenachádzajú.</t>
  </si>
  <si>
    <t>Kontaktné údaje bolo náročné dohľadať.</t>
  </si>
  <si>
    <t>https://1drv.ms/u/s!AoWN9knbTs6vk2LL50DL5Rirpaes?e=vZOIkr</t>
  </si>
  <si>
    <t>Proaktívne inštrukcie o nasledujúcich krokoch, napríklad v správe o úspešnom podaní daňového priznania, chýbajú.</t>
  </si>
  <si>
    <t>Služba využíva kontextovú pomoc.</t>
  </si>
  <si>
    <t>Služba má implementované prihlasovanie cez eID.</t>
  </si>
  <si>
    <t>Služba umožnuje dokumenty podpisovať elektronicky.</t>
  </si>
  <si>
    <t>Služba využíva centrálny prihlasovací prvok UPVS.</t>
  </si>
  <si>
    <t>Úvodné informácie sú prístupné bez prihlásenia.</t>
  </si>
  <si>
    <t>https://1drv.ms/u/s!AoWN9knbTs6vk2A6pJGgGMv5Mgfr?e=dGJ8tF</t>
  </si>
  <si>
    <t xml:space="preserve">Finančná správa má dobre vystavanú sekciu často kladených otázok. </t>
  </si>
  <si>
    <t>Často kladené otázky nie sú členené podľa tém.</t>
  </si>
  <si>
    <t>Podstránka nemá špecifické vyhľadávanie.</t>
  </si>
  <si>
    <t xml:space="preserve">Formulár nevyužíva vzory a komponenty jednotného dizajn-manuálu elektronických služieb ID-SK. </t>
  </si>
  <si>
    <t>https://1drv.ms/u/s!AoWN9knbTs6vk2GiMjIyBbPOpcdE?e=bKO4LJ</t>
  </si>
  <si>
    <t>Služba má definovanú veľkosť písma na 13px.</t>
  </si>
  <si>
    <t xml:space="preserve">Webové sídlo ani dizajn formuláru nevyužíva vzory a komponenty jednotného dizajn-manuálu elektronických služieb ID-SK. </t>
  </si>
  <si>
    <t>obr. je z danoveho priznania FO - je to relevantne?</t>
  </si>
  <si>
    <t>Tlačidlá sú odlíšené vhodne.</t>
  </si>
  <si>
    <t>Začiarkávacie polia boli vo formulári prázdne.</t>
  </si>
  <si>
    <t>Komplikované pojmy sú opísané zložito s odvolávaním na na vyhlášky a zákony. Napríklad, viď IV. ODDIEL – ÚDAJE NA UPLATNENIE DAŇOVÉHO BONUSU NA ZAPLATENÉ ÚROKY (§ 33a zákona) riadok 37</t>
  </si>
  <si>
    <t>Formulár neobsahuje prepínače.</t>
  </si>
  <si>
    <t>Chybové hlásenia sme nedokázali overiť – elektronický formulár sme neodosielali.</t>
  </si>
  <si>
    <t>Služba neposkytuje možnosť formulár manuálne uložiť do rozpracovaných podaní.</t>
  </si>
  <si>
    <t>Túto funkciu sme neidentifikovali.</t>
  </si>
  <si>
    <t>https://www.financnasprava.sk/sk/faq</t>
  </si>
  <si>
    <t>Finančná správa má dobre vystavanú sekciu často kladených otázok.</t>
  </si>
  <si>
    <t>obr je prilis maly / necitatelny. skor pls uviest odkaz</t>
  </si>
  <si>
    <t>Všeobecné často kladené otázky na webovom sídle finančnej správy hodnotíme ako dobre členené aj pre danú ŽS.</t>
  </si>
  <si>
    <t xml:space="preserve">su dobre clenene pre tuto konkretnu ZS ? </t>
  </si>
  <si>
    <t xml:space="preserve">ŽS obsahuje elektronickú službu návrhu na zápis spoločnosti s ručením obmedzeným do ORSR. </t>
  </si>
  <si>
    <t>Formulár DAŇOVÉ PRIZNANIE
K DANI Z PRÍJMOV FYZICKEJ OSOBY nie je štrukturovaný do viacerých krokov.</t>
  </si>
  <si>
    <t>ŽS obsahuje jednu službu podania daňového priznania k dani z príjmu FO, ktorá je elektronická</t>
  </si>
  <si>
    <t>Nevedeli sme vyhľadať návod k ŽS. Viď metrika 1.4.</t>
  </si>
  <si>
    <t>pls odkaz na navod. v metrike 1.4 je uvedene ze navod sa nedal vyhladat</t>
  </si>
  <si>
    <t>Služba využíva centrálny prihlasovací prvok UPVS, a to pri prihlasovaní cez eID.</t>
  </si>
  <si>
    <t>Bývanie – Stavba rodinného domu</t>
  </si>
  <si>
    <t>24.07.2019 11:00 – 15:00</t>
  </si>
  <si>
    <t xml:space="preserve"> „ ? " = nevieme ohodnotiť</t>
  </si>
  <si>
    <t xml:space="preserve"> „– " = irelevantné pre túto ŽS/službu</t>
  </si>
  <si>
    <t>https://1drv.ms/u/s!AoWN9knbTs6vknXEzBPK26ZSp8iO?e=UOcU1n</t>
  </si>
  <si>
    <t>Do vyhľadávača Google sme zadali  „stavba rodinneho domu." Štátna informačná stránka o ŽS sa nenachádza na prvej strane výsledkov vyhľadávania.</t>
  </si>
  <si>
    <t>Titulok sa vo výsledkoch vyhľadávania nezobrazuje.</t>
  </si>
  <si>
    <t>https://1drv.ms/u/s!AoWN9knbTs6vkwVpw3VFpXjc3as4?e=eg4rie</t>
  </si>
  <si>
    <t>Pri zadaní  „stavb" do vyhľadávača sa nevyrolovali žiadne možnosti. Po zadaní  „stavba rodinného domu" sa ako prvý výsledok objavilo  „Príspevok na rodinný dom s takmer nulovou spotrebou energie" a  „Stavanie" ako druhý.</t>
  </si>
  <si>
    <t>https://1drv.ms/u/s!AoWN9knbTs6vkwe5pCq1Y9KAzTlY?e=QXc1Cs</t>
  </si>
  <si>
    <t>Štruktúrovaný návod je na portáli slovensko.sk dostupný.</t>
  </si>
  <si>
    <t>Text je jasný a zrozumiteľný, nenachádzajú sa v ňom cudzie slová ani zložité výrazy, avšak v úvode sme si všimli štylistickú chybu v prvej vete:  „Stavba sa musia byť navrhnuté a zhotovené tak, aby..."</t>
  </si>
  <si>
    <t>https://www.slovensko.sk/sk/agendy/agenda/_stavanie1</t>
  </si>
  <si>
    <t>https://1drv.ms/u/s!AoWN9knbTs6vkwmwU3Q1XMqx2urG?e=zgXYm8</t>
  </si>
  <si>
    <t>Takéto odkazy uvedené nie sú, nachádzajú sa až neskôr na podstránkach ako  „Kataster nehnuteľností."</t>
  </si>
  <si>
    <t>V návode je v opísané, aké osoby majú povinnosť podávať žiadosť o stavebné povolenie.</t>
  </si>
  <si>
    <t>Takýto údaj sa na informačnej stránke ŽS neuvádza. Nevieme však vyhodnotiť, či takáto výhoda existuje.</t>
  </si>
  <si>
    <t xml:space="preserve">Pred začatím služby je uvedené, že pre vytvorenie podania je potrebné mať eID kartu (občiansky preukaz s čipom). </t>
  </si>
  <si>
    <t>V návode nie je uvedená informácia o poplatkoch za uvedené služby.</t>
  </si>
  <si>
    <t>https://1drv.ms/u/s!AoWN9knbTs6vkxL7OL5FHLJ6KH8N?e=WhWXVV</t>
  </si>
  <si>
    <t>V jednotlivých službách nie je prehľad o krokoch v rámci služby.</t>
  </si>
  <si>
    <t>Bývanie – Prihlásenie (zmena) trvalého pobytu</t>
  </si>
  <si>
    <t>23.07.2019 11:00</t>
  </si>
  <si>
    <t>Takéto upozornenie služba nezobrazuje.</t>
  </si>
  <si>
    <t xml:space="preserve"> „ ? " = nevieme ohodnotiť</t>
  </si>
  <si>
    <t xml:space="preserve"> „ – " = irelevantné pre túto ŽS/službu</t>
  </si>
  <si>
    <t>https://1drv.ms/u/s!AoWN9knbTs6vkj033tzzBddFoXm5?e=cyYN2c</t>
  </si>
  <si>
    <t xml:space="preserve">Do vyhľadávača Google sme zadali  „zmena trvaleho pobytu." Výsledok sa nachádza ako prvý v poradí. </t>
  </si>
  <si>
    <t>Titulok je zrozumiteľný, avšak prvý z odkazov nie je uvedený v plnom znení – je skrátený a pokračuje tromi bodkami.</t>
  </si>
  <si>
    <t>https://1drv.ms/u/s!AoWN9knbTs6vkk3YfYLJqhR-P-Jc?e=XnKAgP</t>
  </si>
  <si>
    <t>Pri zadaní  „zmena t" do vyhľadávača sa objavila možnosť  „Zmena trvalého pobytu." Ako prvé sa vo výsledkoch hľadania zobrazujú: Zrušenie trvalého pobytu, Oznamovacie povinnosti pri zmene trvalého pobytu.</t>
  </si>
  <si>
    <t>https://www.slovensko.sk/sk/zivotne-situacie/zivotna-situacia/_trvaly-pobyt-stahovanie</t>
  </si>
  <si>
    <t>Štruktúrovaný návod je na portáli slovensko.sk dostupný, uvedených je 6 krokov v rámci tejto ŽS.</t>
  </si>
  <si>
    <t>https://www.slovensko.sk/sk/zivotne-situacie/zivotna-situacia/_trvaly-pobyt-stahovanie#nahlasenie</t>
  </si>
  <si>
    <t>https://1drv.ms/u/s!AoWN9knbTs6vkxL7OL5FHLJ6KH8N?e=2zMiOe</t>
  </si>
  <si>
    <t>Pre zobrazenie kontaktných údajov musí používateľ prejsť na inú stránku.</t>
  </si>
  <si>
    <t>https://1drv.ms/u/s!AoWN9knbTs6vkkpxD94nLbfVftWc?e=lRpewz</t>
  </si>
  <si>
    <t>https://1drv.ms/u/s!AoWN9knbTs6vkxlfxnp35K9UtphR?e=PJsz4q</t>
  </si>
  <si>
    <t>V rámci každého kroku je niekoľko klikateľných externých odkazov na súvisiace služby týkajúce sa tejto ŽS, označených červenou farbou.</t>
  </si>
  <si>
    <t>Slovensko.sk poskytuje telefonický kontakt, ktorý je možné použiť v prípade potreby.</t>
  </si>
  <si>
    <t>https://1drv.ms/u/s!AoWN9knbTs6vkks6BHM2DL5AvBaF?e=m1UHLK</t>
  </si>
  <si>
    <t>https://1drv.ms/u/s!AoWN9knbTs6vkxqhl5UnRRVBUSOb?e=y2l3Ea</t>
  </si>
  <si>
    <t>V návode je v časti  „Ohlasovacie povinnosti" podrobne opísané, ktoré osoby majú povinnosť nahlásiť zmenu trvalého pobytu.</t>
  </si>
  <si>
    <t>Služba poskytuje kontextovú pomoc priamo v texte formuláru.</t>
  </si>
  <si>
    <t>https://1drv.ms/u/s!AoWN9knbTs6vkks6BHM2DL5AvBaF?e=mlY38B</t>
  </si>
  <si>
    <t>V kroku  „Potvrdenie o trvalom pobyte" je uvedená informácia o polovičnom poplatku pri využití elektronickej služby.</t>
  </si>
  <si>
    <t>https://1drv.ms/u/s!AoWN9knbTs6vkk6bxgZMYU8HQ5mM?e=mmlfON</t>
  </si>
  <si>
    <t>V prvom kroku  „Prihlásenie na trvalý pobyt" je jasne uvedené, aké doklady bude používateľ potrebovať na dokončenie služby.</t>
  </si>
  <si>
    <t>Stránka s často kladenými otázkami k danej ŽS nie je dostupná.</t>
  </si>
  <si>
    <t>V kroku  „Potvrdenie o trvalom pobyte" je uvedená informácia o poplatkoch za uvedené služby.</t>
  </si>
  <si>
    <t>https://1drv.ms/u/s!AoWN9knbTs6vklIywmL1Kx9WCFDY?e=9C6iQD</t>
  </si>
  <si>
    <t>Dizajn webového sídla využíva vzory a komponenty jednotného dizajn-manuálu elektronických služieb ID-SK. Avšak služby katasterportálu túto metriku nenapĺňajú.</t>
  </si>
  <si>
    <t>V jednotlivých krokoch sa v ľavom dolnom rohu nachádza informácia, kde v procese sa používateľ nachádza. (Napr.  „Krok 1 zo 4").</t>
  </si>
  <si>
    <t>Postup pozostáva len z jedného kroku v rámci elektronickej schránky. Formulár je zložitý a bolo by možné ho členiť na menšie celky. Služba na katasterportali pozostava z jedného formulára.</t>
  </si>
  <si>
    <t>https://1drv.ms/u/s!AoWN9knbTs6vklSdyb045Am-GUBE?e=OeBusp</t>
  </si>
  <si>
    <t>https://1drv.ms/u/s!AoWN9knbTs6vkxsr0PhR8Ck3YYbv?e=Sobk0Y</t>
  </si>
  <si>
    <t>Dizajn webového sídla slovensko.sk využíva vzory a komponenty jednotného dizajn-manuálu elektronických služieb ID-SK. Webové sídlo katastrálneho portálu však toto nespĺňa – veľkosť textov je menej než 12px.</t>
  </si>
  <si>
    <t>Pred začatím procesu služby je v hornej časti obrazovky zobrazená v červenom rámiku informácia o tom, aký internetový prehliadač je potrebný na jej dokončenie.</t>
  </si>
  <si>
    <t>Texty s možným právnym následkom sa v danej službe nenachádzajú.</t>
  </si>
  <si>
    <t>Dizajn webového sídla slovensko.sk využíva vzory a komponenty jednotného dizajn-manuálu elektronických služieb ID-SK. Webové sídlo katastrálneho portálu však toto kritérium nespĺňa.</t>
  </si>
  <si>
    <t>https://1drv.ms/u/s!AoWN9knbTs6vkxz9FA_BunqYegZc?e=bGe69i</t>
  </si>
  <si>
    <t>Primárne tlačidlá sú dostatočne odlíšené od sekundárnych.</t>
  </si>
  <si>
    <t>Nedokážeme pri tejto ŽS posúdiť.</t>
  </si>
  <si>
    <t>https://1drv.ms/u/s!AoWN9knbTs6vkx0Wc645grWLU_KO?e=YXJrS3</t>
  </si>
  <si>
    <t xml:space="preserve">25.07.2019 o 18:00 </t>
  </si>
  <si>
    <t>Začiarkávacie polia sa v tejto ŽS nevyskytujú.</t>
  </si>
  <si>
    <t>23.07.2019 o 11:00h a 17:00h</t>
  </si>
  <si>
    <t>https://1drv.ms/u/s!AoWN9knbTs6vkx4E1rwgHpW-8nLs?e=fVwxjV</t>
  </si>
  <si>
    <t xml:space="preserve"> „? " = nevieme ohodnotiť</t>
  </si>
  <si>
    <t xml:space="preserve"> „– " = irelevantné pre túto ŽS/službu</t>
  </si>
  <si>
    <t>Čo sa týka elektronickej schránky, túto metriku nevieme hodnotiť, nakoľko hodnotenie ŽS prebehlo len ako fiktívna akcia a neprešli sme tak k ukončeniu posledného kroku. Navrhujeme vytvoriť virtuálny demo účet, ktorý by túto metriku umožnil ohodnotiť. V rámci Katastrálneho portálu sa chybové hlásenie zobrazuje, avšak dole.</t>
  </si>
  <si>
    <t>https://1drv.ms/u/s!AoWN9knbTs6vkj_G2cPjq-VWV2Qa</t>
  </si>
  <si>
    <t>Odkazy vyššie.</t>
  </si>
  <si>
    <t>Eletronická schránka takúto možnosť poskytuje, Katastrálny portál nie.</t>
  </si>
  <si>
    <t>Do vyhľadávača som zadala  „príspevok pri narodení dieťaťa"
Prvý výsledok je odkazom na stránku Ministerstva práce, sociálnych vecí a rodiny. 
Druhý je odkaz na komerčné webové sídlo.
Tretí výsledok sa týka špecifického prípadu Narodenia dieťaťa alebo viac detí (stránka ministerstva).</t>
  </si>
  <si>
    <t>Formulár sa musí pri prechádzaní jednotlivých krokov späť opätovne vypĺňať.</t>
  </si>
  <si>
    <t>https://1drv.ms/u/s!AoWN9knbTs6vkyFFJu0LPsHuBcY2?e=6iWtjC</t>
  </si>
  <si>
    <t>Informácia o uložení konceptu sa v elektronickej schránke zobrazuje, na Katastrálnom portáli nie.</t>
  </si>
  <si>
    <t>Názov je jasný a zhoduje sa s vyhľadavanými slovami.
Už názov informuje, že sa jedná o oficálny portál ministerstva.</t>
  </si>
  <si>
    <t>https://1drv.ms/u/s!AoWN9knbTs6vklgoIaoVgoN0f-0V?e=lSKJ0w</t>
  </si>
  <si>
    <t>https://1drv.ms/u/s!AoWN9knbTs6vkkdAhhCkbSNagvEj</t>
  </si>
  <si>
    <t xml:space="preserve">ŽS je ľahko dohľadateľná, objavuje sa už pri vypisovaní názvu do vyhľadávača.
Prvý výsledok hľadania je informačná stránka o ŽS a druhý je elektronická služba Rozhodovania o príspevku pri narodení dieťaťa. </t>
  </si>
  <si>
    <t>Webové sídlo slovensko.sk využíva vzory a komponenty jednotného dizajn-manuálu elektronických služieb ID-SK. Katastrálny portál nie.</t>
  </si>
  <si>
    <t>https://1drv.ms/u/s!AoWN9knbTs6vklpEXzdNto9V8M6e</t>
  </si>
  <si>
    <t>https://1drv.ms/u/s!AoWN9knbTs6vklnycf99UuyjxDdn?e=OyxK1H</t>
  </si>
  <si>
    <t>Dizajn webového sídla je v starej verzii, nevyužíva vzory a komponenty jednotného dizajn-manuálu elektronických služieb ID-SK.</t>
  </si>
  <si>
    <t>Návod je štrukturovaný stručný a jasný. Informuje o spôsoboch podania ako aj o dodatočných dokumentoch, ktoré je potrebné pripojiť k žiadosti.
Stránka takisto informuje, čo robiť ak sa dieťa narodilo mimo územia Slovenskej republiky.</t>
  </si>
  <si>
    <t>Postup vypĺňania je rozdelený do 4 krokov v logickej následnosti.</t>
  </si>
  <si>
    <t>Návod je písaný zrozumiteľným jazykom s minimálnym až ziadnym použitím odborných/právnych termínov.</t>
  </si>
  <si>
    <t>https://1drv.ms/u/s!AoWN9knbTs6vkltnjF6AFLlZtnMP?e=3726nf</t>
  </si>
  <si>
    <t>V texte sa nenáchádzaju smernice ani nariadenia podľa, ktroých sa riadi poskytovateľ služieb. Stránka poskytuje skrytú skeciu zvanú  „Legislatíva", ktorá obsahuje odkaz na stránku právnych predpisov.</t>
  </si>
  <si>
    <t>Služby spojené so ŽS nie je možné realizovať na mobilnom zariadení.</t>
  </si>
  <si>
    <t>Veľkosť hlavného textu je 13px, pri chybovom hlásení 12px.</t>
  </si>
  <si>
    <t>V návode pri spôsoboch podania žiadosti sa v texte nachádza odkaz týkajúci sa služby ŽS.</t>
  </si>
  <si>
    <t xml:space="preserve">Návod obsahuje informácie o oprávnenej osobe, ktorá má nárok na tento príspevok a podmieky nároku.
</t>
  </si>
  <si>
    <t>Digitálna služba nemá žiadne výhody.</t>
  </si>
  <si>
    <t>https://1drv.ms/u/s!AoWN9knbTs6vklIywmL1Kx9WCFDY</t>
  </si>
  <si>
    <t>Responzívne je iba webové sídlo slovensko.sk, Katastrálny portál nie.</t>
  </si>
  <si>
    <t>V návode je objasnené iba to, že túto žiadost je možné podať elektronicky, a to použitím elektronických prostriedkov a podpísaním zaručeným elektonickým podpisom.
Nie je špecifikované ako získať dané elektronické prostriedky ani ako prebieha a čo je potrebné pre podpísanie elektronickým podpisom.</t>
  </si>
  <si>
    <t>V návode sa nenachádza informácia o prípadnom spoplatnené služby ani o výške poplatku.</t>
  </si>
  <si>
    <t>V návode sa píše, že nárok si opravnená osoba uplatňuje podaním žiadosti.
To je jediný krok tejto životnej situácie.</t>
  </si>
  <si>
    <t>Služby spojené so ŽS nie je možné realizovať na mobilnom zariadení. Služba je dostupná iba v desktopovej verzii.</t>
  </si>
  <si>
    <t>Služba bola hodnotená a funguje s operačným systémom MAC-OS a na prehliadačoch Google Chrome a Safari.</t>
  </si>
  <si>
    <t>https://1drv.ms/u/s!AoWN9knbTs6vkl18t148nyenQ4d6?e=rDfcSs</t>
  </si>
  <si>
    <t>https://1drv.ms/u/s!AoWN9knbTs6vkly_2gk3vAy1pnB8?e=IcBUQm</t>
  </si>
  <si>
    <t>Vyhlásenie prístupnosti obsahujúce taktiež informácie o prehliadačoch na ktroých bola stránka testovaná je zobrazené až po otvorení elektronického formulára v pätičke stránky.</t>
  </si>
  <si>
    <t>Používateľ obdrží rozhodnutie o nevyplatení príspevku z dôvodu nesplnenia podmienok.
V texte informačnej stránky/ návodu nie napísané akým komunikačným kanálom.</t>
  </si>
  <si>
    <t>Životná situácie má jeden krok.</t>
  </si>
  <si>
    <t>https://1drv.ms/u/s!AoWN9knbTs6vkmJv5h3X7I4Ff4Go</t>
  </si>
  <si>
    <t>Používateľ má možnosť prepnúť službu do anglického jazyka.</t>
  </si>
  <si>
    <t>Na stránke ministerstva je v hlavičke tlačidlo  „Kontaktujte nás", kde sa pod  odkazom  „Tlačový a komunikačný odbor - verejnosť" nachádza formulár pre nápisanie emailu, adresa a telefónne číslo.</t>
  </si>
  <si>
    <t>https://1drv.ms/u/s!AoWN9knbTs6vkmNMJXwk9XKz7-PC?e=6oYFzm</t>
  </si>
  <si>
    <t>https://1drv.ms/u/s!AoWN9knbTs6vkl7wgG2Y0HJUhVqj?e=LSSStV</t>
  </si>
  <si>
    <t>https://1drv.ms/u/s!AoWN9knbTs6vkmNMJXwk9XKz7-PC?e=DKHGHu</t>
  </si>
  <si>
    <t>Základné infromácie su predvyplnené.
V prípade potreby ich používateľ vie duplikovať kliknutím na tlačidlo pri názve sekcie (napr. ak sa miesto výplaty zhoduje s jeho adresou).</t>
  </si>
  <si>
    <t>ŽS obsahuje jeden krok a používateľ komunikuje iba s Ministerstvom práce, sociálnych vecí a rodiny.</t>
  </si>
  <si>
    <t>https://1drv.ms/u/s!AoWN9knbTs6vklepLfMp_xqEdwLx?e=yGbzPi</t>
  </si>
  <si>
    <t>Údaje tohoto typu vyžadované neboli.</t>
  </si>
  <si>
    <t>https://1drv.ms/u/s!AoWN9knbTs6vkmH1yaejlU2G_Lm_?e=No9IhL</t>
  </si>
  <si>
    <t>Formulár sa musí pri prechádzaní jednotlivých krokov späť opätovne vypĺňať, nakoľko sa údaje nie vždy uložia.</t>
  </si>
  <si>
    <t>Hlavička služby obsahuje odkaz „Kontaktovať", ktorý tam ostavá počas celej doby využívania služby.</t>
  </si>
  <si>
    <t>https://1drv.ms/u/s!AoWN9knbTs6vkmn_iP84oGDHF45T?e=T5RPsB</t>
  </si>
  <si>
    <t>Služba v poslednom kroku obsahuje zhrnutie pre kontrolu osobných údajov.</t>
  </si>
  <si>
    <t>Informácia o poplatku je zahrnutá len v návode na slovensko.sk, nie však v rámci služby.</t>
  </si>
  <si>
    <t>https://1drv.ms/u/s!AoWN9knbTs6vkl18t148nyenQ4d6?e=1wVkoa</t>
  </si>
  <si>
    <t>„Kontaktovať" v hlavičke služby obsahuje iba emailový formulár. 
Na stránke ministerstva je  „Kontaktujte nás" kde sa nachádzajú telefónne čísla.</t>
  </si>
  <si>
    <t>https://1drv.ms/u/s!AoWN9knbTs6vkmVrbFCvLuGggJkP</t>
  </si>
  <si>
    <t>Stránka poskytuje možnosť vrátiť sa späť a doplniť/zmeniť vyplnené údaje.</t>
  </si>
  <si>
    <t xml:space="preserve">Fomulár obsahuje nápovedy po podržaní kurzora na  „i" v krúžku (viď snímku obrazovky). </t>
  </si>
  <si>
    <t>Hlavička služby obsahuje odkaz  „Kontaktovať", ktorý tam ostavá počas celej doby využívania služby a otvará emailový formulár.</t>
  </si>
  <si>
    <t>Webové sídlo nevyužíva vzory a komponenty jednotného dizajn-manuálu elektronických služieb ID-SK.</t>
  </si>
  <si>
    <t>Ako hodnotiteľ s obmedzeným prístupom sa neviem dostať do posledného kroku služby.</t>
  </si>
  <si>
    <t>ŽS nemá pridelenú stránku s často kladenými otázkami.
Niektoré z iných sekcií a tém na stránke často kladené otázky majú.</t>
  </si>
  <si>
    <t>ŽS nemá pridelenú stránku s často kladenými otázkami.</t>
  </si>
  <si>
    <t>Služba využíva vlastné vzory a komponenty.</t>
  </si>
  <si>
    <t>https://1drv.ms/u/s!AoWN9knbTs6vkmtFDZCrwCjR0nc2</t>
  </si>
  <si>
    <t>Formuláre su logicky rozdelené na viacero podstránok, ktorých názvy su vypísané nad formulárom. Súbory viacero spolu súvisiacich otázok sú taktiež označené spoločným názvom.</t>
  </si>
  <si>
    <t>https://1drv.ms/u/s!AoWN9knbTs6vknC1I2lLVFdTCIG4?e=RzpTEr</t>
  </si>
  <si>
    <t>Služba nemá možné právne následky.</t>
  </si>
  <si>
    <t>Služba využíva vlastnú paletu farieb.</t>
  </si>
  <si>
    <t>https://1drv.ms/u/s!AoWN9knbTs6vkm6fq7MK7aZE5BIy</t>
  </si>
  <si>
    <t>Pri veľmi dôležitom kroku a to vyhlásení je tlačidlo označené slovom  „Ďalej".</t>
  </si>
  <si>
    <t>https://1drv.ms/u/s!AoWN9knbTs6vknGq88j3lEYOPdK2</t>
  </si>
  <si>
    <t>Nie vždy je využité jedno primárne stlačidlo. Na podstránke formulára s názvom  „Deti" vyzerajú obe tlačidlá  „Pridať ďalšie dieťa" a  „Ďalej" ako prímarne tlačidlo.</t>
  </si>
  <si>
    <t>https://1drv.ms/u/s!AoWN9knbTs6vkm956hvRkaoWR8iQ</t>
  </si>
  <si>
    <t>Stránka služby používa inú hlavičku aj pätu než stanovuje vzor ID-sk.</t>
  </si>
  <si>
    <t xml:space="preserve">Päta stránky neobsahuje požadované informácie vypísané v metrike. </t>
  </si>
  <si>
    <t>Polia formuláru sa dynamicky menia (napr. pri určení spôobu výplaty sa polia prispôsobia buď zadaniu adresy alebo bankových detailov) a pridávajú požadované polia čím menia struktúru stránky (napr. kliknutím na  „Pridať ďalšie dieťa" formulár pridá sekciu polí).</t>
  </si>
  <si>
    <t>Služba má dobre nastavené zýraznenie aktívneho poľa, a to modrým zvýraznením jeho okrajov.</t>
  </si>
  <si>
    <t>https://1drv.ms/u/s!AoWN9knbTs6vknI4gRIe73bpN9rV?e=0MeNsk</t>
  </si>
  <si>
    <t>Súhlasy a potvrdenia sa v tejto službe potvrdzujú tlačidlom.</t>
  </si>
  <si>
    <t>https://1drv.ms/u/s!AoWN9knbTs6vknP_-KAmoiNShcWH</t>
  </si>
  <si>
    <t>Prehľad o chybách je zobrazený v dolnej časti.</t>
  </si>
  <si>
    <t xml:space="preserve">Chybové hlásenie jasne hovorí ako chybu napraviť (napr.  „Rodné číslo - Hodnota musí pozostávať z 9 alebo 10 číslic!"). </t>
  </si>
  <si>
    <t>V hlavičke služby má používateľ možnosť načítať a uložiť formulár.</t>
  </si>
  <si>
    <t>Formulár sa sám neodkladá. Po znovu načítaní stránky sa údaje vymažú.</t>
  </si>
  <si>
    <t>Služba nemá automatické ukladanie.</t>
  </si>
  <si>
    <t>Ako hodnotiteľ s obmedzeným prístupom sa neviem dostať do posledného kroku služby kde sa toto zhrnutie teoreticky môže nachádzať.</t>
  </si>
  <si>
    <t>Služba nie je spoplatnená.</t>
  </si>
  <si>
    <t>Služba má implementované prihlásenie cez eID.</t>
  </si>
  <si>
    <t>ŽS sa skladá z jednej služby, ktorú je možné vykonať elektronicky.</t>
  </si>
  <si>
    <t>V návode ani na informačnej stránke nie sú dostupné infomácie o tom ako bude doručené oznámenie o zamietnutí v prípade nesplnenia podmienok žiadosti.</t>
  </si>
  <si>
    <t>Používateľské rozhranie služby je responzívne, formulár sa prispôsobuje veľkosti obrazovky.</t>
  </si>
  <si>
    <t>Pre prístup k formuláru je potrebné prihlásenie sa elektronickým občianskym preukazom, čo nie je zrealizovateľné na mobilnom zariadení.</t>
  </si>
  <si>
    <t xml:space="preserve">Služba neposkytuje možnosť prepnutia do iného jazyka. </t>
  </si>
  <si>
    <t>V tejto životnej situácií sa používateľ nestretáva s platbou.</t>
  </si>
  <si>
    <t>Používateľ je presmerovaný na stránku slovensko.sk kde sa môže bezpečne prihlásiť.</t>
  </si>
  <si>
    <t>Podpísanie formuláru je vykonané prostredníctvom zaručeného elektronického podpisu.</t>
  </si>
  <si>
    <t>Užitočne informácie a návody k službe sú dostupné bez prihlásenia.</t>
  </si>
  <si>
    <t>Predvyplnené informácie je možné upraviť v prípade ich chybovosti priamo vo formulári služby.</t>
  </si>
  <si>
    <t>Platenie sociálnych odvodov – SZČO / PO</t>
  </si>
  <si>
    <t>24.07.2019 o 10:00h a 15:30h</t>
  </si>
  <si>
    <t xml:space="preserve"> „ ? " = nevieme ohodnotiť</t>
  </si>
  <si>
    <t xml:space="preserve"> „ – " = irelevantné pre túto ŽS/službu</t>
  </si>
  <si>
    <t>https://1drv.ms/u/s!AoWN9knbTs6vkwg7M4fcZm5Upqzs</t>
  </si>
  <si>
    <t xml:space="preserve">Do vyhľadávača som zadala  „platenie socialnych odvodov szco".
Prvé tri výsledky sú komerčné webové sídla.
Štvrtý výsledok ma odkazuje na stánku sociálnej poistovne.
</t>
  </si>
  <si>
    <t>Z názvu nie je jasné o akú životnú situáciu sa jedná. Vyzerá to skôr ako všeobecná informačná stránka o SZČO.
Názov obsahuje iba typ osoby (SZČO), pre ktorú je vyhľadavaná životná situácia určená a názov webového sídla.</t>
  </si>
  <si>
    <t>Kedže popis obsahuje slová ako platenie poistného a sociálna poistovňa tak približne viem, že to je stránka, ktorú som hľadala.
Popis by určite mohol obsahovať jednu úplnu vetu, ktorá by mi dala jasne vedieť, že na tejto stránke nájdem informácie ohľadom platenia odvodov.</t>
  </si>
  <si>
    <t>https://1drv.ms/u/s!AoWN9knbTs6vkwtguEVwDLaez3yh</t>
  </si>
  <si>
    <t>Slovensko.sk mi vyhľadalo iba  „Odvody zamestnávateľa do Sociálnej poisťovne", ktoré mne ako SZČO neposkytnú užitočné informácie.
Nenašla som svoju ŽS cez centrálny vyhľadavač, a to ani po vyhľadavaní  „platenie socialnych odvodov szco".</t>
  </si>
  <si>
    <t>https://1drv.ms/u/s!AoWN9knbTs6vkw6n8jqnfMoE7GtO</t>
  </si>
  <si>
    <t>Návod na stránke Sociálnej poistovne je stručný a obsahuje základné informácie o tom aké spôsoby platby su možné.
Návod by mal byť viac zvýraznený a lahšie vyhľadateľný. Momentálne je obsiahnutý vo veľkej skrolovacej stránke. Taktiež sekcia  „Vymeriavaci základ SZČO" by mal byť nasledovný po sekcií  „Platby poistného" ako 2 úzko súvisiace sekcie.
Informačná stránka s návodom má odstavce, ktoré obsahujú informácie pre menej časté scenáre ako napríklad umelci, športovci a autori, ako aj postup pre SZČO, ktorý zmenil alebo ukončil výkon činnosti.</t>
  </si>
  <si>
    <t>Odborné názvy sú používané v minimálnej miere.
Sociálna poistovňa uvádza príklady, ktoré výrazne prispievajú k pochopeniu návodu (napr. príklad príklad pri platbe poitného, ktorý vysvetľuje, čo sa stane ak SZČO neuvedie špecifický symbol).</t>
  </si>
  <si>
    <t>Na informačnej stránke s návodom sa nachádza veľa odkazov na smernice, nariadenia a zákony, ktoré nie sú vysvetlené ľudskou rečou.
Niektoré z týchto odkazov sú klikateľné a presmerujú používateľa na slov-lex.sk (právny a informačný portál) kde je možné si pozrieť presné znenie zákonu.</t>
  </si>
  <si>
    <t>Používateľ nemá možnosť prekliknúť sa z textových návodou do služby. 
Koncová elektronická služba platenia sociálnych odvodov neexistuje a mala by byť navrhnutá.</t>
  </si>
  <si>
    <t>Koncová elektronická služba platenia sociálnych odvodov neexistuje a mala by byť navrhnutá.</t>
  </si>
  <si>
    <t>Koncová služba - zaplatenie sociálnych odvodov nie je v elektronickej podobe.
Samotným učelom služby je platba.</t>
  </si>
  <si>
    <t>Návod informuje použivateľa o tom, že je nutné vykonať jeden krok, a to platbu poistného, každý mesiac.</t>
  </si>
  <si>
    <t>Koncová služba - zaplatenie sociálnych odvodov nie je v elektronickej podobe.</t>
  </si>
  <si>
    <t>https://1drv.ms/u/s!AoWN9knbTs6vkxbKWn8d831wAWeI</t>
  </si>
  <si>
    <t>Do elektronickej schránky na slovensko.sk SZČO prijíma správy o zmenách poplatkov a taktiež list o vyrovnaní a mesačnom preddavku na ďalší rok.
V ideálnom prípade by mali byť zasielané informácie o prijatí jednotilivých platie, resp. potvrdenie, že platby prebehli hladko a nedoplatok bol vyrovnaný.</t>
  </si>
  <si>
    <t>https://www.socpoist.sk/kontakty/48000s</t>
  </si>
  <si>
    <t>Stránka Sociálnej poistovne ponúka podstránku  „Kontakty", kde sa nachádza emailový formulár na vyplnenie v prípade otázok. Takisto sa tam nachádza vyhľadávač telefónneho čisla pre konkrétnu obec, kde je možné opýtať sa na informácie ohľadom dlhu na poistnom, potvrdenie o výplate týchto dávok alebo o trvaní poistenia.</t>
  </si>
  <si>
    <t>Sociálne dávky – Rodičovský príspevok</t>
  </si>
  <si>
    <t>ŽS obsahuje jeden krok a používateľ komunikuje iba so Sociálnou poisťovňou.</t>
  </si>
  <si>
    <t xml:space="preserve"> „ ? " = nevieme ohodnotiť</t>
  </si>
  <si>
    <t xml:space="preserve"> „ – " = irelevantné pre túto ŽS/službu</t>
  </si>
  <si>
    <t>https://1drv.ms/u/s!AoWN9knbTs6vk21wAvNwid20kSsn?e=90x2lK</t>
  </si>
  <si>
    <t>Do vyhľadávača sme zadali  „rodičovský príspevok".
Prvé dva výsledky sú z webových sídiel employment.gov.sk  a upsvr.gov.sk.</t>
  </si>
  <si>
    <t>Stránka Sociálnej poistovne ponúka podstránku  „Kontakty", kde sa nachádza vyhľadávač telefónneho čisla pre konkrétnu obec.</t>
  </si>
  <si>
    <t>Z názvov je jasné, o akú životnú situáciu ide. 
Zhodujú sa s vyhľadávaným výrazom a obsahujú názov inštitúcií, čo prispieva ich dôveryhodnosti.</t>
  </si>
  <si>
    <t>Popis je výstižný a poskytuje stručnú informáciu o ŽS.</t>
  </si>
  <si>
    <t>https://1drv.ms/u/s!AoWN9knbTs6vk3j0mLZTK2Sou3er?e=Vnj4QX</t>
  </si>
  <si>
    <t>ŽS nemá pridelenú stránku s často kladenými otázkami.
Webové sídlo sociálnej poistovni má podstránku s názvom  „Poradňa", kde sa nachádzajú otázky občanov zoradené chronologicky s možnosťou vyhľadávanie podľa textu, oblasti záujmu a cieľovej skupiny.
Otázky sa taktiež dajú zoradiť podľa najčastejšie kladených.</t>
  </si>
  <si>
    <t>"Rodičovský príspevok" je ľahko vyhľadateľný na webovom sídle slovensko.sk, už pri zadávaní názvu tejto ŽS sa objavuje v návrhoch. Vo výsledkoch sa zobrazujú odkazy na informačnú stránku "Rodičovský príspevok - vlastné dieťa, zverené dieťa", Rozhodovanie o rodičovskom príspevku pre zverené dieťa," "Materská dovolenka a rodičovská dovolenka," "Príspevky poskytované úradom práce, sociálnych vecí a rodiny" a tak ďalej.</t>
  </si>
  <si>
    <t>Odpovede sú nápisané formou listu bez odkazov.</t>
  </si>
  <si>
    <t>https://1drv.ms/u/s!AoWN9knbTs6vk3KCWfcMCkuxuNEL?e=WZc5As</t>
  </si>
  <si>
    <t>24.07.2019 o 16:30 a 18:30</t>
  </si>
  <si>
    <t xml:space="preserve">Návod je stručný a jasný, informuje o postupe aj pravidlách vyplácania príspevku.
</t>
  </si>
  <si>
    <t xml:space="preserve"> „ ? " = nevieme ohodnotiť</t>
  </si>
  <si>
    <t xml:space="preserve"> „ – " = irelevantné pre túto ŽS/službu</t>
  </si>
  <si>
    <t>https://1drv.ms/u/s!AoWN9knbTs6vkzPuj4kq9icaKFd0</t>
  </si>
  <si>
    <t>V texte sa nenachádza odvolanie na nezrozumiteľné interné procesy, smernice či nariadenia.</t>
  </si>
  <si>
    <t>Do vyhľadávača som zadala  „žiadosť o prídavky na dieťa".
Prvý výsledok je odkaz na stránku Ministerstva práce, sociálnych vecí a rodiny.
Druhý výsledok je PDF súbor Žiadosti o prídavok na dieťa.
Tretí výsledok je odkaz na stánku Úradu práce, sociálnych vecí a rodiny.</t>
  </si>
  <si>
    <t>V návode  sa v texte nachádzajú odkazy týkajúce sa služby ŽS, napríklad pdf súbory či priama linka na elektronickú službu.</t>
  </si>
  <si>
    <t>https://1drv.ms/u/s!AoWN9knbTs6vkyBhlGcmfFRZ9CEN</t>
  </si>
  <si>
    <t>Návod obsahuje informácie o oprávnenej osobe, ktorá má nárok na tento príspevok a konkretizuje aj podmienky nároku.</t>
  </si>
  <si>
    <t>Z názvu je jasné o akú životnú situáciu sa jedná. 
Zhoduje sa s vyhľadávaným výrazom a obsahuje názov inštitúcie, čo prispieva jeho dôveryhodnosti.</t>
  </si>
  <si>
    <t>Veľkosť písma návodu vzhľadom na nastavenie veľkosti pre hlavný text je po zmene jendotiek: 13px.</t>
  </si>
  <si>
    <t>Popis je jasný a dáva stručnú informáciu o životnej situácií.</t>
  </si>
  <si>
    <t>V návode je popísané, že služba vyžaduje elektronický občiansky preukaz - eID a KEP.</t>
  </si>
  <si>
    <t>V návode sa nenachádza informácia o prípadnom spoplatnení služby ani o výške poplatku.</t>
  </si>
  <si>
    <t>https://1drv.ms/u/s!AoWN9knbTs6vkzQbh1VBa4a85x0k</t>
  </si>
  <si>
    <t>Hypertextové odkazy majú jasné názvy (napr. Kalkulačka na informatívny výpočet poistného pre povinne poistenú SZČO)</t>
  </si>
  <si>
    <t>Na informačnej stránke sa nachádza sekcia  „Sankcie", ktorá nie je výrazne odlíšená od zvyšku textu.</t>
  </si>
  <si>
    <t>Prídavok na dieťa je ľahko vyhľadateľná na slovensko.sk, už pri zadávaní názvu tejto ŽS sa objavuje v návrhoch.
Služba na portáli slovensko.sk pre túto ŽS má nezvyčajný názov "Rozhodovanie o prídavku na dieťa", ktorý znie ako interný proces inštitúcie a nie ako názov elektronickej služby.</t>
  </si>
  <si>
    <t>V návode sa píše, že nárok si opravnená osoba uplatňuje podaním žiadosti. To je jediný krok tejto životnej situácie.</t>
  </si>
  <si>
    <t>https://1drv.ms/u/s!AoWN9knbTs6vkyITcpXiJiCng-J9</t>
  </si>
  <si>
    <t>Tlačidlo  „Vyhľadať" v hlavičke stránky nezmení kurzor.
Ostatné prvky zmenu kurzora spĺňajú.</t>
  </si>
  <si>
    <t>Služba bola hodnotená a funguje s operačným systémom macOS a na prehliadačoch Google Chrome a Safari.</t>
  </si>
  <si>
    <t>https://1drv.ms/u/s!AoWN9knbTs6vkyPLObprRv5HQjkh</t>
  </si>
  <si>
    <t>https://1drv.ms/u/s!AoWN9knbTs6vkzc6o-fLK1v5iKea</t>
  </si>
  <si>
    <t>Tlačidla nesú názov akcie (napr. Odoslať).
Choose file - nutný preklad.</t>
  </si>
  <si>
    <t>Návod je štrukturovaný stručný a jasný. Informuje o spôsoboch podania ako aj o dodatočných dokumentoch, ktoré je potrebné pripojiť k žiadosti.
Stránka takisto informuje o alternatívnom scenári v prípade Osobitného príjemcu.</t>
  </si>
  <si>
    <t>Príklad: tlačidlá pri formulári na otázky sú identické pre  „Choose file" a  „Odoslať".</t>
  </si>
  <si>
    <t>V texte sa nachádza odvolanie na zákon, konkrétne pri "Osobitý príjemca".
Avšak dobrým príkladom je, že stránka poskytuje skrytú skeciu zvanú  „Legislatíva", ktorá obsahuje odkaz na stránku právnych predpisov.</t>
  </si>
  <si>
    <t xml:space="preserve">Päta stránky neobsahuje všetky požadované informácie vypísané v metrike. </t>
  </si>
  <si>
    <t>Návod obsahuje informácie o oprávnenej osobe, ktorá má nárok na tento príspevok, podmieky nároku a definuje pojem nezaopatrené dieťa.</t>
  </si>
  <si>
    <t>Na stránke ministerstva je v hlavičke tlačidlo „Kontaktujte nás", kde sa pod odkazom „Tlačový a komunikačný odbor - verejnosť" nachádza formulár pre nápisanie emailu, adresa a telefónne číslo.</t>
  </si>
  <si>
    <t xml:space="preserve">Základné infromácie sú predvyplnené.
</t>
  </si>
  <si>
    <t>Informačná stránka s návodom obsahuje informáciu o tom, že o priznaní prídavku sa nevydáva písomné rozhodnutie.</t>
  </si>
  <si>
    <t>Koncová služba - platenie sociálnych odvodov nie je v elektronickej podobe.</t>
  </si>
  <si>
    <t>https://1drv.ms/u/s!AoWN9knbTs6vk3Wghy6WTx9izwtF?e=k9IDKD</t>
  </si>
  <si>
    <t>Komunikácia s občanom v pripáde platenia sociálnych odvodov je povinne vykonávaná prostredníctvom elektronickej schránky.</t>
  </si>
  <si>
    <t>Hlavička služby obsahuje odkaz „Kontaktovať," ktorý tam ostáva počas celej doby využívania služby.</t>
  </si>
  <si>
    <t>https://1drv.ms/u/s!AoWN9knbTs6vk0b4UKW8lHxa7cjO</t>
  </si>
  <si>
    <t>Prihlásenie na slovensko.sk za účelom zistenia infromácií na platbu sa nedá zrealizovať na telefónnom zariadení.</t>
  </si>
  <si>
    <t>Nie je zrealizovateľné na mobilnom zariadení.</t>
  </si>
  <si>
    <t>Základné infromácie su predvyplnené.
V prípade potreby ich používateľ vie duplikovať kliknutím na tlačidlo pri názve sekcie (napr. ak sa adresa pobytu mojho dieťaťa zhoduje s mojou adresou).</t>
  </si>
  <si>
    <t xml:space="preserve"> „Kontaktovať" v hlavičke služby obsahuje iba emailový formulár. 
Na stránke ministerstva je  „Kontaktujte nás" kde sa nachádzajú telefónne čísla. V ideálnom prípade by sa tel. čísla nachádzali aj v "Kontaktovať" v hlavičke služby.</t>
  </si>
  <si>
    <t>Koncová služba - zaplatenie sociálnych odvodov nie je v elektronickej podobe.
Informačná stránka nie je responzívna.</t>
  </si>
  <si>
    <t>https://1drv.ms/u/s!AoWN9knbTs6vk3b5aaOZDLdbTX_e?e=FqZmdJ</t>
  </si>
  <si>
    <t>Prihlásenie na slovensko.sk za účelom zistenia infromácií na platbu sa nedá zrealizovať na telefónnom zariadení.
Stránka Sociálnej poisťovne nie je reponzívna.</t>
  </si>
  <si>
    <t>Fomulár obsahuje nápovedy po podržaní kurzora na  „i" v krúžku.</t>
  </si>
  <si>
    <t>Hlavička služby obsahuje odkaz „Kontaktovať," ktorý tam ostáva počas celej doby využívania služby.
Formulár by mohol obsahovať kategóriu "Spätná väzba" pre lepšiu indikáciu a povzbudenie použivateľa na zaslanie spätnej väzby.</t>
  </si>
  <si>
    <t>https://1drv.ms/u/s!AoWN9knbTs6vk0fbOCFjj-KXPZY5</t>
  </si>
  <si>
    <t>Hlavička služby obsahuje odkaz  „Kontaktovať", ktorý tam ostavá počas celej doby využívania služby.</t>
  </si>
  <si>
    <t xml:space="preserve"> „Kontaktovať" v hlavičke služby obsahuje iba emailový formulár. 
Na stránke ministerstva je  „Kontaktujte nás" kde sa nachádzajú telefónne čísla.
V ideálnom prípade by sa tel. čísla nachádzali aj v "Kontaktovať" v hlavičke služby.</t>
  </si>
  <si>
    <t>Koncová služba - zaplatenie sociálnych odvodov nie je v elektronickej podobe.
Stránka sociálnej poistovne síce ponúka možnosť prepnutia do iného jazyka ale po vykonaní tejto akcie je používateľ presmerovaný na úplne inú stránku s iným obsahom.</t>
  </si>
  <si>
    <t>https://1drv.ms/u/s!AoWN9knbTs6vk1Ce2WH6Efbqh_Nv</t>
  </si>
  <si>
    <t>Platba je možná bezhotovostným prevodom cez internet banking používateľa.</t>
  </si>
  <si>
    <t>Životná situácia nemá vlastnú platobnú stránku. 
Platbu musí občan vykonať sám cez internet banking jeho banky.</t>
  </si>
  <si>
    <t>Životná situácia nemá vlastnú platobnú stránku.</t>
  </si>
  <si>
    <t>https://1drv.ms/u/s!AoWN9knbTs6vk2-JQhedonmvr-9L?e=t6It2i</t>
  </si>
  <si>
    <t>Hlavička služby obsahuje odkaz  „Kontaktovať", ktorý tam ostavá počas celej doby využívania služby a otvará emailový formulár, ktoý môže byť využítý na poslanie feedbacku.
Formulár by mohol obsahovať kategóriu "Spätná väzba" pre lepšiu indikáciu a povzbudenie použivateľa na zaslanie spätnej väzby.</t>
  </si>
  <si>
    <t>Veľkosť písma v rámci formulára služby je 12px a menej.</t>
  </si>
  <si>
    <t>Texty hypertextových odkazov sú výstižné.</t>
  </si>
  <si>
    <t>Používateľ sa momentálne prihlasuje iba v prípade skontrolovania svojej elektronickej schránky (tu prichádzajú listy od Sociálnej poistovne)a to cez slovensko.sk svojim elektronickým občianskym preukazom.</t>
  </si>
  <si>
    <t>Podpisovanie nie je pri tejto ZŠ vyžiadané.</t>
  </si>
  <si>
    <t>Pri dôležitom kroku je tlačidlo označené slovom „Ďalej".</t>
  </si>
  <si>
    <t>Služba nevyužíva vzory a komponenty ID-SK.</t>
  </si>
  <si>
    <t xml:space="preserve">Nie vždy je využité jedno primárne tlačidlo. Napríklad tlačidlá "Späť" a "Ďalej" nie sú z nášho pohľadu dostatočne odlíšené. </t>
  </si>
  <si>
    <t>Stránka služby používa inú hlavičku aj pätu než stanovuje vzor ID-SK.</t>
  </si>
  <si>
    <t>Polia formuláru sa dynamicky menia.</t>
  </si>
  <si>
    <t>Začiarkávacie polia sú v predvolenom stave prázdne.</t>
  </si>
  <si>
    <t>Formulár neobsahoval tzv. radiobuttons.</t>
  </si>
  <si>
    <t>https://1drv.ms/u/s!AoWN9knbTs6vk3GqeEz35aGCl_Bx?e=qQaCxI</t>
  </si>
  <si>
    <t>Prehľad o chybách je zobrazený priamo vo formulári a pod ním vo forme zoznamu.</t>
  </si>
  <si>
    <t>Chybové hlásenie obsahuje podrobnejší popis chyby.</t>
  </si>
  <si>
    <t>Formulár čiastočne ukladá údaje.</t>
  </si>
  <si>
    <t>Na posúdenie je potrebná súčinnosť prevádzkovateľa.
Nemáme informácie ani podklady k vykonaným výskumom s koncovými používateľmi.</t>
  </si>
  <si>
    <t>Polia formuláru sa dynamicky pridávajú požadované polia čím menia struktúru stránky (napr. kliknutím na tlačidlo "Pridať dieťa" formulár pridá polia, ktoré slúžia na vyplnenie informácií o dieťati).</t>
  </si>
  <si>
    <t>Nevieme ohodnotiť.</t>
  </si>
  <si>
    <t>Stánka služby je repsonzívna, formulár sa prispôsobuje veľkosti obrazovky.</t>
  </si>
  <si>
    <t>V návode sa náchadza informácia o konaní nároku "O priznaní prídavku na dieťa sa nevydáva písomné rozhodnutie".
Pre žiadnu komunikáciu pokladám túto metriku za irelevatnú.</t>
  </si>
  <si>
    <t>V tejto životnej situácii sa používateľ nestretáva s platbou.</t>
  </si>
  <si>
    <t>23.7.2019 12:00 - 16:00</t>
  </si>
  <si>
    <t>„? " = nevieme ohodnotiť</t>
  </si>
  <si>
    <t xml:space="preserve"> „ – " = irelevantné pre túto ŽS/službu</t>
  </si>
  <si>
    <t>https://1drv.ms/u/s!AoWN9knbTs6vkkNMZZtonrUmg_rF?e=w5ffdF
https://1drv.ms/u/s!AoWN9knbTs6vkkmiNpyBK0SqErW8?e=qYd28A</t>
  </si>
  <si>
    <t>Do vyhľadávača Google som zadal  „rozvod" a následne  „návrh na rozvod".
V oboch prípadoch bol výsledok zo slovensko.sk na siedmom mieste prvej stránky.</t>
  </si>
  <si>
    <t>Titulok vo výsledku vyhľadávania je krátky a jednoslovný. Napriek tomu vystihuje službu. Navrhujem použiť popisnejšiu verziu, napríklad  „Ako podať návrh na rozvod".</t>
  </si>
  <si>
    <t>Titulok spĺňa podmienku toho aby sa zobrazil celý vo výsledku vyhľadávania.</t>
  </si>
  <si>
    <t>https://1drv.ms/u/s!AoWN9knbTs6vklYxTOQlIoWGn2Bk?e=dTThs6</t>
  </si>
  <si>
    <t>Pri zadaní vyhľadávacie výrazu  „rozvod" alebo  „návrh na rozvod" je hneď prvý odkaz na návod ŽS</t>
  </si>
  <si>
    <t>https://www.slovensko.sk/sk/zivotne-situacie/zivotna-situacia/_rozvod1</t>
  </si>
  <si>
    <t xml:space="preserve">Návod sumarizuje základné kritériá pre návrh na podanie. </t>
  </si>
  <si>
    <t>link vyššie</t>
  </si>
  <si>
    <t>Návod je písaný zrozumiteľným jazykom s minimálnym až žiadnym použitím odborných/právnych termínov.</t>
  </si>
  <si>
    <t>Návod neobsahuje priamy link na službu, kde je možné podať návrh na rozvod</t>
  </si>
  <si>
    <t>Návod popisuje, že návrh môže podať jeden z manželov.</t>
  </si>
  <si>
    <t>https://1drv.ms/u/s!AoWN9knbTs6vkl8FdgFKmeuBgGeI?e=jOfp25</t>
  </si>
  <si>
    <t>Služba neinformuje používateľa aké bude potrebovať podklady</t>
  </si>
  <si>
    <t>V návode sa nachádza informácia o poplatku 66€</t>
  </si>
  <si>
    <t>https://1drv.ms/u/s!AoWN9knbTs6vkmetEXXfuLrCP50c?e=QidY9y</t>
  </si>
  <si>
    <t>chýba odkaz , obrazok</t>
  </si>
  <si>
    <t>24.07.2019</t>
  </si>
  <si>
    <t xml:space="preserve"> „ ? " = nevieme ohodnotiť</t>
  </si>
  <si>
    <t xml:space="preserve"> „ – " = irelevantné pre túto ŽS/službu</t>
  </si>
  <si>
    <t>Overujeme, či má štátna stránka kvalitne spracovanú optimalizáciu pre vyhľadávače (SEO). Jednoduchý spôsob ako kritérium overiť, je vyhľadať životnú situáciu v  „inkognito” móde prehliadača. Do vyhľadávača zadajte názov životnej situácie z pohľadu občana – napr. "kúpa auta". Za pozitívny nález sa ráta aj výsledok z webovej stánky slovensko.sk</t>
  </si>
  <si>
    <t>https://1drv.ms/u/s!AoWN9knbTs6vkyV-oS2iWcb_B_xG?e=pATtG1</t>
  </si>
  <si>
    <t>Do vyhľadávača Google som zadal  „kúpa vozidla" - na prvej stránke sa vyskytol link na návod na portáli slovensko.sk.</t>
  </si>
  <si>
    <t>Prihlásenie zamestnanca do Sociálnej poisťovne</t>
  </si>
  <si>
    <t>Titulok vo výsledku vyhľadávania je krátky . Napriek tomu vystihuje službu. Navrhujem použiť popisnejšiu verziu, napríklad  „Ako postupovať pri predaji auta".</t>
  </si>
  <si>
    <t>Link vyššie.</t>
  </si>
  <si>
    <t>Popis služby sa nezobrazuje vo vyhľadávaní celý, teda presahuje 160 znakov. Taktiež nedostatočne popisuje proces.</t>
  </si>
  <si>
    <t xml:space="preserve"> „ ? " = nevieme ohodnotiť</t>
  </si>
  <si>
    <t xml:space="preserve"> „ – " = irelevantné pre túto ŽS/službu</t>
  </si>
  <si>
    <t>https://1drv.ms/u/s!AoWN9knbTs6vky0C53bWlUQzgSuW?e=eMpI3F</t>
  </si>
  <si>
    <t>https://1drv.ms/u/s!AoWN9knbTs6vkz8gv1EWfw13hwBi?e=v2KGF4</t>
  </si>
  <si>
    <t>Pri zadaní vyhľadávacie výrazu  „kúpa vozidla" nie je jasné, ktorý odkaz zvoliť, avšak najviac informácií k ďalším krokom nachádzam v 3. odkaze - Evidencia vizidiel.</t>
  </si>
  <si>
    <t>Do vyhľadávača Google som zadal  „Prihlasovanie zamestnanca do sociálnej poisťovne" - na prvej stránke sa vyskytli 3 odkazy na stránky Sociálnej poisťovne. Odkazy sú však len na informácie o povinnosti prihlásenia zamestnanca, nie na elektronickú službu.</t>
  </si>
  <si>
    <t>https://1drv.ms/u/s!AoWN9knbTs6vk0CRwagrE49H7OQX?e=0O0VSd</t>
  </si>
  <si>
    <t>https://www.slovensko.sk/sk/zivotne-situacie/zivotna-situacia/_kupil-som-auto-z-ineho-okresu/</t>
  </si>
  <si>
    <t>Titulok vo výsledku vyhľadávania je pomerne krátky a vystihuje službu.</t>
  </si>
  <si>
    <t>Návod sumarizuje základné kritériá pre úspešný proces životnej situácie.</t>
  </si>
  <si>
    <t>https://1drv.ms/u/s!AoWN9knbTs6vk0HyKHNNAaWj9h4F?e=fbj5iq</t>
  </si>
  <si>
    <t>Návod obsahuje priamy link na elektronickú službu, kde je možné vozidlo odhlásiť.</t>
  </si>
  <si>
    <t>Pri zadaní vyhľadávacie výrazu  „prihlasenie zamestnanca do socialnej poistovne" sa zobrazia 3 odkazy, z toho žiaden neponúka informácie o danej téme.</t>
  </si>
  <si>
    <t>Návod popisuje pre koho je služba určená, ako i časovú lehotu na využitie služby.</t>
  </si>
  <si>
    <t>https://portal.minv.sk/wps/wcm/myconnect/sk/site/main/zivotne-situacie/vozidla/vozidla-evidencia-ziadosti/vozidlo-novydrzitel-menu/vozidlo-novydrzitel-sluzba</t>
  </si>
  <si>
    <t>https://esluzby.socpoist.sk/www/najcastejsie-otazky-zpk/62723s#faq20</t>
  </si>
  <si>
    <t>Návod popisuje základný postup pri prechádzaní službou, nepopisuje však možné alternatívy. Popis je napísaný veľmi stručne a je komplikovanejšie sa k nemu dopracovať, nakoľko stránka s najčastejšímy otázkami nie je dostatočne štrukturovaná. Navrhujem vytvoriť samostatnú stránku s návodmi pre portál sociálnej poisťovne, len stránka s najčastejšími otázkami je nedostatočná.</t>
  </si>
  <si>
    <t>Služba dostatočne informuje o potrebných podkladoch. Nespomína však potrebu čítačky eID pre využitie elektronickej služby.</t>
  </si>
  <si>
    <t>Texty sú písané zrozumiteľnou rečou. Odporúčam písať popisy jednotlivých krokov objektívnejšie s možnými alternatívami.</t>
  </si>
  <si>
    <t>V návode sa nachádzajú informácie o poplatkoch spojených so zapísaním nového držiteľa vozidla.</t>
  </si>
  <si>
    <t>Text neobsahuje zbytočné interné procesy či smernice.</t>
  </si>
  <si>
    <t>https://1drv.ms/u/s!AoWN9knbTs6vky_rI0uL4d9PkoJs?e=g6WWjo</t>
  </si>
  <si>
    <t>Stránka s najčastejšími otázkami (návod) neobsahuje žiadne odkazy na elektronickú službu. Stránka je len vo formáte čistého HTML textu bez hlavičky, pätičky a pod.</t>
  </si>
  <si>
    <t>Služba stále zobrazuje, v ktorom kroku sa používateľ nachádza.</t>
  </si>
  <si>
    <t>Služba dostatočne informuje o potrebných krokoch pre vstup do elektronických služieb, neinformuje však o potrebných podkladoch pre prihlásenie zamestnanca. Nespomína taktiež čítačky eID pre využitie elektronickej služby.</t>
  </si>
  <si>
    <t>V návode sa nenachádzajú informácie o poplatkoch. Taktiež túto informáciu nebolo možné na stránkach sociálnej posťovne dohľadať.</t>
  </si>
  <si>
    <t>https://1drv.ms/u/s!AoWN9knbTs6vknYlLkWlpwbmSCnE?e=BprDXE</t>
  </si>
  <si>
    <t>https://portal.minv.sk/wps/wcm/connect/sk/site/pages/vyhlasenie-o-pristupnosti</t>
  </si>
  <si>
    <t>K formuláru som sa dostal cez súkromné konto; z dôvodu ochrany osobných údajov neprikladám snímku obrazovky. Formulár je jednostranný, dlhý a neprehľadný. Taktiež nie je informácia o stránke so zhrnutím a neviem, aké stránky budú po kliknutí na odoslanie nasledovať. Na posúdenie pre hodnotiteľov bez účtu na stránkach sociálnej poisťovni je potrebná súčinnosť poskytovateľa služby, nakoľko je potrebný prístup do užívateľského rozhrania (zamestnávateľ).</t>
  </si>
  <si>
    <t>Služba sa javí byť funkčná na majoritných operačných systémoch a v prehliadačoch. Služba pred začatím neoznamuje túto skutočnosť, taktiež nie je možné túto informáciu na stránkach dohľadať.</t>
  </si>
  <si>
    <t>Na posúdenie je potrebná súčinnosť poskytovateľa služby. V návode sa avšak spomína, že nový majiteľ môže obdržať notifikačné správy, pokiaľ má vyplnené SMS a email údaje.</t>
  </si>
  <si>
    <t xml:space="preserve">mali by sme zistit z inych zdrojov, kedze sa jedna o zasadnu informaciu potrebnu k tomu aby sme vedeli posudit ci je mozme celu ZS mozne prejst end to end online. </t>
  </si>
  <si>
    <t>https://portal.minv.sk/wps/wcm/myconnect/sk/site/top/kontakty-4-real/</t>
  </si>
  <si>
    <t>Ku kontaktným údajom je potrebné opustiť formulár prejsť cez 2 odkazy na stránku kontaktov.</t>
  </si>
  <si>
    <t>Kontaktné údaje sú pred vstupom na portál elektronických služieb stále viditeľné. Na posúdenie údajov po vstupe na portál je potrebná súčinnosť poskytovateľa služby.</t>
  </si>
  <si>
    <t>Stránka kontaktov ponúka len možnosť call centra.</t>
  </si>
  <si>
    <t>Stránka kontaktov ponúka viac možností kontaktu (telefonicky, formulár).</t>
  </si>
  <si>
    <t>https://esluzby.socpoist.sk/www/najcastejsie-otazky-zpk/62723s</t>
  </si>
  <si>
    <t>https://portal.minv.sk/wps/wcm/connect/sk/site/main/casto-kladene-otazky/</t>
  </si>
  <si>
    <t>Stránka obsahuje sekciu často kladené otázky v ľavom menu pred začatím služby. Menu je však veľmi neprehľadné a obsahuje niekoľko rôznych foriem / levelov.</t>
  </si>
  <si>
    <t>Sekcia nie je členená podľa životných situácií. Odporúčam lepšie členenie tém podľa životných situácií. Taktiež odporúčam lepšie štrukturovať stránku s najčastejšími otázkami a vizuálne ju zjednotiť s ostatnými stránkami.</t>
  </si>
  <si>
    <t>Sekcia je členená podľa životných situácií. Odporúčam lepšie členenie tém vrámci životnej situácie.</t>
  </si>
  <si>
    <t>Stránka neobsahuje prelinky na súvisiace služby.</t>
  </si>
  <si>
    <t>Stránka nie je navrhnutá pomocou komponentov ID-SK.</t>
  </si>
  <si>
    <t>K formuláru som sa dostal cez súkromné konto; z dôvodu ochrany osobných údajov neprikladám snímku obrazovky. Formulár je jednostranný, dlhý a neprehľadný. Na posúdenie pre hodnotiteľov bez účtu na stránkach sociálnej poisťovni je potrebná súčinnosť poskytovateľa služby.</t>
  </si>
  <si>
    <t>Formulár služby je delený na viac krokov.</t>
  </si>
  <si>
    <t>Stránka služby má zadefinovú veľkosť písma na 11px.</t>
  </si>
  <si>
    <t>Počas hodnotenia som nenatrafil na zle popísané hypertextové odkazy.</t>
  </si>
  <si>
    <t>Služba má zadefinovú veľkosť písma na 13px.</t>
  </si>
  <si>
    <t>Počas testovania som nespozoroval texty s možným právnym následkom.</t>
  </si>
  <si>
    <t>Služba sa neriadi paletou ID-SK a tým narúša konzistentnosť naprieč štátnymi službami.</t>
  </si>
  <si>
    <t>K formuláru som sa dostal cez súkromné konto; z dôvodu ochrany osobných údajov neprikladám snímku obrazovky. Tlačidlá dostatočne opisujú ďalšiu akciu. Na posúdenie pre hodnotiteľov bez účtu na stránkach sociálnej poisťovni je potrebná súčinnosť poskytovateľa služby.</t>
  </si>
  <si>
    <t>K formuláru som sa dostal cez súkromné konto; z dôvodu ochrany osobných údajov neprikladám snímku obrazovky. Tlačidlá majú identický vzhľad a nie je možné určiť ktoré tlačidlo je primárne. Na posúdenie pre hodnotiteľov bez účtu na stránkach sociálnej poisťovni je potrebná súčinnosť poskytovateľa služby.</t>
  </si>
  <si>
    <t>https://1drv.ms/u/s!AoWN9knbTs6vk0InEGj7Fz7lTpcW?e=kOENZp</t>
  </si>
  <si>
    <t>Pätička stránky neobsahuje všetky potrebné informácie.</t>
  </si>
  <si>
    <t>Počas testovania som nespozoroval texty s možným právnym následkom. Jediné informácie o nedodržaní 30-dňovej lehoty na zápis sa nachádzajú v návode na portáli slovensko.sk (kontrola originality).</t>
  </si>
  <si>
    <t>K formuláru som sa dostal cez súkromné konto; z dôvodu ochrany osobných údajov neprikladám snímku obrazovky. Formuláre sú fixné; formulár zobrazuje všetky polia a len v popise hovorí, komu je dané pole určené. Na posúdenie pre hodnotiteľov bez účtu na stránkach sociálnej poisťovni je potrebná súčinnosť poskytovateľa služby.</t>
  </si>
  <si>
    <t>https://1drv.ms/u/s!AoWN9knbTs6vkzJKrCz2Pzl-kU5w?e=pOaAcd</t>
  </si>
  <si>
    <t>Formulárové prvky nevyužívajú dostačujúci focus ring, bodkované orámovanie nie je dostatočné na upriamenie pozornosti. Odporúčam použitie výraznej farby.</t>
  </si>
  <si>
    <t>https://1drv.ms/u/s!AoWN9knbTs6vky_rI0uL4d9PkoJs</t>
  </si>
  <si>
    <t>Na takéto polia som nenatrafil.</t>
  </si>
  <si>
    <t>Stránka majoritne popisuje v tlačidlách akciu, ktorá nastane po stlačení, až na tlačidlá vo formulári (viď. prílohu)</t>
  </si>
  <si>
    <t>K formuláru som sa dostal cez súkromné konto; z dôvodu ochrany osobných údajov neprikladám snímku obrazovky. Formulár poskytuje možnosť formulár uložiť a nahrať. Na posúdenie pre hodnotiteľov bez účtu na stránkach sociálnej poisťovni je potrebná súčinnosť poskytovateľa služby.</t>
  </si>
  <si>
    <t>https://1drv.ms/u/s!AoWN9knbTs6vkzBmgjjm7dX5MvBh?e=UDZvQG</t>
  </si>
  <si>
    <t>Túto metriku nevieme hodnotiť, nakoľko hodnotenie ŽS prebehlo len ako fiktívna akcia a neprešli sme tak k ukončeniu posledného kroku stlačením tlačidla  „Odoslať". Navrhujeme vytvoriť virtuálny demo účet, ktorý by túto metriku umožnil ohodnotiť.</t>
  </si>
  <si>
    <t>Z obrazového návodu sa zdá, že sa zobrazuje len jedno primárne tlačidlo, avšak túto metriku nevieme hodnotiť, nakoľko hodnotenie ŽS prebehlo len ako fiktívna akcia. Navrhujeme vytvoriť virtuálny demo účet, ktorý by túto metriku umožnil ohodnotiť.</t>
  </si>
  <si>
    <t>https://1drv.ms/u/s!AoWN9knbTs6vkzG-erKeX1iloPg7?e=zzp5H9</t>
  </si>
  <si>
    <t>Pätička stránky neobsahuje všetky potrebné informácie, jedine vyhlásenie o prístupnosti.</t>
  </si>
  <si>
    <t>Texty nevykazujú súlad so slovníkom ID-SK.</t>
  </si>
  <si>
    <t>Všetky služby životnej situácie sú dostupné elektronicky (podľa informácií zo stránok sociálnej poisťovne).</t>
  </si>
  <si>
    <t>Komunikácia prebieha elektronicky.</t>
  </si>
  <si>
    <t>Chybové hlásenia sú dostačujúce, viditeľné a jasné. Neponukáju však možnosť prelinku na danú sekciu, v ktorej sa problém nachádza.</t>
  </si>
  <si>
    <t>https://1drv.ms/u/s!AoWN9knbTs6vk0MLm3auTCCsPEua?e=HespeR
https://1drv.ms/u/s!AoWN9knbTs6vk0Tq3eU8LzfhO3E8?e=TZDAKg</t>
  </si>
  <si>
    <t>Hlavná stránka sociálnej poisťovne nie je responzívna a optimalizovaný pre mobilné zariadenia. Úvodná stránka elektronických služieb však áno.</t>
  </si>
  <si>
    <t>Hlavnú stránku sociálnej poisťovne, ako i úvodnú stránku elektronických služieb je možné prepnúť do angličtiny, príp. i nemčiny. Formulár avšak nevieme posúdiť - na posúdenie je potrebná súčinnosť poskytovateľa služby.</t>
  </si>
  <si>
    <t xml:space="preserve">MK: po dohodne s ostatnýmí hodnotiteľmi mením body na 0, aby to bolo zladené s ostatnými ŽS Soc. Poisť. </t>
  </si>
  <si>
    <t>Všetky služby životnej situácie sú dostupné elektronicky, až na obhliadku vozidla, ktorú je potrebné vykonať fyzicky.</t>
  </si>
  <si>
    <t>Komunikácia prebieha cez elektronickú schránku. Nové doklady od vozidla obdrží nový majiteľ na mieste po obhliadke vozidla.</t>
  </si>
  <si>
    <t>Služba využíva centrálny prihlasovací prvok UPVS. Na prihlásenie je dodatočne potrebná GRID karta sociálnej poisťovne.</t>
  </si>
  <si>
    <t>https://1drv.ms/u/s!AoWN9knbTs6vkx-rM9To_SD0kc00?e=mLTf38</t>
  </si>
  <si>
    <t>Úvodné informácie sú prístupné bez prihlásenia na stránkach sociálnej poisťovne.</t>
  </si>
  <si>
    <t>Formulár je možné prepnúť do anglického jazyka. Jazyky národnostných menšín nie sú dostupné.</t>
  </si>
  <si>
    <t>Do elektronickej schránky je zasielaná správa s informáciami o platby a presnej sume. E-kolok je možné taktiež uhradiť online. Táto informácia je poskytnutá v návodoch pred začatím využivania služby.</t>
  </si>
  <si>
    <t>23.07.2019</t>
  </si>
  <si>
    <t>„? " = nevieme ohodnotiť</t>
  </si>
  <si>
    <t xml:space="preserve"> „ – " = irelevantné pre túto ŽS/službu</t>
  </si>
  <si>
    <t>https://1drv.ms/u/s!AoWN9knbTs6vkynY-UXPce605vf1?e=kWaCwk</t>
  </si>
  <si>
    <t>Do vyhľadávača Google som zadal  „predaj vozidla" a  „postup pri predaji automobilu".
V prvom prípade sa na prvej stránke vyskytol link na návod na portáli slovensko.sk.</t>
  </si>
  <si>
    <t>https://1drv.ms/u/s!AoWN9knbTs6vkwIYsqMVv3EfyZ0U?e=axJA7z</t>
  </si>
  <si>
    <t>https://1drv.ms/u/s!AoWN9knbTs6vkwTy4VwUivN2pTpJ</t>
  </si>
  <si>
    <t>Pri zadaní vyhľadávacie výrazu  „predaj auta" je hneď prvý odkaz na návod ŽS.</t>
  </si>
  <si>
    <t>https://www.slovensko.sk/sk/zivotne-situacie/zivotna-situacia/_predaj-auta</t>
  </si>
  <si>
    <t>Link vyššie.
https://portal.minv.sk/wps/wcm/connect/sk/site/main/zivotne-situacie/vozidla/vozidla-evidencia-ziadosti/vozidla-ziadost-prevod-menu/</t>
  </si>
  <si>
    <t>Návod popisuje, že vozidlo je pôvodný majiteľ povinný odhlásiť do 15 dní od predaja. Avšak návod na stránke ( https://portal.minv.sk/wps/wcm/connect/sk/site/main/zivotne-situacie/vozidla/vozidla-evidencia-ziadosti/vozidla-ziadost-prevod-menu/ ) hovorí o 30-tich dňoch.</t>
  </si>
  <si>
    <t>https://portal.minv.sk/wps/wcm/connect/sk/site/main/zivotne-situacie/vozidla/vozidla-evidencia-ziadosti/vozidla-ziadost-prevod-menu/</t>
  </si>
  <si>
    <t>Živnosť – založenie</t>
  </si>
  <si>
    <t>23.7.2019 o 14:00h a 20:00h</t>
  </si>
  <si>
    <t>V návode sa nachádza informácia, že poplatok sa platí až pri prihlásení vozidla.</t>
  </si>
  <si>
    <t>„? " = nevieme ohodnotiť</t>
  </si>
  <si>
    <t xml:space="preserve"> „– " = irelevantné pre túto ŽS/službu</t>
  </si>
  <si>
    <t>https://1drv.ms/u/s!AoWN9knbTs6vkwrOx0E7Vwe57WAl?e=6zmzX1</t>
  </si>
  <si>
    <t>1. strana vyhľadávania: https://1drv.ms/u/s!AoWN9knbTs6vkma6asoiuoYil1SZ?e=5EPfu8
2. strana vyhľadávania: https://1drv.ms/u/s!AoWN9knbTs6vkmgaef7pPab-kZMu?e=k4B9Jd</t>
  </si>
  <si>
    <t>Zadala som slová  „založenie živnosti". Na prvej strane boli reklamy a súkromné stránky. Na druhej strane som našla odkaz na slovensko.sk - Registrácia živnosti.</t>
  </si>
  <si>
    <t>https://1drv.ms/u/s!AoWN9knbTs6vkmgaef7pPab-kZMu?e=k4B9Jd</t>
  </si>
  <si>
    <t xml:space="preserve"> „Registrácia živnosti" je pomerne zrejmý pojem, avšak nie je pre používateľa prirodzený a intuitívny. Skôr by som sa orientovala na titulky ako napr.  „Ako založiť živnosť".</t>
  </si>
  <si>
    <t>Popisok slovensko.sk vo vyhľadávači je  „ohlasenie zivnosti, živnosť, fyzická, osoba, podnikať, registrácia, zacatie podnikania, volna zivnost, viazana zivnost, remeselna zivnost.". Popisuje potrebu, ale mohol by byť písaný prirodzenou rečou, nielen ako kľúčové slová s malými písmenami a bez diakritiky. Nepôsobí to dôveryhodne.</t>
  </si>
  <si>
    <t xml:space="preserve">týka sa popisku slovensko.sk ? </t>
  </si>
  <si>
    <t>https://1drv.ms/u/s!AoWN9knbTs6vkmozX588vx22O1A8?e=B0kczl</t>
  </si>
  <si>
    <t>Keď zadám  „založenie živnosti" do vyhľadávania slovensko.sk, nenájde vôbec stránku, ktorú mi našlo cez Google (Registrácia živnosti). Taktiež sa neviem intuitívne preklikať z domovskej stránku cez záložky Občan / Podnikateľ.</t>
  </si>
  <si>
    <t>Na posúdenie je potrebná súčinnosť poskytovateľa služby. V návode sa avšak spomína, že pôvodný majiteľ bude informovaný po zápise nového majiteľa do jeho elektronickej schránky.</t>
  </si>
  <si>
    <t>Živnosť - zmena</t>
  </si>
  <si>
    <t>https://www.slovensko.sk/sk/zivotne-situacie/zivotna-situacia/_registracia-zivnosti</t>
  </si>
  <si>
    <t xml:space="preserve">25.7.2019 </t>
  </si>
  <si>
    <t>„? " = nevieme ohodnotiť</t>
  </si>
  <si>
    <t xml:space="preserve"> „– " = irelevantné pre túto ŽS/službu</t>
  </si>
  <si>
    <t>Návod je.</t>
  </si>
  <si>
    <t>preco teda 2 body?</t>
  </si>
  <si>
    <t>pretoze na to je separe metrika 2.2</t>
  </si>
  <si>
    <t>https://1drv.ms/u/s!AoWN9knbTs6vk2tC-gfn7_wKl4IP?e=UtwXXW
https://1drv.ms/u/s!AoWN9knbTs6vk2mGkp0Yq9RTgy2T?e=odgXll</t>
  </si>
  <si>
    <t>Zadal som slová  „zmena živnosti" a „ako si zmeniť údaj v živnostenskom registri". V oboch prípadoch sa na úvodných stránkach zobrazil odkaz na slovensko.sk, avšak nie na relevantnú stránku s návodmi alebo odkazom na elektronickú službu.</t>
  </si>
  <si>
    <t>https://1drv.ms/u/s!AoWN9knbTs6vk25_m4TKZKSAvp4p?e=dNkv62</t>
  </si>
  <si>
    <t>Napr. hneď v úvode je výrazný paragraf, ktorý ma zahltí legislatívnou poučkou. Návod nie je ľahko čitateľný. Ťažko sa mi orientuje, kde začať čítať. Mám pocit, že ten, kto článok písal predpokladá, že viem v skutočnosti viac ako v tomto bode vyhľadávania informácií. Nie som si istá tým, ako pokračovať. Radšej by som sa vrátila na Google.Textom chýba  „príbeh" - chcem vedieť, ako sa dostať z bodu A (nemám živnosť), do bodu B (mám živnosť).</t>
  </si>
  <si>
    <t>je návod na tom tak zle, že si zaslúži 0 bodov ?  to je skóre kt by som dal keby uplne neexistoval alebo by navod bol uplne neuzitocny</t>
  </si>
  <si>
    <t xml:space="preserve"> Názov „Služby živnostenského registra" nie je pre používateľa prirodzený a intuitívny. Navrhujem delenie služieb a samotný titulok, ako napr.  „Ako zmeniť údaje v živnostenskom registri".</t>
  </si>
  <si>
    <t>tak mame postavenu metodiku, preto ma 0. je mozne v buducich iteraciach dat ciastkove body</t>
  </si>
  <si>
    <t>viď. obrázok vyššie</t>
  </si>
  <si>
    <t>Popisok vo vyhľadávači nepopisuje potrebu ani problém, taktiež nepopisuje obsah stránky, na ktorú odkazuje. Navrhujem popísať v celom znení názov činnosti / procesu.</t>
  </si>
  <si>
    <t>https://1drv.ms/u/s!AoWN9knbTs6vk3NJuhX8XPArueF3?e=neMQLO</t>
  </si>
  <si>
    <t>Neviem posúdiť, čo tam musí alebo nemusí byť z legislatívneho hľadiska.</t>
  </si>
  <si>
    <t xml:space="preserve">je zrejme, ze interne procesy VS su v navode rozpitvavane - je tam napr postup, ze obcan ma ist na JKM , MVSR  atd.  Dobra sluzba by mat nemala a rovno z navodu by sa mal pouzivatel plynulo dostat k sluzbe, bez ohladu na to, kt instiitucia VS ju prevadzkuje. </t>
  </si>
  <si>
    <t>dobre, tak davam 0</t>
  </si>
  <si>
    <t>Keď zadám „Ako zmeniť údaje v živnostenskom registri" do vyhľadávania slovensko.sk, zobrazujú sa mi len 3 výsledky, z toho žiaden nie je 100% relevantný danej téme.</t>
  </si>
  <si>
    <t xml:space="preserve">Je tam odkaz "Ohlásenie voľnej, remeselnej a viazanej živnosti – fyzická osoba", ktorý naviguje k službe. </t>
  </si>
  <si>
    <t xml:space="preserve">je odkaz JKM priamo odkaz na sluzbu. ked som v navode klikol na odkaz JKM  nedostal som na ani blizsko zalozenia zivnosti.  su 2/2 body  opodstatnene ? </t>
  </si>
  <si>
    <t>musis kliknut na Ohlásenie voľnej, remeselnej a viazanej živnosti – fyzická osoba, preformulovala som poznamku hodnotitela</t>
  </si>
  <si>
    <t>https://www.slovensko.sk/sk/e-sluzby/jkm-zivnostensky-register</t>
  </si>
  <si>
    <t xml:space="preserve">K návodom je možné sa dostať, avšak je potrebné viac hľadať. </t>
  </si>
  <si>
    <t xml:space="preserve">Fyzická a právnická osoba.
</t>
  </si>
  <si>
    <t>https://www.slovensko.sk/_img/CMS4/JKM_eSlu%C5%BEby/Oznamenie_o_zmene_udajov.pdf</t>
  </si>
  <si>
    <t>Texty sú písané zbytočne komplikovanejšie, bez zrozumiteľného návodu krokov špecifických len pre používateľa.</t>
  </si>
  <si>
    <t>Návod obsahuje kroky, ktoré sú pre používateľa irelevantné, ako posielanie overeného podpisu do centrálnej podateľne.</t>
  </si>
  <si>
    <t>V niektorých prípadoch môže byť živnosť pre občana výhodnejšia. Táto informácia tu nie je.</t>
  </si>
  <si>
    <t>Je tam odkaz na JKM.</t>
  </si>
  <si>
    <t>Informujeme. Na druhej strane, je to málo výrazné, skryté v texte.</t>
  </si>
  <si>
    <t xml:space="preserve">su teda 2/2 opodstatnene ? </t>
  </si>
  <si>
    <t>v sucasnej formulacii kriteria to je opodstatnene. V predoslych iteraciach tohto bodu bola formulacia tak, ze ci je to uvedene vyrazne predtym ako pouzivatel zacne proces, ale zatial sa to vyhodilo. mozno teda idea na dalsie iteracie, vratit to tam</t>
  </si>
  <si>
    <t>Podnikateľ.</t>
  </si>
  <si>
    <t>Informácia o bezplatnosti elektronickej služby by mala byť podľa môjho názoru prvá. Ušetríme tak možno čas používateľov, ktorí si začnú študovať zákon na odkaze, ktorý pre nich môže byť irelevantný.</t>
  </si>
  <si>
    <t>https://1drv.ms/u/s!AoWN9knbTs6vkniuwphtI0BUMgmF?e=xa9aQP</t>
  </si>
  <si>
    <t>Táto informácia tu nie je.</t>
  </si>
  <si>
    <t>https://www.slovensko.sk/_img/CMS4/JKM_eSlu%C5%BEby/Oznamenie_o_zmene_udajov.pdf
https://1drv.ms/u/s!AoWN9knbTs6vk2r3JlVcaqJVxVQN?e=l5eWlc</t>
  </si>
  <si>
    <t xml:space="preserve">Informácie o potrebných podkladoch nie sú zoskupené. V návode sa potreba eID spomína až na konci dokumentu. </t>
  </si>
  <si>
    <t xml:space="preserve">Ideálne by to malo byť ešte pred začatím vypĺňania formuláru. Je vhodné zrozumiteľne popísať, v akom kroku sa nachádzam a čo ma ešte čaká.
</t>
  </si>
  <si>
    <t>Táto informácia je spomenutá - bez poplatku.</t>
  </si>
  <si>
    <t>Formulár nie je možné odoslať cez MacOS - podpisovač sa zasekne. Je nutné spraviť to na Windows cez prehliadač Internet Explorer.</t>
  </si>
  <si>
    <t>https://1drv.ms/u/s!AoWN9knbTs6vk3QlF33TYYDv9g1d?e=8LKqse</t>
  </si>
  <si>
    <t>Tu sa to nachádza, no je to zapadnuté. Malo by to byť veľmi výrazné hneď v úvode.</t>
  </si>
  <si>
    <t xml:space="preserve">opat, v sucasnej formulacii kriteria sme to ratali. ked ta priestor na iteraciu </t>
  </si>
  <si>
    <t>Formulár nie je členený na separátne kroky, taktiež používateľ nie je informovaný približne ako dlho mu bude využitie služby trvať.</t>
  </si>
  <si>
    <t>https://1drv.ms/u/s!AoWN9knbTs6vk2r3JlVcaqJVxVQN?e=l5eWlc</t>
  </si>
  <si>
    <t>Bola som notifikovaná do svojej elektronickej schránky. Dôležité je spomenúť, že mi to nebolo zrejmé, ako ma budú kontaktovať. Nikde nebolo napísané, ako so mnou budú ďalej komunikovať.</t>
  </si>
  <si>
    <t>V správach, ktoré mi prišli do elektronickej schránky neboli spomenuté ďalšie kroky. V celej životnej situácii bolo napríklad opomenuté, že dostanem akúsi DIČ kartičku.</t>
  </si>
  <si>
    <t>Táto informácia je spomenutá na stránke s návodom na slovensko.sk, avšak údaje nie sú pokope.</t>
  </si>
  <si>
    <t xml:space="preserve">Mohla som tak spraviť minimálne cez telefón a email. </t>
  </si>
  <si>
    <t>https://1drv.ms/u/s!AoWN9knbTs6vkxTTp0IkcPviA1lm</t>
  </si>
  <si>
    <t>V návodoch sa spomína, že úradný záznam bude zaslaný elektronicky do elektronickej schránky. Otestované to nebolo. Navrhujeme vytvoriť virtuálny demo účet, ktorý by túto metriku umožnil ohodnotiť. Alebo zverejniť testovacie prostredie.</t>
  </si>
  <si>
    <t>https://1drv.ms/u/s!AoWN9knbTs6vkxXsZKrAArMjrA9O?e=CoDv8M</t>
  </si>
  <si>
    <t xml:space="preserve">Štát napríklad pozná moje PSČ a mal by mať napríklad aj e-mail a telefón, keďže som ho nedávno zadávala cez iný úrad. </t>
  </si>
  <si>
    <t>Túto metriku nevieme hodnotiť, nakoľko hodnotenie ŽS prebehlo len ako fiktívna akcia a neprešli sme tak k ukončeniu posledného kroku stlačením tlačidla  „Odoslať." Navrhujeme vytvoriť virtuálny demo účet, ktorý by túto metriku umožnil ohodnotiť.</t>
  </si>
  <si>
    <t>Služba nezobrazuje, ktoré tlačidlo je primárne.</t>
  </si>
  <si>
    <t>https://www.minv.sk/?zivnostenske-urady-sr</t>
  </si>
  <si>
    <t>Sociálna poisťovňa, zdravotná poisťovňa a daňový úrad si asi nič nepýtajú, no neviem to s istotou.</t>
  </si>
  <si>
    <t>https://1drv.ms/u/s!AoWN9knbTs6vkxcatUfJVdLacvwP?e=QAvLuz</t>
  </si>
  <si>
    <t>Je možné sa skontaktovať s call centrom alebo zaslať formulár, avšak k týmto informáciám sa neviem dostať z formulára alebo Jednotného kontaktného miesta.</t>
  </si>
  <si>
    <t xml:space="preserve">E-mail je napríklad označený ako povinný. Nie je vysvetlené prečo. </t>
  </si>
  <si>
    <t>https://1drv.ms/u/s!AoWN9knbTs6vkxgehv97_Os7Yqlf?e=s0oPRM</t>
  </si>
  <si>
    <t>https://1drv.ms/u/s!AoWN9knbTs6vk3QlF33TYYDv9g1d?e=q8aGNH</t>
  </si>
  <si>
    <t>Napríklad na tomto formulári nie. Neviem sa k nim z tohto kroku ani dostať.</t>
  </si>
  <si>
    <t>Áno, avšak treba odstrániť nedostatky v bode 6.1.1.</t>
  </si>
  <si>
    <t>https://1drv.ms/u/s!AoWN9knbTs6vkno_bq3GU2AMFmex?e=yacIIJ</t>
  </si>
  <si>
    <t>Nápovedy sú v niektorých miestach formulára rozpísané. Nie vždy sú nápomocné - viď. obrázok. Nikde vo formulári (resp. zatiaľ v celom procese zakladania živnosti) nebola informácia napríklad o tom, čo je to voľná alebo remeselná živnosť.</t>
  </si>
  <si>
    <t>dala som dva, lebo mi to viackrat pomohlo vysomarit sa. tak zvazte pripadne, ci je to dobry pristup</t>
  </si>
  <si>
    <t>Chýba proaktívne pýtanie spätnej väzby. Viem si keď tak mimo procesu dohľadať kontaktné údaje, a tak ju poslať.</t>
  </si>
  <si>
    <t>https://1drv.ms/u/s!AoWN9knbTs6vknvwriMv1dp_Utb5?e=6sgFh5</t>
  </si>
  <si>
    <t>Nevidím samostatnú stránku, ale vidím často kladené otázky priamo v návode k ŽS na slovensko.sk. Pozn.: neviem vyhodnotiť ich nápomocnosť / frekventovanosť.</t>
  </si>
  <si>
    <t xml:space="preserve">preco teda 2 b ? </t>
  </si>
  <si>
    <t xml:space="preserve">kriterium je formulovane ako "stranka", avsak FAQ su v tomto pripade zaclenene priamo do navodu. Takze som to ratala.
</t>
  </si>
  <si>
    <t xml:space="preserve">Pre dve otázky je členenie irelevantné. Pri väčšom množstve otázok by to bolo relevantné.
</t>
  </si>
  <si>
    <t>preco - ?  skor 0 by som dal</t>
  </si>
  <si>
    <t>prislo mi to irelevantne, lebo tam maju dve otazky vo FAQ. nevidim vyznam clenit to viac v tomto pripade</t>
  </si>
  <si>
    <t xml:space="preserve">Pre dve otázky mi vyhľadávania príde irelevantné. Pri väčšom množstve otázok by to bolo relevantné.
</t>
  </si>
  <si>
    <t>-ll-</t>
  </si>
  <si>
    <t>Mohol by tam byť napríklad odkaz na texte  „zašlite ho opäť", ktorý ma posunie po kliknutí vyššie na stránke na služby.</t>
  </si>
  <si>
    <t>Nápovedy sú v niektorých miestach formulára rozpísané. Nie vždy sú nápomocné a len opakujú názov kolonky rovnakými slovami.</t>
  </si>
  <si>
    <t>Všetky služby životnej situácie sú dostupné elektronicky.</t>
  </si>
  <si>
    <t>https://1drv.ms/u/s!AoWN9knbTs6vkniuwphtI0BUMgmF</t>
  </si>
  <si>
    <t>Komunikácia prebieha cez elektronickú schránku.</t>
  </si>
  <si>
    <t>Formulár nepoužíva žiadne ID-SK prvky.</t>
  </si>
  <si>
    <t>Nevidím samostatnú stránku – pokiaľ sa i nájdu nejaké často kladené otázky na slovensko.sk nie sú relevantné k téme. Taktiež sú nedohľadateľné k téme aj na stránkach Ministerstva vnútra.</t>
  </si>
  <si>
    <t>Formulár je jeden dlhý slíž. Ideálne by bolo rozkúskovať informácie, a potom sa inteligentne pýtať ďalšie otázky na základe predošlých odpovedí.</t>
  </si>
  <si>
    <t>Používa sa aj font veľkosti 12px.</t>
  </si>
  <si>
    <t>Formulár nie je rozdelený na samostatné kroky. Ideálne by bolo rozkúskovať informácie a potom sa inteligentne pýtať ďalšie otázky na základe predošlých odpovedí.</t>
  </si>
  <si>
    <t>https://1drv.ms/u/s!AoWN9knbTs6vknkRrVP_FYDq8Jnn</t>
  </si>
  <si>
    <t>Služba má zadefinovú veľkosť písma na 12px.</t>
  </si>
  <si>
    <t xml:space="preserve">Áno, viď. obrázok.
</t>
  </si>
  <si>
    <t>https://1drv.ms/u/s!AoWN9knbTs6vk3lTkJZshAtiQivV?e=YXHD7X</t>
  </si>
  <si>
    <t>https://1drv.ms/u/s!AoWN9knbTs6vkno_bq3GU2AMFmex</t>
  </si>
  <si>
    <t>Neviem vyhodnotiť, či môže dôjsť k nejakému vážnemu právnemu následku. Každopádne je dôležité uvedomiť si, že vo formulári je to taký mix štýlov, že to, čo sa pokúsime zvýrazniť, môže zapadnúť medzi ostatnými štýlmi. Treba zjednodušiť farebné palety a štýly.</t>
  </si>
  <si>
    <t>skor teda 0 b.</t>
  </si>
  <si>
    <t>neviem, ci tam existuje nejaky mozny vazny pravny nasledok (pokuta / trest odnatia sloboby..) preto 0. doplnila som to do formulacia</t>
  </si>
  <si>
    <t xml:space="preserve">Počas testovania som nespozoroval texty s možným právnym následkom. </t>
  </si>
  <si>
    <t>Kurzor sa mení len pri odkazoch, pri ostatných prvkoch nie.</t>
  </si>
  <si>
    <t>Nenasleduje v žiadnom ohľade.
 ID-SK je postavené tak, aby sa napr. nestala situácia opísaná v bode 7.2.3. Odporúčame preto pozrieť sa na princípy ID-SK.</t>
  </si>
  <si>
    <t>Stránka majoritne popisuje v tlačidlách akciu, ktorá nastane po stlačení, napr. Odoslať.</t>
  </si>
  <si>
    <t>https://1drv.ms/u/s!AoWN9knbTs6vknwi5KPk1J0TO4jA?e=i9IRAE</t>
  </si>
  <si>
    <t xml:space="preserve">V celom procese som sa nestretol s odlíšením primárneho a sekundárneho tlačidla. </t>
  </si>
  <si>
    <t>Nie, napríklad na tomto obrázku sú začiarkávacie políčka, tlačidlá a vyberacie zoznamy. Nič z toho nemení kurzor.</t>
  </si>
  <si>
    <t>Napr. Odoslať, Uložiť. Avšak viem, že Odoslať v tomto prípade nie je príznačné, pretože potom ešte nasleduje podpis.</t>
  </si>
  <si>
    <t xml:space="preserve">V celom procese som sa nestretla s odlíšením primárneho a sekundárneho tlačidla. </t>
  </si>
  <si>
    <t>Formulár obsahuje nepovinné sekcie, ktoré neviem či sa očakáva, aby som vyplnil.</t>
  </si>
  <si>
    <t>https://1drv.ms/u/s!AoWN9knbTs6vk3qRjFNWgJcJGn1G?e=Rd0LDA</t>
  </si>
  <si>
    <t>Stránka formulára nemá pätičku vôbec. Práve toto miesto je vhodné napríklad na uvedenie kontaktu.</t>
  </si>
  <si>
    <t>https://1drv.ms/u/s!AoWN9knbTs6vk3ueguLse2xIV_HM?e=bfRtPf</t>
  </si>
  <si>
    <t>https://1drv.ms/u/s!AoWN9knbTs6vkn7Yq35YQ05HaF-f?e=SQOicF</t>
  </si>
  <si>
    <t>Začiarkávacie polia sú už začiarknuté, po odznačení poľa sa automaticky označí ďruhé.</t>
  </si>
  <si>
    <t>Na obrázku je použitý vzhľad začiarkávacieho políčko s funkčnosťou prepínača.</t>
  </si>
  <si>
    <t>Napríklad v časti na obrázku sa zobrazujú prílohy, ktoré pre mňa nie sú povinné. Ďalej by taktiež mali bez nutnosti manuálneho klikania na tlačidlo vedieť, aký je aktuálny počet mojich živností.</t>
  </si>
  <si>
    <t>https://1drv.ms/u/s!AoWN9knbTs6vkn_fJvhRNvV57P7p?e=4KmHb4</t>
  </si>
  <si>
    <t>Hore je vypísané všetko, čo nemám vyplnené, no neviem sa tam prekliknúť. Manuálne dohľadávanie chýb v dlhom formulári je nepríjemné, avšak sú výrazne odlíšené polia, v ktorých je chyba.</t>
  </si>
  <si>
    <t>Inštrukcia by ale mala byť jasnejšia. Je vhodnejšie písať  „Vyplňte X" než  „Nevyplnené X".</t>
  </si>
  <si>
    <t>Rám takmer nevidno.</t>
  </si>
  <si>
    <t>S touto možnosťou som sa vo formulári nestretol.</t>
  </si>
  <si>
    <t>https://1drv.ms/u/s!AoWN9knbTs6vknwi5KPk1J0TO4jA</t>
  </si>
  <si>
    <t>Služba je bezplatná, poplatok sa platí až pri prihlasovaní vozidla.</t>
  </si>
  <si>
    <t>https://1drv.ms/u/s!AoWN9knbTs6vkwAGfFdFf0I5zOyG?e=v8pph5
https://1drv.ms/u/s!AoWN9knbTs6vkwFUhBh5RL3Wye-9?e=I3Pgnf</t>
  </si>
  <si>
    <t>Hore je vypísané, čo všetko nemám vyplnené, no neviem sa tam prekliknúť. Manuálne dohľadávanie chýb v dlhom formulári je nepríjemné, no je tu aspoň zlepšovák na druhom obrázku - výrazne odlíšenie polí, v ktorých je chyba.</t>
  </si>
  <si>
    <t>https://1drv.ms/u/s!AoWN9knbTs6vkwFUhBh5RL3Wye-9?e=I3Pgnf</t>
  </si>
  <si>
    <t>https://1drv.ms/u/s!AoWN9knbTs6vknwi5KPk1J0TO4jA?e=Q7hdI5</t>
  </si>
  <si>
    <t>Cez tlačidlo Uložiť úplne dole vo formulári. Lepšie by bolo, keby som mala možnosť vždy na očiach alebo bola s ňou oboznámená vopred.</t>
  </si>
  <si>
    <t>Na slovensko.sk áno. Stránka formulára je nejasná.</t>
  </si>
  <si>
    <t xml:space="preserve">Na obrazovke formulára nie je žiadna zmena, iba sa mi to stiahne do počítača.
</t>
  </si>
  <si>
    <t>Pýtalo sa ma už iba na podpis (v podpisovacom okne používateľ vidí, čo podpisuje, ale často v nečitateľnom formáte).</t>
  </si>
  <si>
    <t>Nemá zhrnutie - teda nemám ani v závere informáciu o poplatkoch.</t>
  </si>
  <si>
    <t xml:space="preserve">V tejto životnej situácii sa jedná len o jednu službu.
</t>
  </si>
  <si>
    <t>Nemá zhrnutie.</t>
  </si>
  <si>
    <t>Komunikácia prebieha cez elektronickú schránku, pokiaľ si nezvolím iný typ kunikácie sám.</t>
  </si>
  <si>
    <t>Neviem vyhodnotiť bez informácií od poskytovateľa.</t>
  </si>
  <si>
    <t>Texty sú najmä oznamovacie vety alebo slovné spojenia. S otázkami som sa nestretla vôbec.</t>
  </si>
  <si>
    <t>Na slovensko.sk skôr áno. Na stránke formulára si nie som istá.</t>
  </si>
  <si>
    <t xml:space="preserve">dat teda 1 b ? </t>
  </si>
  <si>
    <t>ciastkovy neexistuje. ten formular som nevedela vyhodnotit, lebo som sa nestretla s vyrazmi v slovniku vo formulari, no viem, ze nasledovat este krok podpisu, ku ktoremu som sa nedostala a tam slovnik odporuca konkretne vyrazy. inak myslim, ze aj toto kriterium by este mohlo byt predmetom iteracie, resp. lepsieho navodu pre hodnotitela</t>
  </si>
  <si>
    <t>Nedá sa prihlásiť cez mobil, čiže sa k formuláru vôbec nedostanem.</t>
  </si>
  <si>
    <t xml:space="preserve">Ide o jednu službu.
</t>
  </si>
  <si>
    <t>JKM so mnou komunikovalo iba elektronicky. Poštou mi poslali JKM fyzické osvedčenie a daňový úrad DIČ kartu. Ideálne by samozrejme bolo, keby som našla zrozumiteľnú informáciu, že mi ešte aj daňový úrad musí niečo poslať poštou a teda možno nemusím ísť 2x na poštu. Resp. keby mi fyzickou poštou tieto veci už vôbec nechodili.</t>
  </si>
  <si>
    <t xml:space="preserve">dat teda 1 b. ? </t>
  </si>
  <si>
    <t>dala som 2, lebo realne som nemusela vobec riesit fyzicky. zalozila som vsetko online. iba to bolo bothersome</t>
  </si>
  <si>
    <t>Slovensko.sk je responzívne, potom sa už musím prihlásiť, čo nemôžem spraviť cez mobil.</t>
  </si>
  <si>
    <t>Nedá sa prihlásiť cez mobil, čiže sa k formuláru vôbec nedostanem. Môžem začať študovať na slovensko.sk, potom som nútená prejsť na počítač.</t>
  </si>
  <si>
    <t xml:space="preserve">Na portáli JKM v procese vypĺňania formulára je prítomná anglická mutácia priamo vo formulári.
</t>
  </si>
  <si>
    <t>Prehodnotené z "?" na "1?</t>
  </si>
  <si>
    <t>preco teda otaznik</t>
  </si>
  <si>
    <t>Pravda, ma to byt 1 bod. Btw Tento bod sme velakrat iterovali a myslim si, ze to musi byt este dalej iterovane. Lebo jedna vec je prejst sluzbou v cudzom jazyku a druha vec je prejst ŽS v cudzom jazyku (teda cely proces od vyhladania az po sluzbu/sluzby)</t>
  </si>
  <si>
    <t>Áno, ale niektoré dokumenty nie je možné podpísať priamo vo formulári.</t>
  </si>
  <si>
    <t xml:space="preserve">Údaje o platbe prídu do elektronickej schránky (nemám prístup k takejto správe).
</t>
  </si>
  <si>
    <t>Formulár by mohol byť pokojne dostupný aj pred prihlásením. Vedel by som sa tak pripraviť aj cez mobil, uložiť si to a dokončiť proces na počítači.</t>
  </si>
  <si>
    <t>Platobná stránka nie je. Informácie prídu do elektronickej schránky.</t>
  </si>
  <si>
    <t>Nemám prístup k správe s platobnými údajmi, neviem vyhodnotiť.</t>
  </si>
  <si>
    <t>Nemám prístup k scenáru, v ktorom sa platí.</t>
  </si>
  <si>
    <t>Využíva eIDAS prihlasovanie.</t>
  </si>
  <si>
    <t>Neviem podpísať priamo vo formulári niektoré dokumenty. Napríklad chcela by som priložiť Súhlas so spracovaním údajov a podpísať ho. Avšak toto musím spraviť cez iný nástroj a až potom sa vrátiť k tomuto formuláru. Je to komplikované.</t>
  </si>
  <si>
    <t xml:space="preserve">eIDAS je pre zahranicne osoby, ci ? </t>
  </si>
  <si>
    <t>univerzlane prihlasovanie podla EU standardu</t>
  </si>
  <si>
    <t>Formulár by mohol byť pokojne dostupný aj pred prihlásením. Vedela by som sa tak pripraviť aj cez mobil, uložiť si to a dokončiť proces na počítači.</t>
  </si>
  <si>
    <t>K dispozícii je kontaktné centrum. Cesta ku kontaktným údajom je ale náročná, musím ich vyhľadávať cez vyhľadávače. Neviem sa k nim dostať z formulára.</t>
  </si>
  <si>
    <t>na tomto sa musime zhodnut s ostatnymi hodnotitelmi.   kontaktne centrum podla mna nestaci</t>
  </si>
  <si>
    <t>dohodnite sa, a potom to tu zmente</t>
  </si>
  <si>
    <t xml:space="preserve"> „ ? " = nevieme ohodnotiť</t>
  </si>
  <si>
    <t xml:space="preserve"> „ – " = irelevantné pre túto ŽS/službu</t>
  </si>
  <si>
    <t>Živnosť - prerušenie</t>
  </si>
  <si>
    <t xml:space="preserve">26.7.2019 </t>
  </si>
  <si>
    <t>„? " = nevieme ohodnotiť</t>
  </si>
  <si>
    <t xml:space="preserve"> „– " = irelevantné pre túto ŽS/službu</t>
  </si>
  <si>
    <t>https://1drv.ms/u/s!AoWN9knbTs6vlAFujc41NE0t4-4k?e=26ELoD</t>
  </si>
  <si>
    <t>Zadal som slová  „pozastavenie živnosti". Na úvodnej stránke sa zobrazili len odkazy na súkromné firmy, odkaz na návod na slovensko.sk som našiel na druhej stránke vyhľadávania, aj to len na všeobecnú stránku o živnostiach.</t>
  </si>
  <si>
    <t>https://1drv.ms/u/s!AoWN9knbTs6vlAKkGbHaUtTh6mSB?e=8MzWKT
https://1drv.ms/u/s!AoWN9knbTs6vlAOXN7cpiCkKNkyX?e=x44bhp</t>
  </si>
  <si>
    <t>Nie som si istý ktorý z odkazov je pre mňa relevantný. Odkazy nie sú pre používateľa prirodzené a intuitívne. Navrhujem delenie služieb a samotný titulok, ako napr.  „Ako pozastaviť živnosť".</t>
  </si>
  <si>
    <t>https://1drv.ms/u/s!AoWN9knbTs6vlADFLRj-GTeFeO8n?e=raEdM1</t>
  </si>
  <si>
    <t>Keď zadám „pozastavenie živnosti" do vyhľadávania slovensko.sk, medzi prvými sa mi zobrazujú stránky s informáciami o službe, avšak nie je jasné v ktorom odkaze mám hľadať informácie a odkaz na danú službu.</t>
  </si>
  <si>
    <t>https://www.slovensko.sk/_img/CMS4/JKM_eSlu%C5%BEby/Oznamenie_o_pozastaveni.pdf</t>
  </si>
  <si>
    <t>Texty sú písané zbytočne komplikovanejšie, bez zrozumiteľného návodu krokov špecifických len pre používateľa. Niektoré sú taktiež nejasné, ako obdržanie informácií o platbe - neviem ako túto informáciu obdržím).</t>
  </si>
  <si>
    <t>https://www.slovensko.sk/_img/CMS4/JKM_eSlu%C5%BEby/Oznamenie_o_pozastaveni.pdf
https://1drv.ms/u/s!AoWN9knbTs6vlAR6bcrVcvVl8g6S?e=Rv6OwY</t>
  </si>
  <si>
    <t>Informácie o potrebných podkladoch nie sú zoskupené. V návode sa potreba eID spomína až na konci dokumentu, nie začiatku.</t>
  </si>
  <si>
    <t>Táto informácia je spomenutá - 2€.</t>
  </si>
  <si>
    <t>Overujeme, či spätná väzba využíva vzor predpísany jednotným dizajn manuálom el. služieb ID-SK uvedeným na https://idsk-elements.herokuapp.com/vzory/stranky-so-spatnou-vazbou</t>
  </si>
  <si>
    <t>https://1drv.ms/u/s!AoWN9knbTs6vlAV1f_mXy8arlFVT?e=Qba4Be</t>
  </si>
  <si>
    <t>Živnosť - ukončenie</t>
  </si>
  <si>
    <t>https://1drv.ms/u/s!AoWN9knbTs6vlAR6bcrVcvVl8g6S?e=ptX2ju</t>
  </si>
  <si>
    <t>„? " = nevieme ohodnotiť</t>
  </si>
  <si>
    <t xml:space="preserve"> „– " = irelevantné pre túto ŽS/službu</t>
  </si>
  <si>
    <t>https://1drv.ms/u/s!AoWN9knbTs6vlAoIcPWkRp5oWM4i?e=jfHgxe</t>
  </si>
  <si>
    <t>Zadal som slová „ukončenie živnosti". Na úvodnej stránke sa zobrazil odkaz na návod na slovensko.sk.</t>
  </si>
  <si>
    <t>https://1drv.ms/u/s!AoWN9knbTs6vlAvEjwYhPVLBsAUe?e=VbNic0</t>
  </si>
  <si>
    <t>Titulok odkazu je výstižný a pre používateľa pochopiteľný.</t>
  </si>
  <si>
    <t>Popisok vo vyhľadávači nepopisuje postup ani riešenie, je len málo informatívny. Navrhujem popísať v celom znení názov činnosti / procesu.</t>
  </si>
  <si>
    <t>https://1drv.ms/u/s!AoWN9knbTs6vlAzuxQTpM2Fansn1?e=XJhZK7</t>
  </si>
  <si>
    <t>Keď zadám „ukončenie živnosti" do vyhľadávania slovensko.sk, ako prvé sa mi zobrazuje informačná stránka „Ukončenie živnostenského podnikania". Nachádza sa v týchto návodoch i link na elektronickú službu, avšak je nevýrazný.</t>
  </si>
  <si>
    <t>Áno, cez kontaktné centrum. Treba však odstrániť nedostatky v bode 6.1.1.</t>
  </si>
  <si>
    <t>https://www.slovensko.sk/sk/zivotne-situacie/zivotna-situacia/_ukoncenie-zivnostenskeho-podnikania/</t>
  </si>
  <si>
    <t>K návodu sa vie používateľ dostať jednoducho, cez slovensko.sk i cez vyhľadávače.</t>
  </si>
  <si>
    <t>https://www.slovensko.sk/_img/CMS4/JKM_eSlu%C5%BEby/Oznamenie_o_ukonceni.pdf</t>
  </si>
  <si>
    <t>Texty sú písané zbytočne komplikovanejšie, avšak sú pomerne jasné. Odporúčam písať texty / návody zaujímavejšie, napr. formou príbehu.</t>
  </si>
  <si>
    <t>https://1drv.ms/u/s!AoWN9knbTs6vlAbZ1r6MPL00FCiM?e=RFXR70</t>
  </si>
  <si>
    <t>Je tam odkaz na stránku na slovensko.sk (avšak veľmi nevýrazne v texte), kde sa ďalej nachádza odkaz na JKM.</t>
  </si>
  <si>
    <t>https://1drv.ms/u/s!AoWN9knbTs6vlAczg3zr9Oun_TLP?e=pfDcPT</t>
  </si>
  <si>
    <t>https://www.slovensko.sk/sk/zivotne-situacie/zivotna-situacia/_ukoncenie-zivnostenskeho-podnikania/
https://www.slovensko.sk/sk/e-sluzby/jkm-zivnostensky-register</t>
  </si>
  <si>
    <t>Áno, ale informácie o potrebných podkladoch nie sú zoskupené, hlavne informácia o nevyhnutnosti použiť Internet Explorer je až v druhom návode. Taktiež, v návode sa potreba eID spomína až na konci dokumentu, nie začiatku.</t>
  </si>
  <si>
    <t>https://1drv.ms/u/s!AoWN9knbTs6vlAipAJPP5LpPDXyn?e=iQmgrd</t>
  </si>
  <si>
    <t>https://1drv.ms/u/s!AoWN9knbTs6vlA1Dzt3XmhC9WL8T?e=euyyhS</t>
  </si>
  <si>
    <t>Vykonanie služby je elektronické, následne i platba prebieha elektronicky (internet banking).</t>
  </si>
  <si>
    <t>Používateľ sa vie dočitať v návodoch, že informácie o povinnej platbe s inštrukciami mu budú zaslané, nevie však v akej forme túto správu obdrží.</t>
  </si>
  <si>
    <t>Na posúdenie je potrebná súčinnosť poskytovateľa služby. Nevieme posúdiť kvalitu zaslanej správy s inštrukciami o platbe. Platobná stránka však neexistuje.</t>
  </si>
  <si>
    <t>Platobná stránka neexistuje.</t>
  </si>
  <si>
    <t>Použivateľovi bude zaslané potvrdenie o spracovaní podania na email, pravdepodobne nie však o prijatí platby - na presnejšie posúdenie je potrebná súčinnosť poskytovateľa služby.</t>
  </si>
  <si>
    <t>https://1drv.ms/u/s!AoWN9knbTs6vlA1Dzt3XmhC9WL8T?e=PSxmTh</t>
  </si>
  <si>
    <t>Zber dát z výskumu zákazníckych potrieb bol vykonaný podľa metodiky zákaznícky-orientovaného dizajnu, napríklad podľa metodiky jednotného dizajn manuálu el. služieb ID-SK: https://idsk-elements.herokuapp.com/uvod/metodika-ucd
Ak správa nie je staršia ako 12 mesiacov (2b).
Ak správa nie je staršia ako 24 mesiacov (1b).</t>
  </si>
  <si>
    <t>https://1drv.ms/u/s!AoWN9knbTs6vlA5w9gw5P6xw_bQf?e=v2MVux</t>
  </si>
  <si>
    <t>https://1drv.ms/u/s!AoWN9knbTs6vlA95-Wx97biyc0-0?e=SQ3B14</t>
  </si>
  <si>
    <t>https://1drv.ms/u/s!AoWN9knbTs6vlBBT1o18AzsH8Eu_?e=49lOnU</t>
  </si>
  <si>
    <t>https://1drv.ms/u/s!AoWN9knbTs6vlBFtJCmx1mGgraZA?e=zOdO6i</t>
  </si>
  <si>
    <t>Hore je vypísané všetko, čo nemám vyplnené, no neviem sa tam prekliknúť. Manuálne dohľadávanie chýb v dlhom formulári je nepríjemné, avšak sú výrazne odlíšené polia, v ktorých je chyba. Taktiež, kontextualná pomoc pri jednotlivých chybách zobrazuje informácie najprv v angličtine a potom v slovenčine, pritom celý formulár má poradie jazykov opačné.</t>
  </si>
  <si>
    <t>Vykonanie služby je elektronické.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</si>
</sst>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b]"/>
    <numFmt numFmtId="166" formatCode="##[$b]"/>
  </numFmts>
  <fonts count="68">
    <font>
      <sz val="10"/>
      <color rgb="FF000000"/>
      <name val="Arial"/>
    </font>
    <font>
      <b/>
      <sz val="11"/>
      <name val="Arial"/>
    </font>
    <font>
      <b/>
      <sz val="10"/>
      <name val="Arial"/>
    </font>
    <font>
      <b/>
      <sz val="11"/>
      <color rgb="FFFFFFFF"/>
      <name val="Arial"/>
    </font>
    <font>
      <sz val="10"/>
      <name val="Arial"/>
    </font>
    <font>
      <sz val="11"/>
      <name val="Arial"/>
    </font>
    <font>
      <sz val="11"/>
      <color rgb="FF000000"/>
      <name val="Arial"/>
    </font>
    <font>
      <b/>
      <sz val="10"/>
      <name val="Arial"/>
    </font>
    <font>
      <b/>
      <sz val="11"/>
      <color rgb="FFFFFFFF"/>
      <name val="Arial"/>
    </font>
    <font>
      <sz val="9"/>
      <name val="Arial"/>
    </font>
    <font>
      <b/>
      <sz val="9"/>
      <name val="Arial"/>
    </font>
    <font>
      <b/>
      <sz val="11"/>
      <color rgb="FF000000"/>
      <name val="Arial"/>
    </font>
    <font>
      <b/>
      <sz val="9"/>
      <color rgb="FFFFFFFF"/>
      <name val="Arial"/>
    </font>
    <font>
      <sz val="12"/>
      <color rgb="FFFFFFFF"/>
      <name val="Arial"/>
    </font>
    <font>
      <sz val="10"/>
      <name val="Arial"/>
    </font>
    <font>
      <b/>
      <i/>
      <sz val="10"/>
      <name val="Arial"/>
    </font>
    <font>
      <i/>
      <sz val="10"/>
      <name val="Arial"/>
    </font>
    <font>
      <sz val="11"/>
      <color rgb="FFFFFFFF"/>
      <name val="Arial"/>
    </font>
    <font>
      <sz val="10"/>
      <color rgb="FFFF0000"/>
      <name val="Arial"/>
    </font>
    <font>
      <sz val="11"/>
      <color rgb="FF000000"/>
      <name val="Inconsolata"/>
    </font>
    <font>
      <sz val="11"/>
      <color rgb="FFFF0000"/>
      <name val="Arial"/>
    </font>
    <font>
      <u/>
      <sz val="10"/>
      <color rgb="FF0000FF"/>
      <name val="Arial"/>
    </font>
    <font>
      <b/>
      <sz val="10"/>
      <color rgb="FF000000"/>
      <name val="Arial"/>
    </font>
    <font>
      <b/>
      <sz val="10"/>
      <name val="Arial"/>
    </font>
    <font>
      <sz val="10"/>
      <color rgb="FF000000"/>
      <name val="Arial"/>
    </font>
    <font>
      <sz val="10"/>
      <color rgb="FFFFFFFF"/>
      <name val="Arial"/>
    </font>
    <font>
      <b/>
      <sz val="11"/>
      <name val="Arial"/>
    </font>
    <font>
      <sz val="10"/>
      <color rgb="FF006100"/>
      <name val="Arial"/>
    </font>
    <font>
      <sz val="10"/>
      <color rgb="FF9C6500"/>
      <name val="Arial"/>
    </font>
    <font>
      <b/>
      <sz val="11"/>
      <color rgb="FFFF0000"/>
      <name val="Arial"/>
    </font>
    <font>
      <sz val="10"/>
      <color rgb="FFFF0000"/>
      <name val="Arial"/>
    </font>
    <font>
      <sz val="10"/>
      <color rgb="FFFF0000"/>
      <name val="Arial"/>
    </font>
    <font>
      <b/>
      <sz val="11"/>
      <color rgb="FFFF0000"/>
      <name val="Arial"/>
    </font>
    <font>
      <sz val="11"/>
      <color rgb="FF999999"/>
      <name val="Arial"/>
    </font>
    <font>
      <sz val="11"/>
      <color rgb="FF666666"/>
      <name val="Arial"/>
    </font>
    <font>
      <sz val="11"/>
      <color rgb="FF151B26"/>
      <name val="Arial"/>
    </font>
    <font>
      <b/>
      <strike/>
      <sz val="11"/>
      <color rgb="FFFFFFFF"/>
      <name val="Arial"/>
    </font>
    <font>
      <b/>
      <strike/>
      <sz val="11"/>
      <color rgb="FFFFFFFF"/>
      <name val="Arial"/>
    </font>
    <font>
      <b/>
      <sz val="11"/>
      <color rgb="FF000000"/>
      <name val="Arial"/>
    </font>
    <font>
      <sz val="11"/>
      <name val="Arial"/>
    </font>
    <font>
      <u/>
      <sz val="11"/>
      <color rgb="FF0000FF"/>
      <name val="Arial"/>
    </font>
    <font>
      <sz val="11"/>
      <color rgb="FF000000"/>
      <name val="Arial"/>
    </font>
    <font>
      <u/>
      <sz val="11"/>
      <color rgb="FF0000FF"/>
      <name val="Arial"/>
    </font>
    <font>
      <u/>
      <sz val="11"/>
      <color rgb="FF0000FF"/>
      <name val="Arial"/>
    </font>
    <font>
      <u/>
      <sz val="10"/>
      <color rgb="FF0000FF"/>
      <name val="Arial"/>
    </font>
    <font>
      <sz val="10"/>
      <color rgb="FF000000"/>
      <name val="Roboto"/>
    </font>
    <font>
      <u/>
      <sz val="11"/>
      <color rgb="FF0000FF"/>
      <name val="Arial"/>
    </font>
    <font>
      <u/>
      <sz val="10"/>
      <color rgb="FF0000FF"/>
      <name val="Arial"/>
    </font>
    <font>
      <u/>
      <sz val="11"/>
      <color rgb="FF0000FF"/>
      <name val="Arial"/>
    </font>
    <font>
      <sz val="11"/>
      <name val="Roboto"/>
    </font>
    <font>
      <u/>
      <sz val="10"/>
      <color rgb="FF0000FF"/>
      <name val="Arial"/>
    </font>
    <font>
      <u/>
      <sz val="10"/>
      <color rgb="FF0000FF"/>
      <name val="Arial"/>
    </font>
    <font>
      <u/>
      <sz val="10"/>
      <color rgb="FF0000FF"/>
      <name val="-webkit-standard"/>
    </font>
    <font>
      <u/>
      <sz val="10"/>
      <color rgb="FF0000FF"/>
      <name val="Arial"/>
    </font>
    <font>
      <b/>
      <sz val="11"/>
      <color rgb="FF999999"/>
      <name val="Arial"/>
    </font>
    <font>
      <u/>
      <sz val="10"/>
      <color rgb="FF0000FF"/>
      <name val="Arial"/>
    </font>
    <font>
      <u/>
      <sz val="10"/>
      <color rgb="FF0000FF"/>
      <name val="-webkit-standard"/>
    </font>
    <font>
      <b/>
      <sz val="11"/>
      <color rgb="FF999999"/>
      <name val="Arial"/>
    </font>
    <font>
      <b/>
      <sz val="11"/>
      <color rgb="FFB7B7B7"/>
      <name val="Arial"/>
    </font>
    <font>
      <u/>
      <sz val="11"/>
      <color rgb="FF0000FF"/>
      <name val="Arial"/>
    </font>
    <font>
      <u/>
      <sz val="11"/>
      <color rgb="FF1155CC"/>
      <name val="Arial"/>
    </font>
    <font>
      <u/>
      <sz val="11"/>
      <color rgb="FF0000FF"/>
      <name val="Arial"/>
    </font>
    <font>
      <u/>
      <sz val="11"/>
      <color rgb="FF1155CC"/>
      <name val="Arial"/>
    </font>
    <font>
      <b/>
      <sz val="11"/>
      <color rgb="FF980000"/>
      <name val="Arial"/>
    </font>
    <font>
      <sz val="11"/>
      <color rgb="FFFF0000"/>
      <name val="Arial"/>
    </font>
    <font>
      <b/>
      <strike/>
      <sz val="11"/>
      <name val="Arial"/>
    </font>
    <font>
      <b/>
      <strike/>
      <sz val="11"/>
      <name val="Arial"/>
    </font>
    <font>
      <sz val="11"/>
      <color rgb="FF980000"/>
      <name val="Arial"/>
    </font>
  </fonts>
  <fills count="30">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666666"/>
        <bgColor rgb="FF666666"/>
      </patternFill>
    </fill>
    <fill>
      <patternFill patternType="solid">
        <fgColor rgb="FFFFFFFF"/>
        <bgColor rgb="FFFFFFFF"/>
      </patternFill>
    </fill>
    <fill>
      <patternFill patternType="solid">
        <fgColor rgb="FF57BB8A"/>
        <bgColor rgb="FF57BB8A"/>
      </patternFill>
    </fill>
    <fill>
      <patternFill patternType="solid">
        <fgColor rgb="FF999999"/>
        <bgColor rgb="FF999999"/>
      </patternFill>
    </fill>
    <fill>
      <patternFill patternType="solid">
        <fgColor rgb="FFF9CB9C"/>
        <bgColor rgb="FFF9CB9C"/>
      </patternFill>
    </fill>
    <fill>
      <patternFill patternType="solid">
        <fgColor rgb="FFEFEFEF"/>
        <bgColor rgb="FFEFEFEF"/>
      </patternFill>
    </fill>
    <fill>
      <patternFill patternType="solid">
        <fgColor rgb="FFF3F3F3"/>
        <bgColor rgb="FFF3F3F3"/>
      </patternFill>
    </fill>
    <fill>
      <patternFill patternType="solid">
        <fgColor rgb="FFC6E0B4"/>
        <bgColor rgb="FFC6E0B4"/>
      </patternFill>
    </fill>
    <fill>
      <patternFill patternType="solid">
        <fgColor rgb="FF00B0F0"/>
        <bgColor rgb="FF00B0F0"/>
      </patternFill>
    </fill>
    <fill>
      <patternFill patternType="solid">
        <fgColor rgb="FF7030A0"/>
        <bgColor rgb="FF7030A0"/>
      </patternFill>
    </fill>
    <fill>
      <patternFill patternType="solid">
        <fgColor rgb="FFBF8F00"/>
        <bgColor rgb="FFBF8F00"/>
      </patternFill>
    </fill>
    <fill>
      <patternFill patternType="solid">
        <fgColor rgb="FFC00000"/>
        <bgColor rgb="FFC00000"/>
      </patternFill>
    </fill>
    <fill>
      <patternFill patternType="solid">
        <fgColor rgb="FF808080"/>
        <bgColor rgb="FF808080"/>
      </patternFill>
    </fill>
    <fill>
      <patternFill patternType="solid">
        <fgColor rgb="FFE7E6E6"/>
        <bgColor rgb="FFE7E6E6"/>
      </patternFill>
    </fill>
    <fill>
      <patternFill patternType="solid">
        <fgColor rgb="FFF2F2F2"/>
        <bgColor rgb="FFF2F2F2"/>
      </patternFill>
    </fill>
    <fill>
      <patternFill patternType="solid">
        <fgColor rgb="FF92D050"/>
        <bgColor rgb="FF92D050"/>
      </patternFill>
    </fill>
    <fill>
      <patternFill patternType="solid">
        <fgColor rgb="FFF4B084"/>
        <bgColor rgb="FFF4B084"/>
      </patternFill>
    </fill>
    <fill>
      <patternFill patternType="solid">
        <fgColor rgb="FFFFD966"/>
        <bgColor rgb="FFFFD966"/>
      </patternFill>
    </fill>
    <fill>
      <patternFill patternType="solid">
        <fgColor rgb="FF00B050"/>
        <bgColor rgb="FF00B050"/>
      </patternFill>
    </fill>
    <fill>
      <patternFill patternType="solid">
        <fgColor rgb="FF00FF00"/>
        <bgColor rgb="FF00FF00"/>
      </patternFill>
    </fill>
    <fill>
      <patternFill patternType="solid">
        <fgColor rgb="FFD9EAD3"/>
        <bgColor rgb="FFD9EAD3"/>
      </patternFill>
    </fill>
    <fill>
      <patternFill patternType="solid">
        <fgColor rgb="FFD9D9D9"/>
        <bgColor rgb="FFD9D9D9"/>
      </patternFill>
    </fill>
    <fill>
      <patternFill patternType="solid">
        <fgColor rgb="FFFF9900"/>
        <bgColor rgb="FFFF9900"/>
      </patternFill>
    </fill>
    <fill>
      <patternFill patternType="solid">
        <fgColor rgb="FFFFF2CC"/>
        <bgColor rgb="FFFFF2CC"/>
      </patternFill>
    </fill>
    <fill>
      <patternFill patternType="solid">
        <fgColor rgb="FFF7981D"/>
        <bgColor rgb="FFF7981D"/>
      </patternFill>
    </fill>
    <fill>
      <patternFill patternType="solid">
        <fgColor rgb="FFFF0000"/>
        <bgColor rgb="FFFF0000"/>
      </patternFill>
    </fill>
  </fills>
  <borders count="26">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10">
    <xf numFmtId="0" fontId="0" fillId="0" borderId="0" xfId="0" applyFont="1" applyAlignment="1"/>
    <xf numFmtId="0" fontId="4" fillId="0" borderId="0" xfId="0" applyFont="1" applyAlignment="1"/>
    <xf numFmtId="10" fontId="4" fillId="0" borderId="0" xfId="0" applyNumberFormat="1" applyFont="1"/>
    <xf numFmtId="0" fontId="5" fillId="0" borderId="3" xfId="0" applyFont="1" applyBorder="1" applyAlignment="1">
      <alignment horizontal="left" vertical="top" wrapText="1"/>
    </xf>
    <xf numFmtId="0" fontId="4" fillId="0" borderId="0" xfId="0" applyFont="1" applyAlignment="1">
      <alignment horizontal="center"/>
    </xf>
    <xf numFmtId="4" fontId="6" fillId="5" borderId="0" xfId="0" applyNumberFormat="1" applyFont="1" applyFill="1" applyAlignment="1">
      <alignment horizontal="right"/>
    </xf>
    <xf numFmtId="0" fontId="6" fillId="0" borderId="0" xfId="0" applyFont="1" applyAlignment="1"/>
    <xf numFmtId="0" fontId="4" fillId="0" borderId="0" xfId="0" applyFont="1" applyAlignment="1">
      <alignment horizontal="center"/>
    </xf>
    <xf numFmtId="0" fontId="3" fillId="4" borderId="0" xfId="0" applyFont="1" applyFill="1" applyAlignment="1">
      <alignment horizontal="center" vertical="center" wrapText="1"/>
    </xf>
    <xf numFmtId="0" fontId="5" fillId="0" borderId="0" xfId="0" applyFont="1" applyAlignment="1">
      <alignment horizontal="center"/>
    </xf>
    <xf numFmtId="0" fontId="9" fillId="0" borderId="10" xfId="0" applyFont="1" applyBorder="1" applyAlignment="1">
      <alignment horizontal="left" vertical="top"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9" fillId="0" borderId="0" xfId="0" applyFont="1"/>
    <xf numFmtId="0" fontId="5" fillId="0" borderId="15" xfId="0" applyFont="1" applyBorder="1" applyAlignment="1">
      <alignment horizontal="left" vertical="top" wrapText="1"/>
    </xf>
    <xf numFmtId="165" fontId="1" fillId="0" borderId="16" xfId="0" applyNumberFormat="1" applyFont="1" applyBorder="1" applyAlignment="1">
      <alignment horizontal="center" vertical="center" wrapText="1"/>
    </xf>
    <xf numFmtId="165" fontId="1" fillId="0" borderId="17" xfId="0" applyNumberFormat="1" applyFont="1" applyBorder="1" applyAlignment="1">
      <alignment horizontal="center" vertical="center" wrapText="1"/>
    </xf>
    <xf numFmtId="10" fontId="1" fillId="0" borderId="18" xfId="0" applyNumberFormat="1" applyFont="1" applyBorder="1" applyAlignment="1">
      <alignment horizontal="center" vertical="center" wrapText="1"/>
    </xf>
    <xf numFmtId="165" fontId="1" fillId="0" borderId="19" xfId="0" applyNumberFormat="1" applyFont="1" applyBorder="1" applyAlignment="1">
      <alignment horizontal="center" vertical="center" wrapText="1"/>
    </xf>
    <xf numFmtId="10" fontId="11" fillId="0" borderId="18" xfId="0" applyNumberFormat="1" applyFont="1" applyBorder="1" applyAlignment="1">
      <alignment horizontal="center"/>
    </xf>
    <xf numFmtId="165" fontId="11" fillId="0" borderId="19" xfId="0" applyNumberFormat="1" applyFont="1" applyBorder="1" applyAlignment="1">
      <alignment horizontal="center"/>
    </xf>
    <xf numFmtId="165" fontId="11" fillId="0" borderId="17" xfId="0" applyNumberFormat="1" applyFont="1" applyBorder="1" applyAlignment="1">
      <alignment horizontal="center"/>
    </xf>
    <xf numFmtId="10" fontId="11" fillId="0" borderId="18" xfId="0" applyNumberFormat="1" applyFont="1" applyBorder="1" applyAlignment="1">
      <alignment horizontal="center"/>
    </xf>
    <xf numFmtId="165" fontId="11" fillId="0" borderId="17" xfId="0" applyNumberFormat="1" applyFont="1" applyBorder="1" applyAlignment="1">
      <alignment horizontal="center"/>
    </xf>
    <xf numFmtId="165" fontId="11" fillId="0" borderId="16" xfId="0" applyNumberFormat="1" applyFont="1" applyBorder="1" applyAlignment="1">
      <alignment horizontal="center"/>
    </xf>
    <xf numFmtId="0" fontId="3" fillId="2" borderId="0" xfId="0" applyFont="1" applyFill="1" applyAlignment="1">
      <alignment horizontal="center" vertical="center" wrapText="1"/>
    </xf>
    <xf numFmtId="0" fontId="5" fillId="0" borderId="2" xfId="0" applyFont="1" applyBorder="1" applyAlignment="1">
      <alignment horizontal="left" vertical="top" wrapText="1"/>
    </xf>
    <xf numFmtId="165" fontId="1" fillId="0" borderId="20" xfId="0" applyNumberFormat="1" applyFont="1" applyBorder="1" applyAlignment="1">
      <alignment horizontal="center" vertical="center" wrapText="1"/>
    </xf>
    <xf numFmtId="165" fontId="1" fillId="0" borderId="3" xfId="0" applyNumberFormat="1" applyFont="1" applyBorder="1" applyAlignment="1">
      <alignment horizontal="center" vertical="center" wrapText="1"/>
    </xf>
    <xf numFmtId="10" fontId="1" fillId="0" borderId="21" xfId="0" applyNumberFormat="1" applyFont="1" applyBorder="1" applyAlignment="1">
      <alignment horizontal="center" vertical="center" wrapText="1"/>
    </xf>
    <xf numFmtId="0" fontId="9" fillId="2" borderId="10" xfId="0" applyFont="1" applyFill="1" applyBorder="1" applyAlignment="1">
      <alignment horizontal="left" vertical="top"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7" borderId="11" xfId="0" applyFont="1" applyFill="1" applyBorder="1" applyAlignment="1">
      <alignment horizontal="center" vertical="center" wrapText="1"/>
    </xf>
    <xf numFmtId="0" fontId="12" fillId="7" borderId="12"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165" fontId="1" fillId="0" borderId="22" xfId="0" applyNumberFormat="1" applyFont="1" applyBorder="1" applyAlignment="1">
      <alignment horizontal="center" vertical="center" wrapText="1"/>
    </xf>
    <xf numFmtId="0" fontId="13" fillId="2" borderId="15" xfId="0" applyFont="1" applyFill="1" applyBorder="1" applyAlignment="1">
      <alignment horizontal="left" vertical="top" wrapText="1"/>
    </xf>
    <xf numFmtId="3" fontId="1" fillId="0" borderId="4" xfId="0" applyNumberFormat="1" applyFont="1" applyBorder="1" applyAlignment="1">
      <alignment horizontal="center" vertical="center" wrapText="1"/>
    </xf>
    <xf numFmtId="10" fontId="11" fillId="0" borderId="21" xfId="0" applyNumberFormat="1" applyFont="1" applyBorder="1" applyAlignment="1">
      <alignment horizontal="center"/>
    </xf>
    <xf numFmtId="165" fontId="11" fillId="0" borderId="22" xfId="0" applyNumberFormat="1" applyFont="1" applyBorder="1" applyAlignment="1">
      <alignment horizontal="center"/>
    </xf>
    <xf numFmtId="10" fontId="1" fillId="0" borderId="4" xfId="0" applyNumberFormat="1" applyFont="1" applyBorder="1" applyAlignment="1">
      <alignment horizontal="center" vertical="center" wrapText="1"/>
    </xf>
    <xf numFmtId="165" fontId="11" fillId="0" borderId="3" xfId="0" applyNumberFormat="1" applyFont="1" applyBorder="1" applyAlignment="1">
      <alignment horizontal="center"/>
    </xf>
    <xf numFmtId="3" fontId="1" fillId="0" borderId="16" xfId="0" applyNumberFormat="1" applyFont="1" applyBorder="1" applyAlignment="1">
      <alignment horizontal="center" vertical="center" wrapText="1"/>
    </xf>
    <xf numFmtId="3" fontId="1" fillId="6" borderId="17" xfId="0" applyNumberFormat="1" applyFont="1" applyFill="1" applyBorder="1" applyAlignment="1">
      <alignment horizontal="center" vertical="center" wrapText="1"/>
    </xf>
    <xf numFmtId="10" fontId="11" fillId="0" borderId="21" xfId="0" applyNumberFormat="1" applyFont="1" applyBorder="1" applyAlignment="1">
      <alignment horizontal="center"/>
    </xf>
    <xf numFmtId="3" fontId="1" fillId="0" borderId="17" xfId="0" applyNumberFormat="1" applyFont="1" applyBorder="1" applyAlignment="1">
      <alignment horizontal="center" vertical="center" wrapText="1"/>
    </xf>
    <xf numFmtId="165" fontId="11" fillId="0" borderId="22" xfId="0" applyNumberFormat="1" applyFont="1" applyBorder="1" applyAlignment="1">
      <alignment horizontal="center"/>
    </xf>
    <xf numFmtId="3" fontId="1" fillId="0" borderId="19" xfId="0" applyNumberFormat="1" applyFont="1" applyBorder="1" applyAlignment="1">
      <alignment horizontal="center" vertical="center" wrapText="1"/>
    </xf>
    <xf numFmtId="3" fontId="11" fillId="0" borderId="19" xfId="0" applyNumberFormat="1" applyFont="1" applyBorder="1" applyAlignment="1">
      <alignment horizontal="center"/>
    </xf>
    <xf numFmtId="3" fontId="11" fillId="0" borderId="17" xfId="0" applyNumberFormat="1" applyFont="1" applyBorder="1" applyAlignment="1">
      <alignment horizontal="center"/>
    </xf>
    <xf numFmtId="3" fontId="11" fillId="0" borderId="17" xfId="0" applyNumberFormat="1" applyFont="1" applyBorder="1" applyAlignment="1">
      <alignment horizontal="center"/>
    </xf>
    <xf numFmtId="4" fontId="11" fillId="0" borderId="21" xfId="0" applyNumberFormat="1" applyFont="1" applyBorder="1" applyAlignment="1">
      <alignment horizontal="center"/>
    </xf>
    <xf numFmtId="165" fontId="11" fillId="0" borderId="20" xfId="0" applyNumberFormat="1" applyFont="1" applyBorder="1" applyAlignment="1">
      <alignment horizontal="center"/>
    </xf>
    <xf numFmtId="3" fontId="11" fillId="0" borderId="16" xfId="0" applyNumberFormat="1" applyFont="1" applyBorder="1" applyAlignment="1">
      <alignment horizontal="center"/>
    </xf>
    <xf numFmtId="0" fontId="13" fillId="2" borderId="2" xfId="0" applyFont="1" applyFill="1" applyBorder="1" applyAlignment="1">
      <alignment horizontal="left" vertical="top" wrapText="1"/>
    </xf>
    <xf numFmtId="3" fontId="1" fillId="0" borderId="5" xfId="0" applyNumberFormat="1" applyFont="1" applyBorder="1" applyAlignment="1">
      <alignment horizontal="center" vertical="center" wrapText="1"/>
    </xf>
    <xf numFmtId="10" fontId="1" fillId="0" borderId="5" xfId="0" applyNumberFormat="1" applyFont="1" applyBorder="1" applyAlignment="1">
      <alignment horizontal="center" vertical="center" wrapText="1"/>
    </xf>
    <xf numFmtId="3" fontId="1" fillId="0" borderId="20" xfId="0" applyNumberFormat="1" applyFont="1" applyBorder="1" applyAlignment="1">
      <alignment horizontal="center" vertical="center" wrapText="1"/>
    </xf>
    <xf numFmtId="3" fontId="1" fillId="6" borderId="3" xfId="0" applyNumberFormat="1" applyFont="1" applyFill="1" applyBorder="1" applyAlignment="1">
      <alignment horizontal="center" vertical="center" wrapText="1"/>
    </xf>
    <xf numFmtId="3" fontId="1" fillId="0" borderId="3" xfId="0" applyNumberFormat="1" applyFont="1" applyBorder="1" applyAlignment="1">
      <alignment horizontal="center" vertical="center" wrapText="1"/>
    </xf>
    <xf numFmtId="3" fontId="1" fillId="0" borderId="22" xfId="0" applyNumberFormat="1" applyFont="1" applyBorder="1" applyAlignment="1">
      <alignment horizontal="center" vertical="center" wrapText="1"/>
    </xf>
    <xf numFmtId="3" fontId="11" fillId="0" borderId="22" xfId="0" applyNumberFormat="1" applyFont="1" applyBorder="1" applyAlignment="1">
      <alignment horizontal="center"/>
    </xf>
    <xf numFmtId="3" fontId="11" fillId="0" borderId="3" xfId="0" applyNumberFormat="1" applyFont="1" applyBorder="1" applyAlignment="1">
      <alignment horizontal="center"/>
    </xf>
    <xf numFmtId="3" fontId="11" fillId="0" borderId="22" xfId="0" applyNumberFormat="1" applyFont="1" applyBorder="1" applyAlignment="1">
      <alignment horizontal="center"/>
    </xf>
    <xf numFmtId="3" fontId="11" fillId="0" borderId="20" xfId="0" applyNumberFormat="1" applyFont="1" applyBorder="1" applyAlignment="1">
      <alignment horizontal="center"/>
    </xf>
    <xf numFmtId="10" fontId="11" fillId="0" borderId="21" xfId="0" applyNumberFormat="1" applyFont="1" applyBorder="1" applyAlignment="1">
      <alignment horizontal="center" vertical="center" wrapText="1"/>
    </xf>
    <xf numFmtId="3" fontId="11" fillId="0" borderId="3" xfId="0" applyNumberFormat="1" applyFont="1" applyBorder="1" applyAlignment="1">
      <alignment horizontal="center" vertical="center" wrapText="1"/>
    </xf>
    <xf numFmtId="3" fontId="11" fillId="0" borderId="22" xfId="0" applyNumberFormat="1" applyFont="1" applyBorder="1" applyAlignment="1">
      <alignment horizontal="center" vertical="center" wrapText="1"/>
    </xf>
    <xf numFmtId="3" fontId="11" fillId="5" borderId="22" xfId="0" applyNumberFormat="1" applyFont="1" applyFill="1" applyBorder="1" applyAlignment="1">
      <alignment horizontal="center"/>
    </xf>
    <xf numFmtId="3" fontId="11" fillId="5" borderId="3" xfId="0" applyNumberFormat="1" applyFont="1" applyFill="1" applyBorder="1" applyAlignment="1">
      <alignment horizontal="center"/>
    </xf>
    <xf numFmtId="10" fontId="11" fillId="5" borderId="21" xfId="0" applyNumberFormat="1" applyFont="1" applyFill="1" applyBorder="1" applyAlignment="1">
      <alignment horizontal="center"/>
    </xf>
    <xf numFmtId="3" fontId="11" fillId="5" borderId="20" xfId="0" applyNumberFormat="1" applyFont="1" applyFill="1" applyBorder="1" applyAlignment="1">
      <alignment horizontal="center"/>
    </xf>
    <xf numFmtId="165" fontId="11" fillId="0" borderId="3" xfId="0" applyNumberFormat="1" applyFont="1" applyBorder="1" applyAlignment="1">
      <alignment horizontal="center" vertical="center" wrapText="1"/>
    </xf>
    <xf numFmtId="165" fontId="11" fillId="0" borderId="22" xfId="0" applyNumberFormat="1" applyFont="1" applyBorder="1" applyAlignment="1">
      <alignment horizontal="center" vertical="center" wrapText="1"/>
    </xf>
    <xf numFmtId="165" fontId="11" fillId="5" borderId="22" xfId="0" applyNumberFormat="1" applyFont="1" applyFill="1" applyBorder="1" applyAlignment="1">
      <alignment horizontal="center"/>
    </xf>
    <xf numFmtId="165" fontId="11" fillId="5" borderId="3" xfId="0" applyNumberFormat="1" applyFont="1" applyFill="1" applyBorder="1" applyAlignment="1">
      <alignment horizontal="center"/>
    </xf>
    <xf numFmtId="165" fontId="11" fillId="5" borderId="20" xfId="0" applyNumberFormat="1" applyFont="1" applyFill="1" applyBorder="1" applyAlignment="1">
      <alignment horizontal="center"/>
    </xf>
    <xf numFmtId="3" fontId="1" fillId="0" borderId="6" xfId="0" applyNumberFormat="1" applyFont="1" applyBorder="1" applyAlignment="1">
      <alignment horizontal="center" vertical="center" wrapText="1"/>
    </xf>
    <xf numFmtId="10" fontId="1" fillId="0" borderId="6" xfId="0" applyNumberFormat="1" applyFont="1" applyBorder="1" applyAlignment="1">
      <alignment horizontal="center" vertical="center" wrapText="1"/>
    </xf>
    <xf numFmtId="3" fontId="1" fillId="0" borderId="11" xfId="0" applyNumberFormat="1" applyFont="1" applyBorder="1" applyAlignment="1">
      <alignment horizontal="center" vertical="center" wrapText="1"/>
    </xf>
    <xf numFmtId="3" fontId="1" fillId="6" borderId="12" xfId="0" applyNumberFormat="1" applyFont="1" applyFill="1" applyBorder="1" applyAlignment="1">
      <alignment horizontal="center" vertical="center" wrapText="1"/>
    </xf>
    <xf numFmtId="3" fontId="1" fillId="0" borderId="12" xfId="0" applyNumberFormat="1" applyFont="1" applyBorder="1" applyAlignment="1">
      <alignment horizontal="center" vertical="center" wrapText="1"/>
    </xf>
    <xf numFmtId="10" fontId="1" fillId="0" borderId="13" xfId="0" applyNumberFormat="1" applyFont="1" applyBorder="1" applyAlignment="1">
      <alignment horizontal="center" vertical="center" wrapText="1"/>
    </xf>
    <xf numFmtId="3" fontId="1" fillId="0" borderId="14" xfId="0" applyNumberFormat="1" applyFont="1" applyBorder="1" applyAlignment="1">
      <alignment horizontal="center" vertical="center" wrapText="1"/>
    </xf>
    <xf numFmtId="10" fontId="11" fillId="0" borderId="13" xfId="0" applyNumberFormat="1" applyFont="1" applyBorder="1" applyAlignment="1">
      <alignment horizontal="center"/>
    </xf>
    <xf numFmtId="3" fontId="11" fillId="0" borderId="14" xfId="0" applyNumberFormat="1" applyFont="1" applyBorder="1" applyAlignment="1">
      <alignment horizontal="center"/>
    </xf>
    <xf numFmtId="3" fontId="11" fillId="0" borderId="12" xfId="0" applyNumberFormat="1" applyFont="1" applyBorder="1" applyAlignment="1">
      <alignment horizontal="center"/>
    </xf>
    <xf numFmtId="10" fontId="11" fillId="0" borderId="13" xfId="0" applyNumberFormat="1" applyFont="1" applyBorder="1" applyAlignment="1">
      <alignment horizontal="center"/>
    </xf>
    <xf numFmtId="3" fontId="11" fillId="0" borderId="14" xfId="0" applyNumberFormat="1" applyFont="1" applyBorder="1" applyAlignment="1">
      <alignment horizontal="center"/>
    </xf>
    <xf numFmtId="3" fontId="11" fillId="0" borderId="11" xfId="0" applyNumberFormat="1" applyFont="1" applyBorder="1" applyAlignment="1">
      <alignment horizontal="center"/>
    </xf>
    <xf numFmtId="165" fontId="1" fillId="0" borderId="11" xfId="0" applyNumberFormat="1" applyFont="1" applyBorder="1" applyAlignment="1">
      <alignment horizontal="center" vertical="center" wrapText="1"/>
    </xf>
    <xf numFmtId="165" fontId="1" fillId="0" borderId="12" xfId="0" applyNumberFormat="1" applyFont="1" applyBorder="1" applyAlignment="1">
      <alignment horizontal="center" vertical="center" wrapText="1"/>
    </xf>
    <xf numFmtId="0" fontId="4" fillId="0" borderId="0" xfId="0" applyFont="1" applyAlignment="1">
      <alignment horizontal="center"/>
    </xf>
    <xf numFmtId="165" fontId="1" fillId="0" borderId="14" xfId="0" applyNumberFormat="1" applyFont="1" applyBorder="1" applyAlignment="1">
      <alignment horizontal="center" vertical="center" wrapText="1"/>
    </xf>
    <xf numFmtId="0" fontId="6" fillId="5" borderId="0" xfId="0" applyFont="1" applyFill="1" applyAlignment="1">
      <alignment horizontal="center"/>
    </xf>
    <xf numFmtId="0" fontId="6" fillId="0" borderId="0" xfId="0" applyFont="1" applyAlignment="1">
      <alignment horizontal="center"/>
    </xf>
    <xf numFmtId="165" fontId="11" fillId="0" borderId="14" xfId="0" applyNumberFormat="1" applyFont="1" applyBorder="1" applyAlignment="1">
      <alignment horizontal="center"/>
    </xf>
    <xf numFmtId="165" fontId="11" fillId="0" borderId="12" xfId="0" applyNumberFormat="1" applyFont="1" applyBorder="1" applyAlignment="1">
      <alignment horizontal="center"/>
    </xf>
    <xf numFmtId="165" fontId="11" fillId="0" borderId="14" xfId="0" applyNumberFormat="1" applyFont="1" applyBorder="1" applyAlignment="1">
      <alignment horizontal="center"/>
    </xf>
    <xf numFmtId="165" fontId="11" fillId="0" borderId="11" xfId="0" applyNumberFormat="1" applyFont="1" applyBorder="1" applyAlignment="1">
      <alignment horizontal="center"/>
    </xf>
    <xf numFmtId="0" fontId="2" fillId="3" borderId="0" xfId="0" applyFont="1" applyFill="1" applyAlignment="1"/>
    <xf numFmtId="0" fontId="2" fillId="3" borderId="0" xfId="0" applyFont="1" applyFill="1" applyAlignment="1">
      <alignment wrapText="1"/>
    </xf>
    <xf numFmtId="0" fontId="2" fillId="8" borderId="0" xfId="0" applyFont="1" applyFill="1" applyAlignment="1">
      <alignment wrapText="1"/>
    </xf>
    <xf numFmtId="0" fontId="15" fillId="3" borderId="0" xfId="0" applyFont="1" applyFill="1" applyAlignment="1">
      <alignment wrapText="1"/>
    </xf>
    <xf numFmtId="0" fontId="4" fillId="0" borderId="0" xfId="0" applyFont="1" applyAlignment="1"/>
    <xf numFmtId="10" fontId="4" fillId="0" borderId="0" xfId="0" applyNumberFormat="1" applyFont="1" applyAlignment="1"/>
    <xf numFmtId="10" fontId="2" fillId="8" borderId="0" xfId="0" applyNumberFormat="1" applyFont="1" applyFill="1" applyAlignment="1"/>
    <xf numFmtId="4" fontId="16" fillId="0" borderId="0" xfId="0" applyNumberFormat="1" applyFont="1"/>
    <xf numFmtId="9" fontId="4" fillId="0" borderId="0" xfId="0" applyNumberFormat="1" applyFont="1" applyAlignment="1"/>
    <xf numFmtId="9" fontId="4" fillId="0" borderId="0" xfId="0" applyNumberFormat="1" applyFont="1"/>
    <xf numFmtId="0" fontId="4" fillId="3" borderId="0" xfId="0" applyFont="1" applyFill="1" applyAlignment="1"/>
    <xf numFmtId="0" fontId="4" fillId="3" borderId="0" xfId="0" applyFont="1" applyFill="1" applyAlignment="1"/>
    <xf numFmtId="10" fontId="4" fillId="3" borderId="0" xfId="0" applyNumberFormat="1" applyFont="1" applyFill="1"/>
    <xf numFmtId="10" fontId="4" fillId="3" borderId="0" xfId="0" applyNumberFormat="1" applyFont="1" applyFill="1" applyAlignment="1"/>
    <xf numFmtId="4" fontId="16" fillId="3" borderId="0" xfId="0" applyNumberFormat="1" applyFont="1" applyFill="1"/>
    <xf numFmtId="0" fontId="5" fillId="0" borderId="0" xfId="0" applyFont="1" applyAlignment="1"/>
    <xf numFmtId="0" fontId="2" fillId="3" borderId="0" xfId="0" applyFont="1" applyFill="1" applyAlignment="1"/>
    <xf numFmtId="10" fontId="2" fillId="3" borderId="0" xfId="0" applyNumberFormat="1" applyFont="1" applyFill="1"/>
    <xf numFmtId="10" fontId="2" fillId="3" borderId="0" xfId="0" applyNumberFormat="1" applyFont="1" applyFill="1" applyAlignment="1"/>
    <xf numFmtId="0" fontId="4" fillId="0" borderId="0" xfId="0" applyFont="1" applyAlignment="1">
      <alignment wrapText="1"/>
    </xf>
    <xf numFmtId="0" fontId="2" fillId="3" borderId="0" xfId="0" applyFont="1" applyFill="1"/>
    <xf numFmtId="10" fontId="1" fillId="0" borderId="0" xfId="0" applyNumberFormat="1" applyFont="1" applyAlignment="1">
      <alignment horizontal="center" vertical="center" wrapText="1"/>
    </xf>
    <xf numFmtId="0" fontId="4" fillId="0" borderId="0" xfId="0" applyFont="1" applyAlignment="1">
      <alignment wrapText="1"/>
    </xf>
    <xf numFmtId="0" fontId="5" fillId="0" borderId="0" xfId="0" applyFont="1"/>
    <xf numFmtId="0" fontId="4" fillId="9" borderId="0" xfId="0" applyFont="1" applyFill="1" applyAlignment="1"/>
    <xf numFmtId="0" fontId="4" fillId="10" borderId="0" xfId="0" applyFont="1" applyFill="1" applyAlignment="1"/>
    <xf numFmtId="10" fontId="4" fillId="9" borderId="0" xfId="0" applyNumberFormat="1" applyFont="1" applyFill="1"/>
    <xf numFmtId="0" fontId="4" fillId="9" borderId="0" xfId="0" applyFont="1" applyFill="1"/>
    <xf numFmtId="0" fontId="18" fillId="0" borderId="0" xfId="0" applyFont="1" applyAlignment="1"/>
    <xf numFmtId="0" fontId="16" fillId="0" borderId="0" xfId="0" applyFont="1" applyAlignment="1"/>
    <xf numFmtId="0" fontId="15" fillId="0" borderId="0" xfId="0" applyFont="1"/>
    <xf numFmtId="0" fontId="4" fillId="8" borderId="0" xfId="0" applyFont="1" applyFill="1"/>
    <xf numFmtId="0" fontId="19" fillId="8" borderId="0" xfId="0" applyFont="1" applyFill="1"/>
    <xf numFmtId="0" fontId="20" fillId="0" borderId="0" xfId="0" applyFont="1" applyAlignment="1"/>
    <xf numFmtId="0" fontId="21" fillId="0" borderId="0" xfId="0" applyFont="1" applyAlignment="1"/>
    <xf numFmtId="0" fontId="22" fillId="0" borderId="0" xfId="0" applyFont="1" applyAlignment="1">
      <alignment wrapText="1"/>
    </xf>
    <xf numFmtId="0" fontId="23" fillId="10" borderId="0" xfId="0" applyFont="1" applyFill="1" applyAlignment="1">
      <alignment horizontal="left" wrapText="1"/>
    </xf>
    <xf numFmtId="0" fontId="24" fillId="11" borderId="0" xfId="0" applyFont="1" applyFill="1" applyAlignment="1">
      <alignment horizontal="left" wrapText="1"/>
    </xf>
    <xf numFmtId="0" fontId="24" fillId="12" borderId="0" xfId="0" applyFont="1" applyFill="1" applyAlignment="1">
      <alignment horizontal="left" wrapText="1"/>
    </xf>
    <xf numFmtId="0" fontId="25" fillId="13" borderId="0" xfId="0" applyFont="1" applyFill="1" applyAlignment="1">
      <alignment horizontal="left" wrapText="1"/>
    </xf>
    <xf numFmtId="0" fontId="24" fillId="14" borderId="0" xfId="0" applyFont="1" applyFill="1" applyAlignment="1">
      <alignment horizontal="left" wrapText="1"/>
    </xf>
    <xf numFmtId="0" fontId="25" fillId="15" borderId="0" xfId="0" applyFont="1" applyFill="1" applyAlignment="1">
      <alignment horizontal="left" wrapText="1"/>
    </xf>
    <xf numFmtId="0" fontId="24" fillId="16" borderId="0" xfId="0" applyFont="1" applyFill="1" applyAlignment="1">
      <alignment horizontal="left" wrapText="1"/>
    </xf>
    <xf numFmtId="0" fontId="24" fillId="0" borderId="0" xfId="0" applyFont="1" applyAlignment="1">
      <alignment horizontal="left" wrapText="1"/>
    </xf>
    <xf numFmtId="0" fontId="24" fillId="17" borderId="0" xfId="0" applyFont="1" applyFill="1" applyAlignment="1">
      <alignment horizontal="left" wrapText="1"/>
    </xf>
    <xf numFmtId="0" fontId="24" fillId="18" borderId="0" xfId="0" applyFont="1" applyFill="1" applyAlignment="1">
      <alignment horizontal="left" wrapText="1"/>
    </xf>
    <xf numFmtId="0" fontId="24" fillId="18" borderId="0" xfId="0" applyFont="1" applyFill="1" applyAlignment="1">
      <alignment horizontal="left" wrapText="1"/>
    </xf>
    <xf numFmtId="0" fontId="24" fillId="19" borderId="0" xfId="0" applyFont="1" applyFill="1" applyAlignment="1">
      <alignment horizontal="left" wrapText="1"/>
    </xf>
    <xf numFmtId="0" fontId="24" fillId="3" borderId="0" xfId="0" applyFont="1" applyFill="1" applyAlignment="1">
      <alignment horizontal="left" wrapText="1"/>
    </xf>
    <xf numFmtId="0" fontId="24" fillId="0" borderId="0" xfId="0" applyFont="1" applyAlignment="1">
      <alignment horizontal="left"/>
    </xf>
    <xf numFmtId="0" fontId="24" fillId="18" borderId="0" xfId="0" applyFont="1" applyFill="1" applyAlignment="1">
      <alignment horizontal="left"/>
    </xf>
    <xf numFmtId="0" fontId="24" fillId="0" borderId="0" xfId="0" applyFont="1" applyAlignment="1"/>
    <xf numFmtId="0" fontId="23" fillId="10" borderId="0" xfId="0" applyFont="1" applyFill="1" applyAlignment="1">
      <alignment horizontal="left" vertical="top"/>
    </xf>
    <xf numFmtId="0" fontId="24" fillId="12" borderId="0" xfId="0" applyFont="1" applyFill="1" applyAlignment="1"/>
    <xf numFmtId="0" fontId="24" fillId="20" borderId="0" xfId="0" applyFont="1" applyFill="1" applyAlignment="1"/>
    <xf numFmtId="0" fontId="24" fillId="19" borderId="0" xfId="0" applyFont="1" applyFill="1" applyAlignment="1"/>
    <xf numFmtId="0" fontId="24" fillId="21" borderId="0" xfId="0" applyFont="1" applyFill="1" applyAlignment="1"/>
    <xf numFmtId="0" fontId="24" fillId="3" borderId="0" xfId="0" applyFont="1" applyFill="1" applyAlignment="1"/>
    <xf numFmtId="0" fontId="26" fillId="0" borderId="6" xfId="0" applyFont="1" applyBorder="1" applyAlignment="1">
      <alignment horizontal="center" vertical="top"/>
    </xf>
    <xf numFmtId="0" fontId="24" fillId="0" borderId="6" xfId="0" applyFont="1" applyBorder="1" applyAlignment="1"/>
    <xf numFmtId="0" fontId="24" fillId="5" borderId="6" xfId="0" applyFont="1" applyFill="1" applyBorder="1" applyAlignment="1">
      <alignment horizontal="right"/>
    </xf>
    <xf numFmtId="0" fontId="24" fillId="5" borderId="0" xfId="0" applyFont="1" applyFill="1" applyAlignment="1">
      <alignment horizontal="right"/>
    </xf>
    <xf numFmtId="0" fontId="26" fillId="0" borderId="0" xfId="0" applyFont="1" applyAlignment="1">
      <alignment horizontal="center" vertical="top"/>
    </xf>
    <xf numFmtId="0" fontId="24" fillId="0" borderId="0" xfId="0" applyFont="1" applyAlignment="1"/>
    <xf numFmtId="0" fontId="26" fillId="0" borderId="4" xfId="0" applyFont="1" applyBorder="1" applyAlignment="1">
      <alignment horizontal="center" vertical="top"/>
    </xf>
    <xf numFmtId="0" fontId="24" fillId="0" borderId="4" xfId="0" applyFont="1" applyBorder="1" applyAlignment="1"/>
    <xf numFmtId="0" fontId="24" fillId="5" borderId="4" xfId="0" applyFont="1" applyFill="1" applyBorder="1" applyAlignment="1">
      <alignment horizontal="right"/>
    </xf>
    <xf numFmtId="0" fontId="27" fillId="5" borderId="0" xfId="0" applyFont="1" applyFill="1" applyAlignment="1"/>
    <xf numFmtId="0" fontId="28" fillId="5" borderId="0" xfId="0" applyFont="1" applyFill="1" applyAlignment="1"/>
    <xf numFmtId="0" fontId="28" fillId="5" borderId="4" xfId="0" applyFont="1" applyFill="1" applyBorder="1" applyAlignment="1"/>
    <xf numFmtId="0" fontId="27" fillId="5" borderId="4" xfId="0" applyFont="1" applyFill="1" applyBorder="1" applyAlignment="1"/>
    <xf numFmtId="0" fontId="27" fillId="5" borderId="6" xfId="0" applyFont="1" applyFill="1" applyBorder="1" applyAlignment="1"/>
    <xf numFmtId="0" fontId="28" fillId="5" borderId="6" xfId="0" applyFont="1" applyFill="1" applyBorder="1" applyAlignment="1"/>
    <xf numFmtId="49" fontId="26" fillId="0" borderId="6" xfId="0" applyNumberFormat="1" applyFont="1" applyBorder="1" applyAlignment="1">
      <alignment horizontal="center" vertical="top"/>
    </xf>
    <xf numFmtId="49" fontId="26" fillId="0" borderId="0" xfId="0" applyNumberFormat="1" applyFont="1" applyAlignment="1">
      <alignment horizontal="center" vertical="top"/>
    </xf>
    <xf numFmtId="49" fontId="26" fillId="0" borderId="4" xfId="0" applyNumberFormat="1" applyFont="1" applyBorder="1" applyAlignment="1">
      <alignment horizontal="center" vertical="top"/>
    </xf>
    <xf numFmtId="0" fontId="0" fillId="0" borderId="15" xfId="0" applyFont="1" applyBorder="1" applyAlignment="1">
      <alignment vertical="center" wrapText="1"/>
    </xf>
    <xf numFmtId="0" fontId="27" fillId="5" borderId="5" xfId="0" applyFont="1" applyFill="1" applyBorder="1" applyAlignment="1"/>
    <xf numFmtId="0" fontId="28" fillId="5" borderId="5" xfId="0" applyFont="1" applyFill="1" applyBorder="1" applyAlignment="1"/>
    <xf numFmtId="0" fontId="4" fillId="0" borderId="0" xfId="0" applyFont="1"/>
    <xf numFmtId="0" fontId="29" fillId="0" borderId="6" xfId="0" applyFont="1" applyBorder="1" applyAlignment="1">
      <alignment horizontal="center" vertical="top"/>
    </xf>
    <xf numFmtId="0" fontId="30" fillId="0" borderId="6" xfId="0" applyFont="1" applyBorder="1" applyAlignment="1"/>
    <xf numFmtId="0" fontId="24" fillId="22" borderId="0" xfId="0" applyFont="1" applyFill="1" applyAlignment="1"/>
    <xf numFmtId="0" fontId="29" fillId="0" borderId="0" xfId="0" applyFont="1" applyAlignment="1">
      <alignment horizontal="center" vertical="top"/>
    </xf>
    <xf numFmtId="0" fontId="30" fillId="0" borderId="0" xfId="0" applyFont="1" applyAlignment="1"/>
    <xf numFmtId="0" fontId="26" fillId="3" borderId="0" xfId="0" applyFont="1" applyFill="1" applyAlignment="1">
      <alignment horizontal="center" vertical="top"/>
    </xf>
    <xf numFmtId="0" fontId="26" fillId="3" borderId="4" xfId="0" applyFont="1" applyFill="1" applyBorder="1" applyAlignment="1">
      <alignment horizontal="center" vertical="top"/>
    </xf>
    <xf numFmtId="0" fontId="24" fillId="3" borderId="4" xfId="0" applyFont="1" applyFill="1" applyBorder="1" applyAlignment="1"/>
    <xf numFmtId="0" fontId="29" fillId="0" borderId="4" xfId="0" applyFont="1" applyBorder="1" applyAlignment="1">
      <alignment horizontal="center" vertical="top"/>
    </xf>
    <xf numFmtId="0" fontId="30" fillId="0" borderId="4" xfId="0" applyFont="1" applyBorder="1" applyAlignment="1"/>
    <xf numFmtId="0" fontId="32" fillId="10" borderId="0" xfId="0" applyFont="1" applyFill="1" applyAlignment="1">
      <alignment horizontal="center" vertical="top" wrapText="1"/>
    </xf>
    <xf numFmtId="0" fontId="32" fillId="0" borderId="0" xfId="0" applyFont="1" applyAlignment="1">
      <alignment horizontal="center" vertical="top" wrapText="1"/>
    </xf>
    <xf numFmtId="0" fontId="27" fillId="5" borderId="25" xfId="0" applyFont="1" applyFill="1" applyBorder="1" applyAlignment="1"/>
    <xf numFmtId="0" fontId="27" fillId="5" borderId="23" xfId="0" applyFont="1" applyFill="1" applyBorder="1" applyAlignment="1"/>
    <xf numFmtId="0" fontId="27" fillId="5" borderId="19" xfId="0" applyFont="1" applyFill="1" applyBorder="1" applyAlignment="1"/>
    <xf numFmtId="0" fontId="1" fillId="0" borderId="3" xfId="0" applyFont="1" applyBorder="1" applyAlignment="1">
      <alignment horizontal="left" vertical="center" wrapText="1"/>
    </xf>
    <xf numFmtId="3" fontId="5" fillId="0" borderId="3" xfId="0" applyNumberFormat="1" applyFont="1" applyBorder="1" applyAlignment="1">
      <alignment horizontal="center" vertical="center" wrapText="1"/>
    </xf>
    <xf numFmtId="0" fontId="1" fillId="23" borderId="3" xfId="0" applyFont="1" applyFill="1" applyBorder="1" applyAlignment="1">
      <alignment horizontal="left" vertical="center" wrapText="1"/>
    </xf>
    <xf numFmtId="10" fontId="1" fillId="0" borderId="3" xfId="0" applyNumberFormat="1" applyFont="1" applyBorder="1" applyAlignment="1">
      <alignment horizontal="center" vertical="center" wrapText="1"/>
    </xf>
    <xf numFmtId="0" fontId="16" fillId="0" borderId="0" xfId="0" applyFont="1"/>
    <xf numFmtId="49" fontId="3" fillId="4" borderId="0" xfId="0" applyNumberFormat="1" applyFont="1" applyFill="1" applyAlignment="1">
      <alignment horizontal="center" vertical="top" wrapText="1"/>
    </xf>
    <xf numFmtId="0" fontId="3" fillId="4" borderId="0" xfId="0" applyFont="1" applyFill="1" applyAlignment="1">
      <alignment horizontal="center" vertical="center" wrapText="1"/>
    </xf>
    <xf numFmtId="0" fontId="8" fillId="4" borderId="0" xfId="0" applyFont="1" applyFill="1" applyAlignment="1">
      <alignment horizontal="center" vertical="center" wrapText="1"/>
    </xf>
    <xf numFmtId="0" fontId="1" fillId="0" borderId="0" xfId="0" applyFont="1" applyAlignment="1">
      <alignment horizontal="center" vertical="center"/>
    </xf>
    <xf numFmtId="0" fontId="14" fillId="0" borderId="0" xfId="0" applyFont="1" applyAlignment="1"/>
    <xf numFmtId="49" fontId="7" fillId="3" borderId="2" xfId="0" applyNumberFormat="1" applyFont="1" applyFill="1" applyBorder="1" applyAlignment="1">
      <alignment horizontal="left" vertical="top" wrapText="1"/>
    </xf>
    <xf numFmtId="0" fontId="1" fillId="3" borderId="5" xfId="0" applyFont="1" applyFill="1" applyBorder="1" applyAlignment="1">
      <alignment horizontal="left" vertical="top" wrapText="1"/>
    </xf>
    <xf numFmtId="0" fontId="1" fillId="0" borderId="5" xfId="0" applyFont="1" applyBorder="1" applyAlignment="1">
      <alignment horizontal="left" vertical="top" wrapText="1"/>
    </xf>
    <xf numFmtId="0" fontId="33" fillId="0" borderId="0" xfId="0" applyFont="1" applyAlignment="1">
      <alignment horizontal="left" vertical="top" wrapText="1"/>
    </xf>
    <xf numFmtId="0" fontId="1" fillId="0" borderId="0" xfId="0" applyFont="1" applyAlignment="1">
      <alignment horizontal="left" vertical="top" wrapText="1"/>
    </xf>
    <xf numFmtId="0" fontId="14" fillId="0" borderId="0" xfId="0" applyFont="1" applyAlignment="1">
      <alignment vertical="top"/>
    </xf>
    <xf numFmtId="49" fontId="7" fillId="10" borderId="0" xfId="0" applyNumberFormat="1" applyFont="1" applyFill="1" applyAlignment="1">
      <alignment horizontal="left" vertical="top" wrapText="1"/>
    </xf>
    <xf numFmtId="0" fontId="1" fillId="10" borderId="0" xfId="0" applyFont="1" applyFill="1" applyAlignment="1">
      <alignment horizontal="left" vertical="top" wrapText="1"/>
    </xf>
    <xf numFmtId="49" fontId="8" fillId="4" borderId="0" xfId="0" applyNumberFormat="1" applyFont="1" applyFill="1" applyAlignment="1">
      <alignment horizontal="center" vertical="top" wrapText="1"/>
    </xf>
    <xf numFmtId="0" fontId="3" fillId="4" borderId="0" xfId="0" applyFont="1" applyFill="1" applyAlignment="1">
      <alignment vertical="top"/>
    </xf>
    <xf numFmtId="0" fontId="3" fillId="4" borderId="0" xfId="0" applyFont="1" applyFill="1" applyAlignment="1">
      <alignment vertical="top" wrapText="1"/>
    </xf>
    <xf numFmtId="0" fontId="14" fillId="4" borderId="0" xfId="0" applyFont="1" applyFill="1" applyAlignment="1">
      <alignment vertical="top"/>
    </xf>
    <xf numFmtId="0" fontId="3" fillId="4" borderId="0" xfId="0" applyFont="1" applyFill="1" applyAlignment="1">
      <alignment horizontal="left" vertical="top" wrapText="1"/>
    </xf>
    <xf numFmtId="0" fontId="14" fillId="0" borderId="4" xfId="0" applyFont="1" applyBorder="1" applyAlignment="1"/>
    <xf numFmtId="49" fontId="1" fillId="0" borderId="0" xfId="0" applyNumberFormat="1" applyFont="1" applyAlignment="1">
      <alignment horizontal="center" vertical="top" wrapText="1"/>
    </xf>
    <xf numFmtId="0" fontId="6" fillId="0" borderId="0" xfId="0" applyFont="1" applyAlignment="1">
      <alignment vertical="top" wrapText="1"/>
    </xf>
    <xf numFmtId="0" fontId="5" fillId="0" borderId="0" xfId="0" applyFont="1" applyAlignment="1">
      <alignment vertical="top" wrapText="1"/>
    </xf>
    <xf numFmtId="0" fontId="5" fillId="0" borderId="0" xfId="0" applyFont="1" applyAlignment="1">
      <alignment horizontal="center" vertical="center" wrapText="1"/>
    </xf>
    <xf numFmtId="0" fontId="5" fillId="0" borderId="0" xfId="0" applyFont="1" applyAlignment="1">
      <alignment horizontal="left" vertical="top"/>
    </xf>
    <xf numFmtId="0" fontId="5" fillId="0" borderId="0" xfId="0" applyFont="1" applyAlignment="1">
      <alignment horizontal="left" vertical="top" wrapText="1"/>
    </xf>
    <xf numFmtId="0" fontId="33" fillId="0" borderId="0" xfId="0" applyFont="1" applyAlignment="1">
      <alignment wrapText="1"/>
    </xf>
    <xf numFmtId="0" fontId="26" fillId="0" borderId="17" xfId="0" applyFont="1" applyBorder="1" applyAlignment="1">
      <alignment wrapText="1"/>
    </xf>
    <xf numFmtId="165" fontId="26" fillId="0" borderId="19" xfId="0" applyNumberFormat="1" applyFont="1" applyBorder="1" applyAlignment="1">
      <alignment horizontal="center" wrapText="1"/>
    </xf>
    <xf numFmtId="0" fontId="5" fillId="0" borderId="0" xfId="0" applyFont="1" applyAlignment="1">
      <alignment horizontal="left" vertical="top" wrapText="1"/>
    </xf>
    <xf numFmtId="0" fontId="34" fillId="0" borderId="0" xfId="0" applyFont="1"/>
    <xf numFmtId="49" fontId="1" fillId="0" borderId="0" xfId="0" applyNumberFormat="1"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center" wrapText="1"/>
    </xf>
    <xf numFmtId="0" fontId="26" fillId="23" borderId="17" xfId="0" applyFont="1" applyFill="1" applyBorder="1" applyAlignment="1">
      <alignment wrapText="1"/>
    </xf>
    <xf numFmtId="10" fontId="26" fillId="23" borderId="19" xfId="0" applyNumberFormat="1" applyFont="1" applyFill="1" applyBorder="1" applyAlignment="1">
      <alignment horizontal="center" wrapText="1"/>
    </xf>
    <xf numFmtId="0" fontId="8" fillId="4" borderId="0" xfId="0" applyFont="1" applyFill="1" applyAlignment="1">
      <alignment vertical="top"/>
    </xf>
    <xf numFmtId="0" fontId="8" fillId="4" borderId="0" xfId="0" applyFont="1" applyFill="1" applyAlignment="1">
      <alignment vertical="top" wrapText="1"/>
    </xf>
    <xf numFmtId="0" fontId="8" fillId="4" borderId="0" xfId="0" applyFont="1" applyFill="1" applyAlignment="1">
      <alignment horizontal="left" vertical="top" wrapText="1"/>
    </xf>
    <xf numFmtId="0" fontId="33" fillId="0" borderId="0" xfId="0" applyFont="1"/>
    <xf numFmtId="2" fontId="14" fillId="0" borderId="0" xfId="0" applyNumberFormat="1" applyFont="1" applyAlignment="1"/>
    <xf numFmtId="10" fontId="14" fillId="0" borderId="0" xfId="0" applyNumberFormat="1" applyFont="1" applyAlignment="1"/>
    <xf numFmtId="0" fontId="8" fillId="7" borderId="0" xfId="0" applyFont="1" applyFill="1" applyAlignment="1">
      <alignment vertical="top" wrapText="1"/>
    </xf>
    <xf numFmtId="0" fontId="8" fillId="7" borderId="0" xfId="0" applyFont="1" applyFill="1" applyAlignment="1">
      <alignment horizontal="left" vertical="top" wrapText="1"/>
    </xf>
    <xf numFmtId="0" fontId="26" fillId="0" borderId="17" xfId="0" applyFont="1" applyBorder="1" applyAlignment="1">
      <alignment wrapText="1"/>
    </xf>
    <xf numFmtId="0" fontId="8" fillId="7" borderId="0" xfId="0" applyFont="1" applyFill="1" applyAlignment="1">
      <alignment vertical="top"/>
    </xf>
    <xf numFmtId="0" fontId="20" fillId="0" borderId="0" xfId="0" applyFont="1" applyAlignment="1">
      <alignment wrapText="1"/>
    </xf>
    <xf numFmtId="0" fontId="35" fillId="0" borderId="0" xfId="0" applyFont="1" applyAlignment="1">
      <alignment vertical="top" wrapText="1"/>
    </xf>
    <xf numFmtId="49" fontId="36" fillId="0" borderId="0" xfId="0" applyNumberFormat="1" applyFont="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left" vertical="top" wrapText="1"/>
    </xf>
    <xf numFmtId="49" fontId="4" fillId="0" borderId="0" xfId="0" applyNumberFormat="1" applyFont="1"/>
    <xf numFmtId="0" fontId="17" fillId="4" borderId="0" xfId="0" applyFont="1" applyFill="1" applyAlignment="1">
      <alignment wrapText="1"/>
    </xf>
    <xf numFmtId="49" fontId="38" fillId="0" borderId="0" xfId="0" applyNumberFormat="1" applyFont="1" applyAlignment="1">
      <alignment horizontal="center" vertical="top" wrapText="1"/>
    </xf>
    <xf numFmtId="0" fontId="20" fillId="0" borderId="0" xfId="0" applyFont="1"/>
    <xf numFmtId="0" fontId="34" fillId="0" borderId="0" xfId="0" applyFont="1" applyAlignment="1"/>
    <xf numFmtId="0" fontId="29" fillId="4" borderId="0" xfId="0" applyFont="1" applyFill="1" applyAlignment="1">
      <alignment horizontal="left" vertical="top" wrapText="1"/>
    </xf>
    <xf numFmtId="49" fontId="38" fillId="10" borderId="0" xfId="0" applyNumberFormat="1" applyFont="1" applyFill="1" applyAlignment="1">
      <alignment horizontal="center" vertical="top" wrapText="1"/>
    </xf>
    <xf numFmtId="0" fontId="38" fillId="0" borderId="0" xfId="0" applyFont="1" applyAlignment="1">
      <alignment horizontal="center" vertical="top" wrapText="1"/>
    </xf>
    <xf numFmtId="49" fontId="32" fillId="0" borderId="0" xfId="0" applyNumberFormat="1" applyFont="1" applyAlignment="1">
      <alignment horizontal="center" vertical="top" wrapText="1"/>
    </xf>
    <xf numFmtId="49" fontId="38" fillId="0" borderId="0" xfId="0" applyNumberFormat="1" applyFont="1" applyAlignment="1">
      <alignment horizontal="center" vertical="top" wrapText="1"/>
    </xf>
    <xf numFmtId="0" fontId="32" fillId="7" borderId="0" xfId="0" applyFont="1" applyFill="1" applyAlignment="1">
      <alignment horizontal="left" vertical="top" wrapText="1"/>
    </xf>
    <xf numFmtId="49" fontId="1" fillId="4" borderId="0" xfId="0" applyNumberFormat="1" applyFont="1" applyFill="1" applyAlignment="1">
      <alignment horizontal="center" vertical="top" wrapText="1"/>
    </xf>
    <xf numFmtId="0" fontId="5" fillId="4" borderId="0" xfId="0" applyFont="1" applyFill="1" applyAlignment="1">
      <alignment vertical="top" wrapText="1"/>
    </xf>
    <xf numFmtId="0" fontId="5" fillId="4" borderId="0" xfId="0" applyFont="1" applyFill="1" applyAlignment="1">
      <alignment horizontal="center" vertical="center" wrapText="1"/>
    </xf>
    <xf numFmtId="0" fontId="5" fillId="4" borderId="0" xfId="0" applyFont="1" applyFill="1" applyAlignment="1">
      <alignment horizontal="left" vertical="top" wrapText="1"/>
    </xf>
    <xf numFmtId="0" fontId="3" fillId="4" borderId="3" xfId="0" applyFont="1" applyFill="1" applyBorder="1" applyAlignment="1">
      <alignment vertical="center" wrapText="1"/>
    </xf>
    <xf numFmtId="0" fontId="14" fillId="4" borderId="22" xfId="0" applyFont="1" applyFill="1" applyBorder="1" applyAlignment="1">
      <alignment vertical="center"/>
    </xf>
    <xf numFmtId="0" fontId="3" fillId="4" borderId="22" xfId="0" applyFont="1" applyFill="1" applyBorder="1" applyAlignment="1">
      <alignment horizontal="center" vertical="center" wrapText="1"/>
    </xf>
    <xf numFmtId="49" fontId="1" fillId="0" borderId="0" xfId="0" applyNumberFormat="1" applyFont="1" applyAlignment="1">
      <alignment horizontal="left" vertical="top" wrapText="1"/>
    </xf>
    <xf numFmtId="0" fontId="26" fillId="0" borderId="17" xfId="0" applyFont="1" applyBorder="1" applyAlignment="1">
      <alignment vertical="center" wrapText="1"/>
    </xf>
    <xf numFmtId="0" fontId="39" fillId="0" borderId="19" xfId="0" applyFont="1" applyBorder="1" applyAlignment="1">
      <alignment vertical="center" wrapText="1"/>
    </xf>
    <xf numFmtId="165" fontId="26" fillId="0" borderId="19" xfId="0" applyNumberFormat="1" applyFont="1" applyBorder="1" applyAlignment="1">
      <alignment horizontal="center" vertical="center" wrapText="1"/>
    </xf>
    <xf numFmtId="0" fontId="26" fillId="23" borderId="17" xfId="0" applyFont="1" applyFill="1" applyBorder="1" applyAlignment="1">
      <alignment vertical="center" wrapText="1"/>
    </xf>
    <xf numFmtId="0" fontId="39" fillId="0" borderId="19" xfId="0" applyFont="1" applyBorder="1" applyAlignment="1">
      <alignment vertical="center" wrapText="1"/>
    </xf>
    <xf numFmtId="10" fontId="26" fillId="23" borderId="19" xfId="0" applyNumberFormat="1" applyFont="1" applyFill="1" applyBorder="1" applyAlignment="1">
      <alignment horizontal="center" vertical="center" wrapText="1"/>
    </xf>
    <xf numFmtId="0" fontId="14" fillId="0" borderId="0" xfId="0" applyFont="1" applyAlignment="1">
      <alignment vertical="top"/>
    </xf>
    <xf numFmtId="0" fontId="3" fillId="4" borderId="0" xfId="0" applyFont="1" applyFill="1" applyAlignment="1">
      <alignment horizontal="center" vertical="top" wrapText="1"/>
    </xf>
    <xf numFmtId="0" fontId="7" fillId="3" borderId="2" xfId="0" applyFont="1" applyFill="1" applyBorder="1" applyAlignment="1">
      <alignment horizontal="left" vertical="top" wrapText="1"/>
    </xf>
    <xf numFmtId="0" fontId="7" fillId="10" borderId="0" xfId="0" applyFont="1" applyFill="1" applyAlignment="1">
      <alignment horizontal="left" vertical="top" wrapText="1"/>
    </xf>
    <xf numFmtId="0" fontId="8" fillId="4" borderId="0" xfId="0" applyFont="1" applyFill="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40"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6" fillId="5" borderId="0" xfId="0" applyFont="1" applyFill="1" applyAlignment="1">
      <alignment horizontal="left" vertical="top" wrapText="1"/>
    </xf>
    <xf numFmtId="0" fontId="8" fillId="4" borderId="0" xfId="0" applyFont="1" applyFill="1" applyAlignment="1">
      <alignment horizontal="center" vertical="top" wrapText="1"/>
    </xf>
    <xf numFmtId="0" fontId="1" fillId="4" borderId="0" xfId="0" applyFont="1" applyFill="1" applyAlignment="1">
      <alignment horizontal="center" vertical="top" wrapText="1"/>
    </xf>
    <xf numFmtId="0" fontId="1" fillId="4" borderId="0" xfId="0" applyFont="1" applyFill="1" applyAlignment="1">
      <alignment horizontal="center" vertical="center" wrapText="1"/>
    </xf>
    <xf numFmtId="0" fontId="8" fillId="4" borderId="3" xfId="0" applyFont="1" applyFill="1" applyBorder="1" applyAlignment="1">
      <alignment vertical="top" wrapText="1"/>
    </xf>
    <xf numFmtId="0" fontId="17" fillId="4" borderId="3" xfId="0" applyFont="1" applyFill="1" applyBorder="1" applyAlignment="1">
      <alignment vertical="top" wrapText="1"/>
    </xf>
    <xf numFmtId="0" fontId="8" fillId="4" borderId="3" xfId="0" applyFont="1" applyFill="1" applyBorder="1" applyAlignment="1">
      <alignment horizontal="center" vertical="center" wrapText="1"/>
    </xf>
    <xf numFmtId="0" fontId="1" fillId="0" borderId="0" xfId="0" applyFont="1" applyAlignment="1">
      <alignment horizontal="left" vertical="top" wrapText="1"/>
    </xf>
    <xf numFmtId="166" fontId="1" fillId="0" borderId="3" xfId="0" applyNumberFormat="1" applyFont="1" applyBorder="1" applyAlignment="1">
      <alignment horizontal="center" vertical="center" wrapText="1"/>
    </xf>
    <xf numFmtId="166" fontId="1" fillId="0" borderId="3" xfId="0" applyNumberFormat="1" applyFont="1" applyBorder="1" applyAlignment="1">
      <alignment horizontal="center" vertical="center" wrapText="1"/>
    </xf>
    <xf numFmtId="10" fontId="1" fillId="23" borderId="3" xfId="0" applyNumberFormat="1" applyFont="1" applyFill="1" applyBorder="1" applyAlignment="1">
      <alignment horizontal="center" vertical="center" wrapText="1"/>
    </xf>
    <xf numFmtId="0" fontId="5" fillId="0" borderId="0" xfId="0" applyFont="1" applyAlignment="1">
      <alignment wrapText="1"/>
    </xf>
    <xf numFmtId="0" fontId="5" fillId="24" borderId="0" xfId="0" applyFont="1" applyFill="1" applyAlignment="1">
      <alignment horizontal="left" vertical="top" wrapText="1"/>
    </xf>
    <xf numFmtId="0" fontId="5" fillId="24" borderId="0" xfId="0" applyFont="1" applyFill="1" applyAlignment="1">
      <alignment horizontal="left" vertical="top" wrapText="1"/>
    </xf>
    <xf numFmtId="0" fontId="5" fillId="0" borderId="0" xfId="0" applyFont="1" applyAlignment="1">
      <alignment wrapText="1"/>
    </xf>
    <xf numFmtId="0" fontId="43" fillId="24" borderId="0" xfId="0" applyFont="1" applyFill="1" applyAlignment="1">
      <alignment horizontal="left" vertical="top" wrapText="1"/>
    </xf>
    <xf numFmtId="0" fontId="5" fillId="25" borderId="0" xfId="0" applyFont="1" applyFill="1" applyAlignment="1">
      <alignment horizontal="left" vertical="top" wrapText="1"/>
    </xf>
    <xf numFmtId="0" fontId="5" fillId="25" borderId="0" xfId="0" applyFont="1" applyFill="1" applyAlignment="1">
      <alignment horizontal="left" vertical="top" wrapText="1"/>
    </xf>
    <xf numFmtId="0" fontId="41" fillId="24" borderId="0" xfId="0" applyFont="1" applyFill="1" applyAlignment="1">
      <alignment horizontal="left" vertical="top" wrapText="1"/>
    </xf>
    <xf numFmtId="0" fontId="1" fillId="0" borderId="5" xfId="0" applyFont="1" applyBorder="1" applyAlignment="1">
      <alignment horizontal="left" vertical="top"/>
    </xf>
    <xf numFmtId="0" fontId="1" fillId="0" borderId="0" xfId="0" applyFont="1" applyAlignment="1">
      <alignment horizontal="left" vertical="top"/>
    </xf>
    <xf numFmtId="0" fontId="3" fillId="4" borderId="0" xfId="0" applyFont="1" applyFill="1" applyAlignment="1">
      <alignment horizontal="left" vertical="top"/>
    </xf>
    <xf numFmtId="0" fontId="8" fillId="4" borderId="0" xfId="0" applyFont="1" applyFill="1" applyAlignment="1">
      <alignment horizontal="left" vertical="top"/>
    </xf>
    <xf numFmtId="0" fontId="44"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xf>
    <xf numFmtId="0" fontId="45" fillId="5" borderId="0" xfId="0" applyFont="1" applyFill="1" applyAlignment="1">
      <alignment horizontal="left" vertical="top" wrapText="1"/>
    </xf>
    <xf numFmtId="0" fontId="4" fillId="0" borderId="0" xfId="0" applyFont="1" applyAlignment="1">
      <alignment horizontal="left" vertical="top"/>
    </xf>
    <xf numFmtId="0" fontId="8" fillId="7" borderId="0" xfId="0" applyFont="1" applyFill="1" applyAlignment="1">
      <alignment horizontal="left" vertical="top"/>
    </xf>
    <xf numFmtId="0" fontId="3" fillId="4" borderId="3" xfId="0" applyFont="1" applyFill="1" applyBorder="1" applyAlignment="1">
      <alignment vertical="center" wrapText="1"/>
    </xf>
    <xf numFmtId="0" fontId="3" fillId="4" borderId="22" xfId="0" applyFont="1" applyFill="1" applyBorder="1" applyAlignment="1">
      <alignment horizontal="left" vertical="center" wrapText="1"/>
    </xf>
    <xf numFmtId="10" fontId="5" fillId="0" borderId="0" xfId="0" applyNumberFormat="1" applyFont="1" applyAlignment="1">
      <alignment horizontal="left" vertical="top" wrapText="1"/>
    </xf>
    <xf numFmtId="0" fontId="5" fillId="0" borderId="0" xfId="0" applyFont="1" applyAlignment="1">
      <alignment textRotation="90" wrapText="1"/>
    </xf>
    <xf numFmtId="0" fontId="4" fillId="0" borderId="0" xfId="0" applyFont="1" applyAlignment="1">
      <alignment horizontal="left" vertical="top" wrapText="1"/>
    </xf>
    <xf numFmtId="0" fontId="36" fillId="5" borderId="0" xfId="0" applyFont="1" applyFill="1" applyAlignment="1">
      <alignment horizontal="center" vertical="top" wrapText="1"/>
    </xf>
    <xf numFmtId="0" fontId="8" fillId="0" borderId="0" xfId="0" applyFont="1" applyAlignment="1">
      <alignment horizontal="left" vertical="top"/>
    </xf>
    <xf numFmtId="0" fontId="38" fillId="10" borderId="0" xfId="0" applyFont="1" applyFill="1" applyAlignment="1">
      <alignment horizontal="center" vertical="top" wrapText="1"/>
    </xf>
    <xf numFmtId="0" fontId="32" fillId="0" borderId="0" xfId="0" applyFont="1" applyAlignment="1">
      <alignment horizontal="center" vertical="top" wrapText="1"/>
    </xf>
    <xf numFmtId="0" fontId="38" fillId="0" borderId="0" xfId="0" applyFont="1" applyAlignment="1">
      <alignment horizontal="center" vertical="top" wrapText="1"/>
    </xf>
    <xf numFmtId="0" fontId="5" fillId="4" borderId="0" xfId="0" applyFont="1" applyFill="1" applyAlignment="1">
      <alignment horizontal="left" vertical="top"/>
    </xf>
    <xf numFmtId="166" fontId="1" fillId="0" borderId="0" xfId="0" applyNumberFormat="1" applyFont="1" applyAlignment="1">
      <alignment horizontal="center" vertical="center" wrapText="1"/>
    </xf>
    <xf numFmtId="0" fontId="1" fillId="26" borderId="0" xfId="0" applyFont="1" applyFill="1" applyAlignment="1">
      <alignment horizontal="center" vertical="center" wrapText="1"/>
    </xf>
    <xf numFmtId="0" fontId="46" fillId="26" borderId="0" xfId="0" applyFont="1" applyFill="1" applyAlignment="1">
      <alignment horizontal="left" vertical="top"/>
    </xf>
    <xf numFmtId="0" fontId="6" fillId="5" borderId="0" xfId="0" applyFont="1" applyFill="1" applyAlignment="1">
      <alignment horizontal="left"/>
    </xf>
    <xf numFmtId="0" fontId="6" fillId="5" borderId="0" xfId="0" applyFont="1" applyFill="1" applyAlignment="1">
      <alignment horizontal="left" wrapText="1"/>
    </xf>
    <xf numFmtId="0" fontId="47" fillId="0" borderId="0" xfId="0" applyFont="1" applyAlignment="1">
      <alignment vertical="top"/>
    </xf>
    <xf numFmtId="0" fontId="6" fillId="5" borderId="0" xfId="0" applyFont="1" applyFill="1" applyAlignment="1">
      <alignment horizontal="left" vertical="top"/>
    </xf>
    <xf numFmtId="0" fontId="41" fillId="26" borderId="0" xfId="0" applyFont="1" applyFill="1" applyAlignment="1">
      <alignment horizontal="left" vertical="top" wrapText="1"/>
    </xf>
    <xf numFmtId="0" fontId="48" fillId="0" borderId="0" xfId="0" applyFont="1" applyAlignment="1">
      <alignment wrapText="1"/>
    </xf>
    <xf numFmtId="0" fontId="4" fillId="0" borderId="0" xfId="0" applyFont="1" applyAlignment="1">
      <alignment vertical="top" wrapText="1"/>
    </xf>
    <xf numFmtId="0" fontId="5" fillId="5" borderId="0" xfId="0" applyFont="1" applyFill="1" applyAlignment="1">
      <alignment vertical="top" wrapText="1"/>
    </xf>
    <xf numFmtId="0" fontId="5" fillId="5" borderId="0" xfId="0" applyFont="1" applyFill="1" applyAlignment="1">
      <alignment horizontal="center" vertical="center" wrapText="1"/>
    </xf>
    <xf numFmtId="0" fontId="1" fillId="5" borderId="0" xfId="0" applyFont="1" applyFill="1" applyAlignment="1">
      <alignment horizontal="center" vertical="center" wrapText="1"/>
    </xf>
    <xf numFmtId="0" fontId="5" fillId="5" borderId="0" xfId="0" applyFont="1" applyFill="1" applyAlignment="1">
      <alignment horizontal="left" vertical="top" wrapText="1"/>
    </xf>
    <xf numFmtId="0" fontId="20" fillId="5" borderId="0" xfId="0" applyFont="1" applyFill="1" applyAlignment="1">
      <alignment horizontal="left" vertical="top" wrapText="1"/>
    </xf>
    <xf numFmtId="0" fontId="8" fillId="5" borderId="0" xfId="0" applyFont="1" applyFill="1" applyAlignment="1">
      <alignment horizontal="center" vertical="top" wrapText="1"/>
    </xf>
    <xf numFmtId="0" fontId="8"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horizontal="left" vertical="top" wrapText="1"/>
    </xf>
    <xf numFmtId="0" fontId="32" fillId="5" borderId="0" xfId="0" applyFont="1" applyFill="1" applyAlignment="1">
      <alignment horizontal="left" vertical="top" wrapText="1"/>
    </xf>
    <xf numFmtId="0" fontId="5" fillId="5" borderId="0" xfId="0" applyFont="1" applyFill="1" applyAlignment="1">
      <alignment horizontal="center" vertical="center" wrapText="1"/>
    </xf>
    <xf numFmtId="0" fontId="32" fillId="4" borderId="0" xfId="0" applyFont="1" applyFill="1" applyAlignment="1">
      <alignment horizontal="left" vertical="top" wrapText="1"/>
    </xf>
    <xf numFmtId="0" fontId="49" fillId="0" borderId="0" xfId="0" applyFont="1" applyAlignment="1">
      <alignment wrapText="1"/>
    </xf>
    <xf numFmtId="0" fontId="38" fillId="0" borderId="0" xfId="0" applyFont="1" applyAlignment="1">
      <alignment horizontal="center" vertical="center" wrapText="1"/>
    </xf>
    <xf numFmtId="0" fontId="6" fillId="0" borderId="0" xfId="0" applyFont="1" applyAlignment="1">
      <alignment horizontal="left" wrapText="1"/>
    </xf>
    <xf numFmtId="0" fontId="20" fillId="0" borderId="0" xfId="0" applyFont="1" applyAlignment="1">
      <alignment horizontal="left" vertical="top" wrapText="1"/>
    </xf>
    <xf numFmtId="3" fontId="4" fillId="0" borderId="0" xfId="0" applyNumberFormat="1" applyFont="1" applyAlignment="1"/>
    <xf numFmtId="4" fontId="4" fillId="0" borderId="0" xfId="0" applyNumberFormat="1" applyFont="1" applyAlignment="1"/>
    <xf numFmtId="0" fontId="32" fillId="0" borderId="0" xfId="0" applyFont="1" applyAlignment="1">
      <alignment horizontal="left" vertical="top" wrapText="1"/>
    </xf>
    <xf numFmtId="0" fontId="50" fillId="0" borderId="0" xfId="0" applyFont="1" applyAlignment="1">
      <alignment vertical="top" wrapText="1"/>
    </xf>
    <xf numFmtId="0" fontId="39" fillId="0" borderId="0" xfId="0" applyFont="1" applyAlignment="1">
      <alignment horizontal="center" vertical="center" wrapText="1"/>
    </xf>
    <xf numFmtId="0" fontId="26" fillId="0" borderId="0" xfId="0" applyFont="1" applyAlignment="1">
      <alignment horizontal="center" vertical="center" wrapText="1"/>
    </xf>
    <xf numFmtId="0" fontId="39" fillId="0" borderId="0" xfId="0" applyFont="1" applyAlignment="1">
      <alignment vertical="top" wrapText="1"/>
    </xf>
    <xf numFmtId="0" fontId="39" fillId="0" borderId="0" xfId="0" applyFont="1" applyAlignment="1">
      <alignment vertical="top" wrapText="1"/>
    </xf>
    <xf numFmtId="0" fontId="51" fillId="0" borderId="0" xfId="0" applyFont="1" applyAlignment="1">
      <alignment vertical="top"/>
    </xf>
    <xf numFmtId="0" fontId="20" fillId="0" borderId="0" xfId="0" applyFont="1" applyAlignment="1">
      <alignment horizontal="left" vertical="top" wrapText="1"/>
    </xf>
    <xf numFmtId="0" fontId="26" fillId="0" borderId="0" xfId="0" applyFont="1" applyAlignment="1">
      <alignment vertical="center" wrapText="1"/>
    </xf>
    <xf numFmtId="0" fontId="39" fillId="0" borderId="0" xfId="0" applyFont="1" applyAlignment="1">
      <alignment vertical="center" wrapText="1"/>
    </xf>
    <xf numFmtId="10" fontId="26" fillId="0" borderId="0" xfId="0" applyNumberFormat="1" applyFont="1" applyAlignment="1">
      <alignment horizontal="center" vertical="center" wrapText="1"/>
    </xf>
    <xf numFmtId="0" fontId="38" fillId="0" borderId="0" xfId="0" applyFont="1" applyAlignment="1">
      <alignment horizontal="center" vertical="center" wrapText="1"/>
    </xf>
    <xf numFmtId="0" fontId="38" fillId="4" borderId="0" xfId="0" applyFont="1" applyFill="1" applyAlignment="1">
      <alignment vertical="top" wrapText="1"/>
    </xf>
    <xf numFmtId="0" fontId="38" fillId="7" borderId="0" xfId="0" applyFont="1" applyFill="1" applyAlignment="1">
      <alignment vertical="top" wrapText="1"/>
    </xf>
    <xf numFmtId="0" fontId="32" fillId="7" borderId="0" xfId="0" applyFont="1" applyFill="1" applyAlignment="1">
      <alignment vertical="top" wrapText="1"/>
    </xf>
    <xf numFmtId="0" fontId="1" fillId="3" borderId="5" xfId="0" applyFont="1" applyFill="1" applyBorder="1" applyAlignment="1">
      <alignment horizontal="left" wrapText="1"/>
    </xf>
    <xf numFmtId="0" fontId="39" fillId="0" borderId="0" xfId="0" applyFont="1" applyAlignment="1">
      <alignment vertical="top" wrapText="1"/>
    </xf>
    <xf numFmtId="0" fontId="52" fillId="0" borderId="0" xfId="0" applyFont="1" applyAlignment="1">
      <alignment vertical="top"/>
    </xf>
    <xf numFmtId="0" fontId="53" fillId="0" borderId="0" xfId="0" applyFont="1" applyAlignment="1">
      <alignment vertical="top" wrapText="1"/>
    </xf>
    <xf numFmtId="0" fontId="39" fillId="0" borderId="0" xfId="0" applyFont="1" applyAlignment="1">
      <alignment wrapText="1"/>
    </xf>
    <xf numFmtId="0" fontId="41" fillId="0" borderId="0" xfId="0" applyFont="1" applyAlignment="1">
      <alignment horizontal="left" vertical="top" wrapText="1"/>
    </xf>
    <xf numFmtId="0" fontId="32" fillId="0" borderId="0" xfId="0" applyFont="1" applyAlignment="1">
      <alignment vertical="top" wrapText="1"/>
    </xf>
    <xf numFmtId="0" fontId="32" fillId="0" borderId="0" xfId="0" applyFont="1" applyAlignment="1">
      <alignment horizontal="center" vertical="center" wrapText="1"/>
    </xf>
    <xf numFmtId="0" fontId="32" fillId="4" borderId="0" xfId="0" applyFont="1" applyFill="1" applyAlignment="1">
      <alignment vertical="top" wrapText="1"/>
    </xf>
    <xf numFmtId="0" fontId="38" fillId="4" borderId="0" xfId="0" applyFont="1" applyFill="1" applyAlignment="1">
      <alignment horizontal="left" vertical="top" wrapText="1"/>
    </xf>
    <xf numFmtId="0" fontId="38" fillId="7" borderId="0" xfId="0" applyFont="1" applyFill="1" applyAlignment="1">
      <alignment horizontal="left" vertical="top" wrapText="1"/>
    </xf>
    <xf numFmtId="0" fontId="20" fillId="4" borderId="0" xfId="0" applyFont="1" applyFill="1" applyAlignment="1">
      <alignment horizontal="left" vertical="top" wrapText="1"/>
    </xf>
    <xf numFmtId="0" fontId="5" fillId="0" borderId="0" xfId="0" applyFont="1" applyAlignment="1">
      <alignment horizontal="left" vertical="center" wrapText="1"/>
    </xf>
    <xf numFmtId="2" fontId="4" fillId="0" borderId="0" xfId="0" applyNumberFormat="1" applyFont="1" applyAlignment="1"/>
    <xf numFmtId="0" fontId="1" fillId="0" borderId="0" xfId="0" applyFont="1" applyAlignment="1">
      <alignment horizontal="left" vertical="center" wrapText="1"/>
    </xf>
    <xf numFmtId="0" fontId="33" fillId="0" borderId="0" xfId="0" applyFont="1" applyAlignment="1">
      <alignment horizontal="left" vertical="top"/>
    </xf>
    <xf numFmtId="0" fontId="33" fillId="0" borderId="0" xfId="0" applyFont="1" applyAlignment="1">
      <alignment horizontal="left" vertical="top" wrapText="1"/>
    </xf>
    <xf numFmtId="0" fontId="54" fillId="4" borderId="0" xfId="0" applyFont="1" applyFill="1" applyAlignment="1">
      <alignment horizontal="left" vertical="top"/>
    </xf>
    <xf numFmtId="0" fontId="54" fillId="4" borderId="0" xfId="0" applyFont="1" applyFill="1" applyAlignment="1">
      <alignment horizontal="left" vertical="top" wrapText="1"/>
    </xf>
    <xf numFmtId="0" fontId="55" fillId="0" borderId="0" xfId="0" applyFont="1" applyAlignment="1">
      <alignment vertical="top"/>
    </xf>
    <xf numFmtId="0" fontId="6" fillId="0" borderId="0" xfId="0" applyFont="1" applyAlignment="1">
      <alignment vertical="top" wrapText="1"/>
    </xf>
    <xf numFmtId="0" fontId="33" fillId="0" borderId="0" xfId="0" applyFont="1" applyAlignment="1">
      <alignment horizontal="left" vertical="top"/>
    </xf>
    <xf numFmtId="0" fontId="56" fillId="0" borderId="0" xfId="0" applyFont="1" applyAlignment="1">
      <alignment vertical="top"/>
    </xf>
    <xf numFmtId="0" fontId="54" fillId="0" borderId="5" xfId="0" applyFont="1" applyBorder="1" applyAlignment="1">
      <alignment horizontal="left" vertical="top"/>
    </xf>
    <xf numFmtId="0" fontId="54" fillId="0" borderId="5" xfId="0" applyFont="1" applyBorder="1" applyAlignment="1">
      <alignment horizontal="left" vertical="top" wrapText="1"/>
    </xf>
    <xf numFmtId="0" fontId="54" fillId="0" borderId="0" xfId="0" applyFont="1" applyAlignment="1">
      <alignment horizontal="left" vertical="top" wrapText="1"/>
    </xf>
    <xf numFmtId="0" fontId="54" fillId="0" borderId="0" xfId="0" applyFont="1" applyAlignment="1">
      <alignment horizontal="left" vertical="top"/>
    </xf>
    <xf numFmtId="0" fontId="57" fillId="4" borderId="0" xfId="0" applyFont="1" applyFill="1" applyAlignment="1">
      <alignment horizontal="left" vertical="top"/>
    </xf>
    <xf numFmtId="0" fontId="57" fillId="4" borderId="0" xfId="0" applyFont="1" applyFill="1" applyAlignment="1">
      <alignment horizontal="left" vertical="top" wrapText="1"/>
    </xf>
    <xf numFmtId="0" fontId="54" fillId="7" borderId="0" xfId="0" applyFont="1" applyFill="1" applyAlignment="1">
      <alignment horizontal="left" vertical="top"/>
    </xf>
    <xf numFmtId="0" fontId="54" fillId="7" borderId="0" xfId="0" applyFont="1" applyFill="1" applyAlignment="1">
      <alignment horizontal="left" vertical="top" wrapText="1"/>
    </xf>
    <xf numFmtId="0" fontId="39" fillId="5" borderId="0" xfId="0" applyFont="1" applyFill="1" applyAlignment="1">
      <alignment horizontal="left" vertical="top" wrapText="1"/>
    </xf>
    <xf numFmtId="0" fontId="14" fillId="0" borderId="0" xfId="0" applyFont="1" applyAlignment="1">
      <alignment vertical="top" wrapText="1"/>
    </xf>
    <xf numFmtId="0" fontId="6" fillId="0" borderId="0" xfId="0" applyFont="1" applyAlignment="1">
      <alignment wrapText="1"/>
    </xf>
    <xf numFmtId="0" fontId="58" fillId="0" borderId="0" xfId="0" applyFont="1" applyAlignment="1">
      <alignment horizontal="center" vertical="center" wrapText="1"/>
    </xf>
    <xf numFmtId="0" fontId="58" fillId="4" borderId="0" xfId="0" applyFont="1" applyFill="1" applyAlignment="1">
      <alignment vertical="top" wrapText="1"/>
    </xf>
    <xf numFmtId="0" fontId="5" fillId="27" borderId="0" xfId="0" applyFont="1" applyFill="1"/>
    <xf numFmtId="0" fontId="58" fillId="7" borderId="0" xfId="0" applyFont="1" applyFill="1" applyAlignment="1">
      <alignment vertical="top" wrapText="1"/>
    </xf>
    <xf numFmtId="0" fontId="6" fillId="0" borderId="0" xfId="0" applyFont="1" applyAlignment="1">
      <alignment horizontal="left" vertical="top" wrapText="1"/>
    </xf>
    <xf numFmtId="0" fontId="39" fillId="0" borderId="0" xfId="0" applyFont="1" applyAlignment="1">
      <alignment horizontal="left" vertical="top" wrapText="1"/>
    </xf>
    <xf numFmtId="0" fontId="58" fillId="0" borderId="0" xfId="0" applyFont="1" applyAlignment="1">
      <alignment vertical="top" wrapText="1"/>
    </xf>
    <xf numFmtId="0" fontId="41" fillId="0" borderId="0" xfId="0" applyFont="1" applyAlignment="1">
      <alignment horizontal="left" vertical="center" wrapText="1"/>
    </xf>
    <xf numFmtId="0" fontId="33" fillId="4" borderId="0" xfId="0" applyFont="1" applyFill="1" applyAlignment="1">
      <alignment horizontal="left" vertical="top"/>
    </xf>
    <xf numFmtId="0" fontId="33" fillId="4" borderId="0" xfId="0" applyFont="1" applyFill="1" applyAlignment="1">
      <alignment horizontal="left" vertical="top" wrapText="1"/>
    </xf>
    <xf numFmtId="0" fontId="1" fillId="7" borderId="0" xfId="0" applyFont="1" applyFill="1" applyAlignment="1">
      <alignment horizontal="left" vertical="top" wrapText="1"/>
    </xf>
    <xf numFmtId="0" fontId="59" fillId="0" borderId="0" xfId="0" applyFont="1" applyAlignment="1">
      <alignment vertical="top" wrapText="1"/>
    </xf>
    <xf numFmtId="0" fontId="1" fillId="28" borderId="0" xfId="0" applyFont="1" applyFill="1" applyAlignment="1">
      <alignment horizontal="center" vertical="center" wrapText="1"/>
    </xf>
    <xf numFmtId="0" fontId="5" fillId="24" borderId="0" xfId="0" applyFont="1" applyFill="1" applyAlignment="1">
      <alignment horizontal="center" vertical="center" wrapText="1"/>
    </xf>
    <xf numFmtId="0" fontId="1" fillId="24" borderId="0" xfId="0" applyFont="1" applyFill="1" applyAlignment="1">
      <alignment horizontal="center" vertical="center" wrapText="1"/>
    </xf>
    <xf numFmtId="0" fontId="5" fillId="29" borderId="0" xfId="0" applyFont="1" applyFill="1" applyAlignment="1"/>
    <xf numFmtId="0" fontId="1" fillId="0" borderId="5" xfId="0" applyFont="1" applyBorder="1" applyAlignment="1">
      <alignment horizontal="left" vertical="center" wrapText="1"/>
    </xf>
    <xf numFmtId="0" fontId="3" fillId="4" borderId="0" xfId="0" applyFont="1" applyFill="1" applyAlignment="1">
      <alignment vertical="center" wrapText="1"/>
    </xf>
    <xf numFmtId="0" fontId="60" fillId="0" borderId="0" xfId="0" applyFont="1" applyAlignment="1">
      <alignment vertical="top" wrapText="1"/>
    </xf>
    <xf numFmtId="0" fontId="14" fillId="0" borderId="0" xfId="0" applyFont="1" applyAlignment="1">
      <alignment vertical="center"/>
    </xf>
    <xf numFmtId="0" fontId="14" fillId="4" borderId="0" xfId="0" applyFont="1" applyFill="1" applyAlignment="1">
      <alignment vertical="center"/>
    </xf>
    <xf numFmtId="0" fontId="26" fillId="0" borderId="0" xfId="0" applyFont="1" applyAlignment="1">
      <alignment horizontal="center" vertical="center" wrapText="1"/>
    </xf>
    <xf numFmtId="0" fontId="8" fillId="4" borderId="0" xfId="0" applyFont="1" applyFill="1" applyAlignment="1">
      <alignment vertical="center" wrapText="1"/>
    </xf>
    <xf numFmtId="0" fontId="8" fillId="7" borderId="0" xfId="0" applyFont="1" applyFill="1" applyAlignment="1">
      <alignment vertical="center" wrapText="1"/>
    </xf>
    <xf numFmtId="0" fontId="8" fillId="0" borderId="0" xfId="0" applyFont="1" applyAlignment="1">
      <alignment vertical="center" wrapText="1"/>
    </xf>
    <xf numFmtId="0" fontId="11" fillId="5" borderId="0" xfId="0" applyFont="1" applyFill="1" applyAlignment="1">
      <alignment horizontal="center"/>
    </xf>
    <xf numFmtId="0" fontId="4" fillId="0" borderId="0" xfId="0" applyFont="1" applyAlignment="1">
      <alignment vertical="center"/>
    </xf>
    <xf numFmtId="0" fontId="5" fillId="0" borderId="0" xfId="0" applyFont="1" applyAlignment="1">
      <alignment horizontal="left" vertical="center" wrapText="1"/>
    </xf>
    <xf numFmtId="0" fontId="1" fillId="0" borderId="5" xfId="0" applyFont="1" applyBorder="1" applyAlignment="1">
      <alignment horizontal="center" vertical="center" wrapText="1"/>
    </xf>
    <xf numFmtId="0" fontId="38" fillId="0" borderId="5" xfId="0" applyFont="1" applyBorder="1" applyAlignment="1">
      <alignment horizontal="left" vertical="top" wrapText="1"/>
    </xf>
    <xf numFmtId="0" fontId="38" fillId="0" borderId="0" xfId="0" applyFont="1" applyAlignment="1">
      <alignment horizontal="left" vertical="top" wrapText="1"/>
    </xf>
    <xf numFmtId="0" fontId="3" fillId="4" borderId="0" xfId="0" applyFont="1" applyFill="1" applyAlignment="1">
      <alignment horizontal="center" vertical="center" wrapText="1"/>
    </xf>
    <xf numFmtId="0" fontId="11" fillId="4" borderId="0" xfId="0" applyFont="1" applyFill="1" applyAlignment="1">
      <alignment horizontal="left" vertical="top" wrapText="1"/>
    </xf>
    <xf numFmtId="0" fontId="61" fillId="0" borderId="0" xfId="0" applyFont="1" applyAlignment="1">
      <alignment vertical="top" wrapText="1"/>
    </xf>
    <xf numFmtId="0" fontId="6" fillId="0" borderId="0" xfId="0" applyFont="1" applyAlignment="1">
      <alignment vertical="top" wrapText="1"/>
    </xf>
    <xf numFmtId="0" fontId="62" fillId="0" borderId="0" xfId="0" applyFont="1" applyAlignment="1">
      <alignment vertical="top" wrapText="1"/>
    </xf>
    <xf numFmtId="0" fontId="6" fillId="0" borderId="0" xfId="0" applyFont="1" applyAlignment="1">
      <alignment vertical="top" wrapText="1"/>
    </xf>
    <xf numFmtId="0" fontId="14" fillId="0" borderId="0" xfId="0" applyFont="1" applyAlignment="1">
      <alignment horizontal="center" vertical="center"/>
    </xf>
    <xf numFmtId="0" fontId="24" fillId="0" borderId="0" xfId="0" applyFont="1" applyAlignment="1">
      <alignment vertical="top"/>
    </xf>
    <xf numFmtId="0" fontId="14" fillId="4" borderId="0" xfId="0" applyFont="1" applyFill="1" applyAlignment="1">
      <alignment horizontal="center" vertical="center"/>
    </xf>
    <xf numFmtId="0" fontId="24" fillId="4" borderId="0" xfId="0" applyFont="1" applyFill="1" applyAlignment="1">
      <alignment vertical="top"/>
    </xf>
    <xf numFmtId="0" fontId="26" fillId="0" borderId="3" xfId="0" applyFont="1" applyBorder="1" applyAlignment="1">
      <alignment wrapText="1"/>
    </xf>
    <xf numFmtId="166" fontId="26" fillId="0" borderId="22" xfId="0" applyNumberFormat="1" applyFont="1" applyBorder="1" applyAlignment="1">
      <alignment horizontal="center" wrapText="1"/>
    </xf>
    <xf numFmtId="0" fontId="26" fillId="0" borderId="17" xfId="0" applyFont="1" applyBorder="1" applyAlignment="1">
      <alignment wrapText="1"/>
    </xf>
    <xf numFmtId="166" fontId="26" fillId="0" borderId="19" xfId="0" applyNumberFormat="1" applyFont="1" applyBorder="1" applyAlignment="1">
      <alignment horizontal="center" wrapText="1"/>
    </xf>
    <xf numFmtId="0" fontId="26" fillId="23" borderId="17" xfId="0" applyFont="1" applyFill="1" applyBorder="1" applyAlignment="1">
      <alignment wrapText="1"/>
    </xf>
    <xf numFmtId="10" fontId="26" fillId="23" borderId="19" xfId="0" applyNumberFormat="1" applyFont="1" applyFill="1" applyBorder="1" applyAlignment="1">
      <alignment horizontal="center" wrapText="1"/>
    </xf>
    <xf numFmtId="0" fontId="63" fillId="0" borderId="5" xfId="0" applyFont="1" applyBorder="1" applyAlignment="1">
      <alignment horizontal="left" vertical="top" wrapText="1"/>
    </xf>
    <xf numFmtId="0" fontId="63" fillId="0" borderId="0" xfId="0" applyFont="1" applyAlignment="1">
      <alignment horizontal="left" vertical="top" wrapText="1"/>
    </xf>
    <xf numFmtId="0" fontId="8" fillId="7" borderId="0" xfId="0" applyFont="1" applyFill="1" applyAlignment="1">
      <alignment horizontal="center" vertical="center" wrapText="1"/>
    </xf>
    <xf numFmtId="0" fontId="64"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center" vertical="center" wrapText="1"/>
    </xf>
    <xf numFmtId="166" fontId="65" fillId="0" borderId="22" xfId="0" applyNumberFormat="1" applyFont="1" applyBorder="1" applyAlignment="1">
      <alignment horizontal="center" wrapText="1"/>
    </xf>
    <xf numFmtId="0" fontId="36" fillId="4" borderId="0" xfId="0" applyFont="1" applyFill="1" applyAlignment="1">
      <alignment horizontal="center" vertical="top" wrapText="1"/>
    </xf>
    <xf numFmtId="0" fontId="36" fillId="4" borderId="0" xfId="0" applyFont="1" applyFill="1" applyAlignment="1">
      <alignment vertical="top"/>
    </xf>
    <xf numFmtId="0" fontId="36" fillId="4" borderId="0" xfId="0" applyFont="1" applyFill="1" applyAlignment="1">
      <alignment vertical="top" wrapText="1"/>
    </xf>
    <xf numFmtId="0" fontId="66" fillId="0" borderId="0" xfId="0" applyFont="1" applyAlignment="1">
      <alignment horizontal="center" vertical="center" wrapText="1"/>
    </xf>
    <xf numFmtId="0" fontId="36" fillId="4" borderId="0" xfId="0" applyFont="1" applyFill="1" applyAlignment="1">
      <alignment horizontal="left" vertical="top" wrapText="1"/>
    </xf>
    <xf numFmtId="0" fontId="37" fillId="4" borderId="0" xfId="0" applyFont="1" applyFill="1" applyAlignment="1">
      <alignment horizontal="left" vertical="top" wrapText="1"/>
    </xf>
    <xf numFmtId="0" fontId="8" fillId="0" borderId="0" xfId="0" applyFont="1" applyAlignment="1">
      <alignment horizontal="center" vertical="center" wrapText="1"/>
    </xf>
    <xf numFmtId="0" fontId="32" fillId="4" borderId="0" xfId="0" applyFont="1" applyFill="1" applyAlignment="1">
      <alignment horizontal="center" vertical="top" wrapText="1"/>
    </xf>
    <xf numFmtId="0" fontId="32" fillId="4" borderId="0" xfId="0" applyFont="1" applyFill="1" applyAlignment="1">
      <alignment vertical="top"/>
    </xf>
    <xf numFmtId="0" fontId="64" fillId="10" borderId="0" xfId="0" applyFont="1" applyFill="1" applyAlignment="1">
      <alignment vertical="top" wrapText="1"/>
    </xf>
    <xf numFmtId="0" fontId="20" fillId="10" borderId="0" xfId="0" applyFont="1" applyFill="1" applyAlignment="1">
      <alignment vertical="top" wrapText="1"/>
    </xf>
    <xf numFmtId="0" fontId="20" fillId="10" borderId="0" xfId="0" applyFont="1" applyFill="1" applyAlignment="1">
      <alignment horizontal="center" vertical="center" wrapText="1"/>
    </xf>
    <xf numFmtId="0" fontId="20" fillId="10" borderId="0" xfId="0" applyFont="1" applyFill="1" applyAlignment="1">
      <alignment vertical="top" wrapText="1"/>
    </xf>
    <xf numFmtId="0" fontId="20" fillId="0" borderId="0" xfId="0" applyFont="1" applyAlignment="1">
      <alignment vertical="top" wrapText="1"/>
    </xf>
    <xf numFmtId="0" fontId="20" fillId="0" borderId="0" xfId="0" applyFont="1" applyAlignment="1">
      <alignment horizontal="center" vertical="center" wrapText="1"/>
    </xf>
    <xf numFmtId="0" fontId="32" fillId="7" borderId="0" xfId="0" applyFont="1" applyFill="1" applyAlignment="1">
      <alignment vertical="top"/>
    </xf>
    <xf numFmtId="0" fontId="41" fillId="4" borderId="0" xfId="0" applyFont="1" applyFill="1" applyAlignment="1">
      <alignment horizontal="left" vertical="top" wrapText="1"/>
    </xf>
    <xf numFmtId="0" fontId="4" fillId="0" borderId="0" xfId="0" applyFont="1" applyAlignment="1">
      <alignment horizontal="center" vertical="center"/>
    </xf>
    <xf numFmtId="0" fontId="67" fillId="0" borderId="0" xfId="0" applyFont="1" applyAlignment="1">
      <alignment horizontal="left" vertical="top" wrapText="1"/>
    </xf>
    <xf numFmtId="0" fontId="67" fillId="4" borderId="0" xfId="0" applyFont="1" applyFill="1" applyAlignment="1">
      <alignment horizontal="left" vertical="top" wrapText="1"/>
    </xf>
    <xf numFmtId="0" fontId="3" fillId="4"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8" fillId="4" borderId="7" xfId="0" applyFont="1" applyFill="1" applyBorder="1" applyAlignment="1">
      <alignment horizontal="center" vertical="center" wrapText="1"/>
    </xf>
    <xf numFmtId="10" fontId="8" fillId="4" borderId="7" xfId="0"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0" xfId="0" applyFont="1" applyAlignment="1"/>
    <xf numFmtId="0" fontId="0" fillId="0" borderId="1" xfId="0" applyFont="1" applyBorder="1" applyAlignment="1">
      <alignment horizontal="center" vertical="center" wrapText="1"/>
    </xf>
    <xf numFmtId="0" fontId="4" fillId="0" borderId="1" xfId="0" applyFont="1" applyBorder="1"/>
    <xf numFmtId="0" fontId="4" fillId="0" borderId="15" xfId="0" applyFont="1" applyBorder="1"/>
    <xf numFmtId="0" fontId="0" fillId="0" borderId="24" xfId="0" applyFont="1" applyBorder="1" applyAlignment="1">
      <alignment horizontal="center" vertical="center" wrapText="1"/>
    </xf>
    <xf numFmtId="0" fontId="4" fillId="0" borderId="6" xfId="0" applyFont="1" applyBorder="1"/>
    <xf numFmtId="0" fontId="4" fillId="0" borderId="4" xfId="0" applyFont="1" applyBorder="1"/>
    <xf numFmtId="0" fontId="0" fillId="0" borderId="2" xfId="0" applyFont="1" applyBorder="1" applyAlignment="1">
      <alignment horizontal="center" vertical="center" wrapText="1"/>
    </xf>
    <xf numFmtId="0" fontId="4" fillId="0" borderId="5" xfId="0" applyFont="1" applyBorder="1"/>
    <xf numFmtId="0" fontId="0" fillId="3" borderId="24" xfId="0" applyFont="1" applyFill="1" applyBorder="1" applyAlignment="1">
      <alignment horizontal="center" vertical="center" wrapText="1"/>
    </xf>
    <xf numFmtId="0" fontId="31" fillId="0" borderId="24" xfId="0" applyFont="1" applyBorder="1" applyAlignment="1">
      <alignment horizontal="center" vertical="center" wrapText="1"/>
    </xf>
    <xf numFmtId="0" fontId="31" fillId="0" borderId="1" xfId="0" applyFont="1" applyBorder="1" applyAlignment="1">
      <alignment horizontal="center" vertical="center" wrapText="1"/>
    </xf>
    <xf numFmtId="0" fontId="24" fillId="0" borderId="23" xfId="0" applyFont="1" applyBorder="1" applyAlignment="1">
      <alignment horizontal="center" vertical="center" wrapText="1"/>
    </xf>
    <xf numFmtId="0" fontId="4" fillId="0" borderId="23" xfId="0" applyFont="1" applyBorder="1"/>
    <xf numFmtId="0" fontId="5" fillId="0" borderId="0" xfId="0" applyFont="1" applyAlignment="1">
      <alignment wrapText="1"/>
    </xf>
    <xf numFmtId="0" fontId="33" fillId="0" borderId="0" xfId="0" applyFont="1" applyAlignment="1">
      <alignment horizontal="left" vertical="top" wrapText="1"/>
    </xf>
  </cellXfs>
  <cellStyles count="1">
    <cellStyle name="Normálna" xfId="0" builtinId="0"/>
  </cellStyles>
  <dxfs count="5">
    <dxf>
      <font>
        <color rgb="FFFFFFFF"/>
      </font>
      <fill>
        <patternFill patternType="solid">
          <fgColor rgb="FF434343"/>
          <bgColor rgb="FF434343"/>
        </patternFill>
      </fill>
    </dxf>
    <dxf>
      <fill>
        <patternFill patternType="solid">
          <fgColor rgb="FFF4CCCC"/>
          <bgColor rgb="FFF4CCCC"/>
        </patternFill>
      </fill>
    </dxf>
    <dxf>
      <fill>
        <patternFill patternType="solid">
          <fgColor rgb="FFFFE599"/>
          <bgColor rgb="FFFFE599"/>
        </patternFill>
      </fill>
    </dxf>
    <dxf>
      <fill>
        <patternFill patternType="solid">
          <fgColor rgb="FFB7E1CD"/>
          <bgColor rgb="FFB7E1CD"/>
        </patternFill>
      </fill>
    </dxf>
    <dxf>
      <font>
        <color rgb="FFFFFFFF"/>
      </font>
      <fill>
        <patternFill patternType="solid">
          <fgColor rgb="FF434343"/>
          <bgColor rgb="FF4343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Grafy'!$P$2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Grafy'!$P$3:$P$27</c:f>
              <c:numCache>
                <c:formatCode>0.00%</c:formatCode>
                <c:ptCount val="25"/>
                <c:pt idx="0">
                  <c:v>0.5</c:v>
                </c:pt>
                <c:pt idx="1">
                  <c:v>0.33333333333333331</c:v>
                </c:pt>
                <c:pt idx="2">
                  <c:v>0.5</c:v>
                </c:pt>
                <c:pt idx="3">
                  <c:v>0.16666666666666666</c:v>
                </c:pt>
                <c:pt idx="4">
                  <c:v>0.33333333333333331</c:v>
                </c:pt>
                <c:pt idx="5">
                  <c:v>0.33333333333333331</c:v>
                </c:pt>
                <c:pt idx="6">
                  <c:v>0.5</c:v>
                </c:pt>
                <c:pt idx="7">
                  <c:v>0.16666666666666666</c:v>
                </c:pt>
                <c:pt idx="8">
                  <c:v>0.5</c:v>
                </c:pt>
                <c:pt idx="9">
                  <c:v>0.16666666666666666</c:v>
                </c:pt>
                <c:pt idx="10">
                  <c:v>0</c:v>
                </c:pt>
                <c:pt idx="11">
                  <c:v>0.33333333333333331</c:v>
                </c:pt>
                <c:pt idx="12">
                  <c:v>0.33333333333333331</c:v>
                </c:pt>
                <c:pt idx="13">
                  <c:v>0.33333333333333331</c:v>
                </c:pt>
                <c:pt idx="14">
                  <c:v>0</c:v>
                </c:pt>
                <c:pt idx="15">
                  <c:v>0.83333333333333337</c:v>
                </c:pt>
                <c:pt idx="16">
                  <c:v>0.33333333333333331</c:v>
                </c:pt>
                <c:pt idx="17">
                  <c:v>0.33333333333333331</c:v>
                </c:pt>
                <c:pt idx="18">
                  <c:v>0.33333333333333331</c:v>
                </c:pt>
                <c:pt idx="19">
                  <c:v>0.33333333333333331</c:v>
                </c:pt>
                <c:pt idx="20">
                  <c:v>0.16666666666666666</c:v>
                </c:pt>
                <c:pt idx="21">
                  <c:v>0.33333333333333331</c:v>
                </c:pt>
                <c:pt idx="22">
                  <c:v>0</c:v>
                </c:pt>
                <c:pt idx="23">
                  <c:v>0.33333333333333331</c:v>
                </c:pt>
                <c:pt idx="24">
                  <c:v>0.16666666666666666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4FB-486E-B4BE-1DBBF73D345E}"/>
            </c:ext>
          </c:extLst>
        </c:ser>
        <c:dLbls>
          <c:showLegendKey val="0"/>
          <c:showVal val="0"/>
          <c:showCatName val="0"/>
          <c:showSerName val="0"/>
          <c:showPercent val="0"/>
          <c:showBubbleSize val="0"/>
        </c:dLbls>
        <c:gapWidth val="150"/>
        <c:axId val="129864539"/>
        <c:axId val="97458669"/>
      </c:barChart>
      <c:catAx>
        <c:axId val="129864539"/>
        <c:scaling>
          <c:orientation val="minMax"/>
        </c:scaling>
        <c:delete val="0"/>
        <c:axPos val="b"/>
        <c:numFmt formatCode="General" sourceLinked="1"/>
        <c:majorTickMark val="cross"/>
        <c:minorTickMark val="cross"/>
        <c:tickLblPos val="nextTo"/>
        <c:txPr>
          <a:bodyPr/>
          <a:lstStyle/>
          <a:p>
            <a:pPr lvl="0">
              <a:defRPr b="0"/>
            </a:pPr>
            <a:endParaRPr lang="sk-SK"/>
          </a:p>
        </c:txPr>
        <c:crossAx val="97458669"/>
        <c:crosses val="autoZero"/>
        <c:auto val="1"/>
        <c:lblAlgn val="ctr"/>
        <c:lblOffset val="100"/>
        <c:noMultiLvlLbl val="1"/>
      </c:catAx>
      <c:valAx>
        <c:axId val="97458669"/>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2986453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Grafy'!$F$2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Grafy'!$F$3:$F$27</c:f>
              <c:numCache>
                <c:formatCode>0.00%</c:formatCode>
                <c:ptCount val="25"/>
                <c:pt idx="0">
                  <c:v>0.5</c:v>
                </c:pt>
                <c:pt idx="1">
                  <c:v>1</c:v>
                </c:pt>
                <c:pt idx="2">
                  <c:v>0.5</c:v>
                </c:pt>
                <c:pt idx="3">
                  <c:v>1</c:v>
                </c:pt>
                <c:pt idx="4">
                  <c:v>1</c:v>
                </c:pt>
                <c:pt idx="5">
                  <c:v>1</c:v>
                </c:pt>
                <c:pt idx="6">
                  <c:v>1</c:v>
                </c:pt>
                <c:pt idx="7">
                  <c:v>1</c:v>
                </c:pt>
                <c:pt idx="8">
                  <c:v>1</c:v>
                </c:pt>
                <c:pt idx="9">
                  <c:v>1</c:v>
                </c:pt>
                <c:pt idx="10">
                  <c:v>0.66666666666666663</c:v>
                </c:pt>
                <c:pt idx="11">
                  <c:v>1</c:v>
                </c:pt>
                <c:pt idx="12">
                  <c:v>0.66666666666666663</c:v>
                </c:pt>
                <c:pt idx="13">
                  <c:v>0.83333333333333337</c:v>
                </c:pt>
                <c:pt idx="14">
                  <c:v>0.16666666666666666</c:v>
                </c:pt>
                <c:pt idx="15">
                  <c:v>0.5</c:v>
                </c:pt>
                <c:pt idx="16">
                  <c:v>0</c:v>
                </c:pt>
                <c:pt idx="17">
                  <c:v>0.5</c:v>
                </c:pt>
                <c:pt idx="18">
                  <c:v>0.66666666666666663</c:v>
                </c:pt>
                <c:pt idx="19">
                  <c:v>0.5</c:v>
                </c:pt>
                <c:pt idx="20">
                  <c:v>0.5</c:v>
                </c:pt>
                <c:pt idx="21">
                  <c:v>0.16666666666666666</c:v>
                </c:pt>
                <c:pt idx="22">
                  <c:v>0.5</c:v>
                </c:pt>
                <c:pt idx="23">
                  <c:v>0</c:v>
                </c:pt>
                <c:pt idx="2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176-4DE6-A56D-2448A6F974C0}"/>
            </c:ext>
          </c:extLst>
        </c:ser>
        <c:dLbls>
          <c:showLegendKey val="0"/>
          <c:showVal val="0"/>
          <c:showCatName val="0"/>
          <c:showSerName val="0"/>
          <c:showPercent val="0"/>
          <c:showBubbleSize val="0"/>
        </c:dLbls>
        <c:gapWidth val="150"/>
        <c:axId val="778470422"/>
        <c:axId val="906577451"/>
      </c:barChart>
      <c:catAx>
        <c:axId val="778470422"/>
        <c:scaling>
          <c:orientation val="minMax"/>
        </c:scaling>
        <c:delete val="0"/>
        <c:axPos val="b"/>
        <c:numFmt formatCode="General" sourceLinked="1"/>
        <c:majorTickMark val="cross"/>
        <c:minorTickMark val="cross"/>
        <c:tickLblPos val="nextTo"/>
        <c:txPr>
          <a:bodyPr/>
          <a:lstStyle/>
          <a:p>
            <a:pPr lvl="0">
              <a:defRPr b="0"/>
            </a:pPr>
            <a:endParaRPr lang="sk-SK"/>
          </a:p>
        </c:txPr>
        <c:crossAx val="906577451"/>
        <c:crosses val="autoZero"/>
        <c:auto val="1"/>
        <c:lblAlgn val="ctr"/>
        <c:lblOffset val="100"/>
        <c:noMultiLvlLbl val="1"/>
      </c:catAx>
      <c:valAx>
        <c:axId val="90657745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77847042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1'!$U$2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1'!$U$3:$U$27</c:f>
              <c:numCache>
                <c:formatCode>0.00%</c:formatCode>
                <c:ptCount val="25"/>
                <c:pt idx="0">
                  <c:v>0.5</c:v>
                </c:pt>
                <c:pt idx="1">
                  <c:v>0.33333333333333331</c:v>
                </c:pt>
                <c:pt idx="2">
                  <c:v>0.5</c:v>
                </c:pt>
                <c:pt idx="3">
                  <c:v>0.16666666666666666</c:v>
                </c:pt>
                <c:pt idx="4">
                  <c:v>0.33333333333333331</c:v>
                </c:pt>
                <c:pt idx="5">
                  <c:v>0.33333333333333331</c:v>
                </c:pt>
                <c:pt idx="6">
                  <c:v>0.5</c:v>
                </c:pt>
                <c:pt idx="7">
                  <c:v>0.16666666666666666</c:v>
                </c:pt>
                <c:pt idx="8">
                  <c:v>0.5</c:v>
                </c:pt>
                <c:pt idx="9">
                  <c:v>0.16666666666666666</c:v>
                </c:pt>
                <c:pt idx="10">
                  <c:v>0</c:v>
                </c:pt>
                <c:pt idx="11">
                  <c:v>0.33333333333333331</c:v>
                </c:pt>
                <c:pt idx="12">
                  <c:v>0.33333333333333331</c:v>
                </c:pt>
                <c:pt idx="13">
                  <c:v>0.33333333333333331</c:v>
                </c:pt>
                <c:pt idx="14">
                  <c:v>0</c:v>
                </c:pt>
                <c:pt idx="15">
                  <c:v>0.83333333333333337</c:v>
                </c:pt>
                <c:pt idx="16">
                  <c:v>0.33333333333333331</c:v>
                </c:pt>
                <c:pt idx="17">
                  <c:v>0.33333333333333331</c:v>
                </c:pt>
                <c:pt idx="18">
                  <c:v>0.33333333333333331</c:v>
                </c:pt>
                <c:pt idx="19">
                  <c:v>0.33333333333333331</c:v>
                </c:pt>
                <c:pt idx="20">
                  <c:v>0.16666666666666666</c:v>
                </c:pt>
                <c:pt idx="21">
                  <c:v>0.33333333333333331</c:v>
                </c:pt>
                <c:pt idx="22">
                  <c:v>0</c:v>
                </c:pt>
                <c:pt idx="23">
                  <c:v>0.33333333333333331</c:v>
                </c:pt>
                <c:pt idx="24">
                  <c:v>0.16666666666666666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DC0-4973-AC42-483BE3F94889}"/>
            </c:ext>
          </c:extLst>
        </c:ser>
        <c:dLbls>
          <c:showLegendKey val="0"/>
          <c:showVal val="0"/>
          <c:showCatName val="0"/>
          <c:showSerName val="0"/>
          <c:showPercent val="0"/>
          <c:showBubbleSize val="0"/>
        </c:dLbls>
        <c:gapWidth val="150"/>
        <c:axId val="1581296719"/>
        <c:axId val="265782262"/>
      </c:barChart>
      <c:catAx>
        <c:axId val="1581296719"/>
        <c:scaling>
          <c:orientation val="minMax"/>
        </c:scaling>
        <c:delete val="0"/>
        <c:axPos val="b"/>
        <c:numFmt formatCode="General" sourceLinked="1"/>
        <c:majorTickMark val="cross"/>
        <c:minorTickMark val="cross"/>
        <c:tickLblPos val="nextTo"/>
        <c:txPr>
          <a:bodyPr/>
          <a:lstStyle/>
          <a:p>
            <a:pPr lvl="0">
              <a:defRPr b="0"/>
            </a:pPr>
            <a:endParaRPr lang="sk-SK"/>
          </a:p>
        </c:txPr>
        <c:crossAx val="265782262"/>
        <c:crosses val="autoZero"/>
        <c:auto val="1"/>
        <c:lblAlgn val="ctr"/>
        <c:lblOffset val="100"/>
        <c:noMultiLvlLbl val="1"/>
      </c:catAx>
      <c:valAx>
        <c:axId val="26578226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58129671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1'!$AE$2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1'!$AE$3:$AE$27</c:f>
              <c:numCache>
                <c:formatCode>0.00%</c:formatCode>
                <c:ptCount val="25"/>
                <c:pt idx="0">
                  <c:v>0</c:v>
                </c:pt>
                <c:pt idx="1">
                  <c:v>0</c:v>
                </c:pt>
                <c:pt idx="2">
                  <c:v>0</c:v>
                </c:pt>
                <c:pt idx="3">
                  <c:v>1</c:v>
                </c:pt>
                <c:pt idx="4">
                  <c:v>0</c:v>
                </c:pt>
                <c:pt idx="5">
                  <c:v>0</c:v>
                </c:pt>
                <c:pt idx="6">
                  <c:v>1</c:v>
                </c:pt>
                <c:pt idx="7">
                  <c:v>1</c:v>
                </c:pt>
                <c:pt idx="8">
                  <c:v>1</c:v>
                </c:pt>
                <c:pt idx="9">
                  <c:v>1</c:v>
                </c:pt>
                <c:pt idx="10">
                  <c:v>0</c:v>
                </c:pt>
                <c:pt idx="11">
                  <c:v>0.5</c:v>
                </c:pt>
                <c:pt idx="12">
                  <c:v>0</c:v>
                </c:pt>
                <c:pt idx="13">
                  <c:v>0</c:v>
                </c:pt>
                <c:pt idx="14">
                  <c:v>1</c:v>
                </c:pt>
                <c:pt idx="15">
                  <c:v>0</c:v>
                </c:pt>
                <c:pt idx="16">
                  <c:v>1</c:v>
                </c:pt>
                <c:pt idx="17">
                  <c:v>0</c:v>
                </c:pt>
                <c:pt idx="18">
                  <c:v>0</c:v>
                </c:pt>
                <c:pt idx="19">
                  <c:v>0.5</c:v>
                </c:pt>
                <c:pt idx="20">
                  <c:v>0</c:v>
                </c:pt>
                <c:pt idx="21">
                  <c:v>0</c:v>
                </c:pt>
                <c:pt idx="22">
                  <c:v>0.75</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B21-499D-8CD7-17883A732835}"/>
            </c:ext>
          </c:extLst>
        </c:ser>
        <c:dLbls>
          <c:showLegendKey val="0"/>
          <c:showVal val="0"/>
          <c:showCatName val="0"/>
          <c:showSerName val="0"/>
          <c:showPercent val="0"/>
          <c:showBubbleSize val="0"/>
        </c:dLbls>
        <c:gapWidth val="150"/>
        <c:axId val="738572049"/>
        <c:axId val="892869081"/>
      </c:barChart>
      <c:catAx>
        <c:axId val="738572049"/>
        <c:scaling>
          <c:orientation val="minMax"/>
        </c:scaling>
        <c:delete val="0"/>
        <c:axPos val="b"/>
        <c:numFmt formatCode="General" sourceLinked="1"/>
        <c:majorTickMark val="cross"/>
        <c:minorTickMark val="cross"/>
        <c:tickLblPos val="nextTo"/>
        <c:txPr>
          <a:bodyPr/>
          <a:lstStyle/>
          <a:p>
            <a:pPr lvl="0">
              <a:defRPr b="0"/>
            </a:pPr>
            <a:endParaRPr lang="sk-SK"/>
          </a:p>
        </c:txPr>
        <c:crossAx val="892869081"/>
        <c:crosses val="autoZero"/>
        <c:auto val="1"/>
        <c:lblAlgn val="ctr"/>
        <c:lblOffset val="100"/>
        <c:noMultiLvlLbl val="1"/>
      </c:catAx>
      <c:valAx>
        <c:axId val="89286908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73857204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1'!$AJ$2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1'!$AJ$3:$AJ$27</c:f>
              <c:numCache>
                <c:formatCode>0.00%</c:formatCode>
                <c:ptCount val="25"/>
                <c:pt idx="0">
                  <c:v>0.42857142857142855</c:v>
                </c:pt>
                <c:pt idx="1">
                  <c:v>0.2857142857142857</c:v>
                </c:pt>
                <c:pt idx="2">
                  <c:v>0.42857142857142855</c:v>
                </c:pt>
                <c:pt idx="3">
                  <c:v>0.6</c:v>
                </c:pt>
                <c:pt idx="4">
                  <c:v>0.35714285714285715</c:v>
                </c:pt>
                <c:pt idx="5">
                  <c:v>0.2857142857142857</c:v>
                </c:pt>
                <c:pt idx="6">
                  <c:v>0.2</c:v>
                </c:pt>
                <c:pt idx="7">
                  <c:v>0.6</c:v>
                </c:pt>
                <c:pt idx="8">
                  <c:v>0.6</c:v>
                </c:pt>
                <c:pt idx="9">
                  <c:v>0.2</c:v>
                </c:pt>
                <c:pt idx="10">
                  <c:v>0.35714285714285715</c:v>
                </c:pt>
                <c:pt idx="11">
                  <c:v>0.2857142857142857</c:v>
                </c:pt>
                <c:pt idx="12">
                  <c:v>0</c:v>
                </c:pt>
                <c:pt idx="13">
                  <c:v>0.3</c:v>
                </c:pt>
                <c:pt idx="14">
                  <c:v>0.4</c:v>
                </c:pt>
                <c:pt idx="15">
                  <c:v>0.3</c:v>
                </c:pt>
                <c:pt idx="16">
                  <c:v>0.2857142857142857</c:v>
                </c:pt>
                <c:pt idx="17">
                  <c:v>0.41666666666666669</c:v>
                </c:pt>
                <c:pt idx="18">
                  <c:v>0.2857142857142857</c:v>
                </c:pt>
                <c:pt idx="19">
                  <c:v>0.2857142857142857</c:v>
                </c:pt>
                <c:pt idx="20">
                  <c:v>0.2857142857142857</c:v>
                </c:pt>
                <c:pt idx="21">
                  <c:v>0.3</c:v>
                </c:pt>
                <c:pt idx="22">
                  <c:v>0.25</c:v>
                </c:pt>
                <c:pt idx="23">
                  <c:v>0.3</c:v>
                </c:pt>
                <c:pt idx="24">
                  <c:v>0.2857142857142857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E31-4905-931C-2D91509E8FDA}"/>
            </c:ext>
          </c:extLst>
        </c:ser>
        <c:dLbls>
          <c:showLegendKey val="0"/>
          <c:showVal val="0"/>
          <c:showCatName val="0"/>
          <c:showSerName val="0"/>
          <c:showPercent val="0"/>
          <c:showBubbleSize val="0"/>
        </c:dLbls>
        <c:gapWidth val="150"/>
        <c:axId val="812605780"/>
        <c:axId val="572775540"/>
      </c:barChart>
      <c:catAx>
        <c:axId val="812605780"/>
        <c:scaling>
          <c:orientation val="minMax"/>
        </c:scaling>
        <c:delete val="0"/>
        <c:axPos val="b"/>
        <c:numFmt formatCode="General" sourceLinked="1"/>
        <c:majorTickMark val="cross"/>
        <c:minorTickMark val="cross"/>
        <c:tickLblPos val="nextTo"/>
        <c:txPr>
          <a:bodyPr/>
          <a:lstStyle/>
          <a:p>
            <a:pPr lvl="0">
              <a:defRPr b="0"/>
            </a:pPr>
            <a:endParaRPr lang="sk-SK"/>
          </a:p>
        </c:txPr>
        <c:crossAx val="572775540"/>
        <c:crosses val="autoZero"/>
        <c:auto val="1"/>
        <c:lblAlgn val="ctr"/>
        <c:lblOffset val="100"/>
        <c:noMultiLvlLbl val="1"/>
      </c:catAx>
      <c:valAx>
        <c:axId val="572775540"/>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81260578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1'!$AO$2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1'!$AO$3:$AO$27</c:f>
              <c:numCache>
                <c:formatCode>#,##0.00</c:formatCode>
                <c:ptCount val="25"/>
                <c:pt idx="0" formatCode="0.00%">
                  <c:v>0.28000000000000003</c:v>
                </c:pt>
                <c:pt idx="1">
                  <c:v>0.54166666666666663</c:v>
                </c:pt>
                <c:pt idx="2" formatCode="0.00%">
                  <c:v>0.28000000000000003</c:v>
                </c:pt>
                <c:pt idx="3" formatCode="0.00%">
                  <c:v>0.52380952380952384</c:v>
                </c:pt>
                <c:pt idx="4" formatCode="0.00%">
                  <c:v>0.54166666666666663</c:v>
                </c:pt>
                <c:pt idx="5" formatCode="0.00%">
                  <c:v>0.54166666666666663</c:v>
                </c:pt>
                <c:pt idx="6" formatCode="0.00%">
                  <c:v>0.40909090909090912</c:v>
                </c:pt>
                <c:pt idx="7" formatCode="0.00%">
                  <c:v>0.52380952380952384</c:v>
                </c:pt>
                <c:pt idx="8" formatCode="0.00%">
                  <c:v>0.5</c:v>
                </c:pt>
                <c:pt idx="9" formatCode="0.00%">
                  <c:v>0.55000000000000004</c:v>
                </c:pt>
                <c:pt idx="10" formatCode="0.00%">
                  <c:v>0.2</c:v>
                </c:pt>
                <c:pt idx="11" formatCode="0.00%">
                  <c:v>0.4</c:v>
                </c:pt>
                <c:pt idx="12" formatCode="0.00%">
                  <c:v>0.18181818181818182</c:v>
                </c:pt>
                <c:pt idx="13" formatCode="0.00%">
                  <c:v>0.12</c:v>
                </c:pt>
                <c:pt idx="14" formatCode="0.00%">
                  <c:v>0.25</c:v>
                </c:pt>
                <c:pt idx="15" formatCode="0.00%">
                  <c:v>0.45833333333333331</c:v>
                </c:pt>
                <c:pt idx="16" formatCode="0.00%">
                  <c:v>0.25</c:v>
                </c:pt>
                <c:pt idx="17" formatCode="0.00%">
                  <c:v>0.2</c:v>
                </c:pt>
                <c:pt idx="18" formatCode="0.00%">
                  <c:v>0.4</c:v>
                </c:pt>
                <c:pt idx="19" formatCode="0.00%">
                  <c:v>0.4</c:v>
                </c:pt>
                <c:pt idx="20" formatCode="0.00%">
                  <c:v>0.08</c:v>
                </c:pt>
                <c:pt idx="21" formatCode="0.00%">
                  <c:v>0.12</c:v>
                </c:pt>
                <c:pt idx="22" formatCode="0.00%">
                  <c:v>0.38461538461538464</c:v>
                </c:pt>
                <c:pt idx="23" formatCode="0.00%">
                  <c:v>0.12</c:v>
                </c:pt>
                <c:pt idx="24" formatCode="0.00%">
                  <c:v>0.04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DC7-4178-9AD0-CD7687A5FD2E}"/>
            </c:ext>
          </c:extLst>
        </c:ser>
        <c:dLbls>
          <c:showLegendKey val="0"/>
          <c:showVal val="0"/>
          <c:showCatName val="0"/>
          <c:showSerName val="0"/>
          <c:showPercent val="0"/>
          <c:showBubbleSize val="0"/>
        </c:dLbls>
        <c:gapWidth val="150"/>
        <c:axId val="405922500"/>
        <c:axId val="899924664"/>
      </c:barChart>
      <c:catAx>
        <c:axId val="405922500"/>
        <c:scaling>
          <c:orientation val="minMax"/>
        </c:scaling>
        <c:delete val="0"/>
        <c:axPos val="b"/>
        <c:numFmt formatCode="General" sourceLinked="1"/>
        <c:majorTickMark val="cross"/>
        <c:minorTickMark val="cross"/>
        <c:tickLblPos val="nextTo"/>
        <c:txPr>
          <a:bodyPr/>
          <a:lstStyle/>
          <a:p>
            <a:pPr lvl="0">
              <a:defRPr b="0"/>
            </a:pPr>
            <a:endParaRPr lang="sk-SK"/>
          </a:p>
        </c:txPr>
        <c:crossAx val="899924664"/>
        <c:crosses val="autoZero"/>
        <c:auto val="1"/>
        <c:lblAlgn val="ctr"/>
        <c:lblOffset val="100"/>
        <c:noMultiLvlLbl val="1"/>
      </c:catAx>
      <c:valAx>
        <c:axId val="899924664"/>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40592250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1'!$AT$2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1'!$AT$3:$AT$27</c:f>
              <c:numCache>
                <c:formatCode>0.00%</c:formatCode>
                <c:ptCount val="25"/>
                <c:pt idx="0">
                  <c:v>0.2</c:v>
                </c:pt>
                <c:pt idx="1">
                  <c:v>0.4</c:v>
                </c:pt>
                <c:pt idx="2">
                  <c:v>0.2</c:v>
                </c:pt>
                <c:pt idx="3">
                  <c:v>0</c:v>
                </c:pt>
                <c:pt idx="4">
                  <c:v>0.4</c:v>
                </c:pt>
                <c:pt idx="5">
                  <c:v>0.4</c:v>
                </c:pt>
                <c:pt idx="6">
                  <c:v>0</c:v>
                </c:pt>
                <c:pt idx="7">
                  <c:v>0</c:v>
                </c:pt>
                <c:pt idx="8">
                  <c:v>0</c:v>
                </c:pt>
                <c:pt idx="9">
                  <c:v>0</c:v>
                </c:pt>
                <c:pt idx="10">
                  <c:v>0</c:v>
                </c:pt>
                <c:pt idx="11">
                  <c:v>0.4</c:v>
                </c:pt>
                <c:pt idx="12">
                  <c:v>0</c:v>
                </c:pt>
                <c:pt idx="13">
                  <c:v>0</c:v>
                </c:pt>
                <c:pt idx="14">
                  <c:v>0</c:v>
                </c:pt>
                <c:pt idx="15">
                  <c:v>0.4</c:v>
                </c:pt>
                <c:pt idx="16">
                  <c:v>0.4</c:v>
                </c:pt>
                <c:pt idx="17">
                  <c:v>0</c:v>
                </c:pt>
                <c:pt idx="18">
                  <c:v>0.4</c:v>
                </c:pt>
                <c:pt idx="19">
                  <c:v>0.4</c:v>
                </c:pt>
                <c:pt idx="20">
                  <c:v>0</c:v>
                </c:pt>
                <c:pt idx="21">
                  <c:v>0</c:v>
                </c:pt>
                <c:pt idx="22">
                  <c:v>0</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7A5-4E60-9157-9CAB5FFDCC46}"/>
            </c:ext>
          </c:extLst>
        </c:ser>
        <c:dLbls>
          <c:showLegendKey val="0"/>
          <c:showVal val="0"/>
          <c:showCatName val="0"/>
          <c:showSerName val="0"/>
          <c:showPercent val="0"/>
          <c:showBubbleSize val="0"/>
        </c:dLbls>
        <c:gapWidth val="150"/>
        <c:axId val="1011353980"/>
        <c:axId val="2064344903"/>
      </c:barChart>
      <c:catAx>
        <c:axId val="1011353980"/>
        <c:scaling>
          <c:orientation val="minMax"/>
        </c:scaling>
        <c:delete val="0"/>
        <c:axPos val="b"/>
        <c:numFmt formatCode="General" sourceLinked="1"/>
        <c:majorTickMark val="cross"/>
        <c:minorTickMark val="cross"/>
        <c:tickLblPos val="nextTo"/>
        <c:txPr>
          <a:bodyPr/>
          <a:lstStyle/>
          <a:p>
            <a:pPr lvl="0">
              <a:defRPr b="0"/>
            </a:pPr>
            <a:endParaRPr lang="sk-SK"/>
          </a:p>
        </c:txPr>
        <c:crossAx val="2064344903"/>
        <c:crosses val="autoZero"/>
        <c:auto val="1"/>
        <c:lblAlgn val="ctr"/>
        <c:lblOffset val="100"/>
        <c:noMultiLvlLbl val="1"/>
      </c:catAx>
      <c:valAx>
        <c:axId val="2064344903"/>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01135398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1'!$AY$2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1'!$AY$3:$AY$27</c:f>
              <c:numCache>
                <c:formatCode>0.00%</c:formatCode>
                <c:ptCount val="25"/>
                <c:pt idx="0">
                  <c:v>0.33333333333333331</c:v>
                </c:pt>
                <c:pt idx="1">
                  <c:v>0</c:v>
                </c:pt>
                <c:pt idx="2">
                  <c:v>0</c:v>
                </c:pt>
                <c:pt idx="3">
                  <c:v>0</c:v>
                </c:pt>
                <c:pt idx="4">
                  <c:v>0.33333333333333331</c:v>
                </c:pt>
                <c:pt idx="5">
                  <c:v>0</c:v>
                </c:pt>
                <c:pt idx="6">
                  <c:v>0</c:v>
                </c:pt>
                <c:pt idx="7">
                  <c:v>0</c:v>
                </c:pt>
                <c:pt idx="8">
                  <c:v>0</c:v>
                </c:pt>
                <c:pt idx="9">
                  <c:v>0</c:v>
                </c:pt>
                <c:pt idx="10">
                  <c:v>0</c:v>
                </c:pt>
                <c:pt idx="11">
                  <c:v>0</c:v>
                </c:pt>
                <c:pt idx="12">
                  <c:v>0</c:v>
                </c:pt>
                <c:pt idx="13">
                  <c:v>0</c:v>
                </c:pt>
                <c:pt idx="14">
                  <c:v>0</c:v>
                </c:pt>
                <c:pt idx="15">
                  <c:v>0</c:v>
                </c:pt>
                <c:pt idx="16">
                  <c:v>0</c:v>
                </c:pt>
                <c:pt idx="17">
                  <c:v>0.33333333333333331</c:v>
                </c:pt>
                <c:pt idx="18">
                  <c:v>0</c:v>
                </c:pt>
                <c:pt idx="19">
                  <c:v>0</c:v>
                </c:pt>
                <c:pt idx="20">
                  <c:v>0.33333333333333331</c:v>
                </c:pt>
                <c:pt idx="21">
                  <c:v>0.44444444444444442</c:v>
                </c:pt>
                <c:pt idx="22">
                  <c:v>0.22222222222222221</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3AB-4DC4-B578-AB47CBAC82E4}"/>
            </c:ext>
          </c:extLst>
        </c:ser>
        <c:dLbls>
          <c:showLegendKey val="0"/>
          <c:showVal val="0"/>
          <c:showCatName val="0"/>
          <c:showSerName val="0"/>
          <c:showPercent val="0"/>
          <c:showBubbleSize val="0"/>
        </c:dLbls>
        <c:gapWidth val="150"/>
        <c:axId val="1533116531"/>
        <c:axId val="1186632607"/>
      </c:barChart>
      <c:catAx>
        <c:axId val="1533116531"/>
        <c:scaling>
          <c:orientation val="minMax"/>
        </c:scaling>
        <c:delete val="0"/>
        <c:axPos val="b"/>
        <c:numFmt formatCode="General" sourceLinked="1"/>
        <c:majorTickMark val="cross"/>
        <c:minorTickMark val="cross"/>
        <c:tickLblPos val="nextTo"/>
        <c:txPr>
          <a:bodyPr/>
          <a:lstStyle/>
          <a:p>
            <a:pPr lvl="0">
              <a:defRPr b="0"/>
            </a:pPr>
            <a:endParaRPr lang="sk-SK"/>
          </a:p>
        </c:txPr>
        <c:crossAx val="1186632607"/>
        <c:crosses val="autoZero"/>
        <c:auto val="1"/>
        <c:lblAlgn val="ctr"/>
        <c:lblOffset val="100"/>
        <c:noMultiLvlLbl val="1"/>
      </c:catAx>
      <c:valAx>
        <c:axId val="1186632607"/>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53311653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1'!$BD$2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1'!$BD$3:$BD$27</c:f>
              <c:numCache>
                <c:formatCode>0.00%</c:formatCode>
                <c:ptCount val="25"/>
                <c:pt idx="0">
                  <c:v>0.8</c:v>
                </c:pt>
                <c:pt idx="1">
                  <c:v>0.8</c:v>
                </c:pt>
                <c:pt idx="2">
                  <c:v>0.8</c:v>
                </c:pt>
                <c:pt idx="3">
                  <c:v>1</c:v>
                </c:pt>
                <c:pt idx="4">
                  <c:v>0.8</c:v>
                </c:pt>
                <c:pt idx="5">
                  <c:v>0.8</c:v>
                </c:pt>
                <c:pt idx="6">
                  <c:v>0.8</c:v>
                </c:pt>
                <c:pt idx="7">
                  <c:v>1</c:v>
                </c:pt>
                <c:pt idx="8">
                  <c:v>1</c:v>
                </c:pt>
                <c:pt idx="9">
                  <c:v>0.5</c:v>
                </c:pt>
                <c:pt idx="10">
                  <c:v>0.6</c:v>
                </c:pt>
                <c:pt idx="11">
                  <c:v>0.8</c:v>
                </c:pt>
                <c:pt idx="12">
                  <c:v>0.8</c:v>
                </c:pt>
                <c:pt idx="13">
                  <c:v>0.6</c:v>
                </c:pt>
                <c:pt idx="14">
                  <c:v>0.8</c:v>
                </c:pt>
                <c:pt idx="15">
                  <c:v>0.8</c:v>
                </c:pt>
                <c:pt idx="16">
                  <c:v>0.8</c:v>
                </c:pt>
                <c:pt idx="17">
                  <c:v>0.8</c:v>
                </c:pt>
                <c:pt idx="18">
                  <c:v>0.8</c:v>
                </c:pt>
                <c:pt idx="19">
                  <c:v>0.8</c:v>
                </c:pt>
                <c:pt idx="20">
                  <c:v>0.5</c:v>
                </c:pt>
                <c:pt idx="21">
                  <c:v>0.6</c:v>
                </c:pt>
                <c:pt idx="22">
                  <c:v>0.8</c:v>
                </c:pt>
                <c:pt idx="23">
                  <c:v>0.6</c:v>
                </c:pt>
                <c:pt idx="24">
                  <c:v>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30A-4979-9F35-7A76122D7D66}"/>
            </c:ext>
          </c:extLst>
        </c:ser>
        <c:dLbls>
          <c:showLegendKey val="0"/>
          <c:showVal val="0"/>
          <c:showCatName val="0"/>
          <c:showSerName val="0"/>
          <c:showPercent val="0"/>
          <c:showBubbleSize val="0"/>
        </c:dLbls>
        <c:gapWidth val="150"/>
        <c:axId val="186597556"/>
        <c:axId val="2147047863"/>
      </c:barChart>
      <c:catAx>
        <c:axId val="186597556"/>
        <c:scaling>
          <c:orientation val="minMax"/>
        </c:scaling>
        <c:delete val="0"/>
        <c:axPos val="b"/>
        <c:numFmt formatCode="General" sourceLinked="1"/>
        <c:majorTickMark val="cross"/>
        <c:minorTickMark val="cross"/>
        <c:tickLblPos val="nextTo"/>
        <c:txPr>
          <a:bodyPr/>
          <a:lstStyle/>
          <a:p>
            <a:pPr lvl="0">
              <a:defRPr b="0"/>
            </a:pPr>
            <a:endParaRPr lang="sk-SK"/>
          </a:p>
        </c:txPr>
        <c:crossAx val="2147047863"/>
        <c:crosses val="autoZero"/>
        <c:auto val="1"/>
        <c:lblAlgn val="ctr"/>
        <c:lblOffset val="100"/>
        <c:noMultiLvlLbl val="1"/>
      </c:catAx>
      <c:valAx>
        <c:axId val="214704786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865975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1'!$P$2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1'!$P$3:$P$27</c:f>
              <c:numCache>
                <c:formatCode>0.00%</c:formatCode>
                <c:ptCount val="25"/>
                <c:pt idx="0">
                  <c:v>0.92307692307692313</c:v>
                </c:pt>
                <c:pt idx="1">
                  <c:v>0.61538461538461542</c:v>
                </c:pt>
                <c:pt idx="2">
                  <c:v>0.92307692307692313</c:v>
                </c:pt>
                <c:pt idx="3">
                  <c:v>0.75</c:v>
                </c:pt>
                <c:pt idx="4">
                  <c:v>0.53846153846153844</c:v>
                </c:pt>
                <c:pt idx="5">
                  <c:v>0.53846153846153844</c:v>
                </c:pt>
                <c:pt idx="6">
                  <c:v>1</c:v>
                </c:pt>
                <c:pt idx="7">
                  <c:v>0.66666666666666663</c:v>
                </c:pt>
                <c:pt idx="8">
                  <c:v>0.91666666666666663</c:v>
                </c:pt>
                <c:pt idx="9">
                  <c:v>1</c:v>
                </c:pt>
                <c:pt idx="10">
                  <c:v>0.38461538461538464</c:v>
                </c:pt>
                <c:pt idx="11">
                  <c:v>0.75</c:v>
                </c:pt>
                <c:pt idx="12">
                  <c:v>1</c:v>
                </c:pt>
                <c:pt idx="13">
                  <c:v>0.76923076923076927</c:v>
                </c:pt>
                <c:pt idx="14">
                  <c:v>0.69230769230769229</c:v>
                </c:pt>
                <c:pt idx="15">
                  <c:v>0.5</c:v>
                </c:pt>
                <c:pt idx="16">
                  <c:v>0.76923076923076927</c:v>
                </c:pt>
                <c:pt idx="17">
                  <c:v>0.61538461538461542</c:v>
                </c:pt>
                <c:pt idx="18">
                  <c:v>0.58333333333333337</c:v>
                </c:pt>
                <c:pt idx="19">
                  <c:v>0.58333333333333337</c:v>
                </c:pt>
                <c:pt idx="20">
                  <c:v>0.46153846153846156</c:v>
                </c:pt>
                <c:pt idx="21">
                  <c:v>0.53846153846153844</c:v>
                </c:pt>
                <c:pt idx="22">
                  <c:v>0.15384615384615385</c:v>
                </c:pt>
                <c:pt idx="23">
                  <c:v>0.53846153846153844</c:v>
                </c:pt>
                <c:pt idx="24">
                  <c:v>0.58333333333333337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8AF-4316-9154-BDC158F537D9}"/>
            </c:ext>
          </c:extLst>
        </c:ser>
        <c:dLbls>
          <c:showLegendKey val="0"/>
          <c:showVal val="0"/>
          <c:showCatName val="0"/>
          <c:showSerName val="0"/>
          <c:showPercent val="0"/>
          <c:showBubbleSize val="0"/>
        </c:dLbls>
        <c:gapWidth val="150"/>
        <c:axId val="1195570637"/>
        <c:axId val="834511403"/>
      </c:barChart>
      <c:catAx>
        <c:axId val="1195570637"/>
        <c:scaling>
          <c:orientation val="minMax"/>
        </c:scaling>
        <c:delete val="0"/>
        <c:axPos val="b"/>
        <c:numFmt formatCode="General" sourceLinked="1"/>
        <c:majorTickMark val="cross"/>
        <c:minorTickMark val="cross"/>
        <c:tickLblPos val="nextTo"/>
        <c:txPr>
          <a:bodyPr/>
          <a:lstStyle/>
          <a:p>
            <a:pPr lvl="0">
              <a:defRPr b="0"/>
            </a:pPr>
            <a:endParaRPr lang="sk-SK"/>
          </a:p>
        </c:txPr>
        <c:crossAx val="834511403"/>
        <c:crosses val="autoZero"/>
        <c:auto val="1"/>
        <c:lblAlgn val="ctr"/>
        <c:lblOffset val="100"/>
        <c:noMultiLvlLbl val="1"/>
      </c:catAx>
      <c:valAx>
        <c:axId val="83451140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195570637"/>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1'!$K$2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1'!$K$3:$K$27</c:f>
              <c:numCache>
                <c:formatCode>0.00%</c:formatCode>
                <c:ptCount val="25"/>
                <c:pt idx="0">
                  <c:v>0.5</c:v>
                </c:pt>
                <c:pt idx="1">
                  <c:v>1</c:v>
                </c:pt>
                <c:pt idx="2">
                  <c:v>0.5</c:v>
                </c:pt>
                <c:pt idx="3">
                  <c:v>1</c:v>
                </c:pt>
                <c:pt idx="4">
                  <c:v>1</c:v>
                </c:pt>
                <c:pt idx="5">
                  <c:v>1</c:v>
                </c:pt>
                <c:pt idx="6">
                  <c:v>1</c:v>
                </c:pt>
                <c:pt idx="7">
                  <c:v>1</c:v>
                </c:pt>
                <c:pt idx="8">
                  <c:v>1</c:v>
                </c:pt>
                <c:pt idx="9">
                  <c:v>1</c:v>
                </c:pt>
                <c:pt idx="10">
                  <c:v>0.66666666666666663</c:v>
                </c:pt>
                <c:pt idx="11">
                  <c:v>1</c:v>
                </c:pt>
                <c:pt idx="12">
                  <c:v>0.66666666666666663</c:v>
                </c:pt>
                <c:pt idx="13">
                  <c:v>0.83333333333333337</c:v>
                </c:pt>
                <c:pt idx="14">
                  <c:v>0.16666666666666666</c:v>
                </c:pt>
                <c:pt idx="15">
                  <c:v>0.5</c:v>
                </c:pt>
                <c:pt idx="16">
                  <c:v>0</c:v>
                </c:pt>
                <c:pt idx="17">
                  <c:v>0.5</c:v>
                </c:pt>
                <c:pt idx="18">
                  <c:v>0.66666666666666663</c:v>
                </c:pt>
                <c:pt idx="19">
                  <c:v>0.5</c:v>
                </c:pt>
                <c:pt idx="20">
                  <c:v>0.5</c:v>
                </c:pt>
                <c:pt idx="21">
                  <c:v>0.16666666666666666</c:v>
                </c:pt>
                <c:pt idx="22">
                  <c:v>0.5</c:v>
                </c:pt>
                <c:pt idx="23">
                  <c:v>0</c:v>
                </c:pt>
                <c:pt idx="2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67D-4D82-BB16-FB70B150B536}"/>
            </c:ext>
          </c:extLst>
        </c:ser>
        <c:dLbls>
          <c:showLegendKey val="0"/>
          <c:showVal val="0"/>
          <c:showCatName val="0"/>
          <c:showSerName val="0"/>
          <c:showPercent val="0"/>
          <c:showBubbleSize val="0"/>
        </c:dLbls>
        <c:gapWidth val="150"/>
        <c:axId val="1350884703"/>
        <c:axId val="166510532"/>
      </c:barChart>
      <c:catAx>
        <c:axId val="1350884703"/>
        <c:scaling>
          <c:orientation val="minMax"/>
        </c:scaling>
        <c:delete val="0"/>
        <c:axPos val="b"/>
        <c:numFmt formatCode="General" sourceLinked="1"/>
        <c:majorTickMark val="cross"/>
        <c:minorTickMark val="cross"/>
        <c:tickLblPos val="nextTo"/>
        <c:txPr>
          <a:bodyPr/>
          <a:lstStyle/>
          <a:p>
            <a:pPr lvl="0">
              <a:defRPr b="0"/>
            </a:pPr>
            <a:endParaRPr lang="sk-SK"/>
          </a:p>
        </c:txPr>
        <c:crossAx val="166510532"/>
        <c:crosses val="autoZero"/>
        <c:auto val="1"/>
        <c:lblAlgn val="ctr"/>
        <c:lblOffset val="100"/>
        <c:noMultiLvlLbl val="1"/>
      </c:catAx>
      <c:valAx>
        <c:axId val="16651053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350884703"/>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Grafy'!$U$2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Grafy'!$U$3:$U$27</c:f>
              <c:numCache>
                <c:formatCode>0.00%</c:formatCode>
                <c:ptCount val="25"/>
                <c:pt idx="0">
                  <c:v>0</c:v>
                </c:pt>
                <c:pt idx="1">
                  <c:v>0</c:v>
                </c:pt>
                <c:pt idx="2">
                  <c:v>0</c:v>
                </c:pt>
                <c:pt idx="3">
                  <c:v>0.75</c:v>
                </c:pt>
                <c:pt idx="4">
                  <c:v>0</c:v>
                </c:pt>
                <c:pt idx="5">
                  <c:v>0</c:v>
                </c:pt>
                <c:pt idx="6">
                  <c:v>0</c:v>
                </c:pt>
                <c:pt idx="7">
                  <c:v>1</c:v>
                </c:pt>
                <c:pt idx="8">
                  <c:v>0.16666666666666666</c:v>
                </c:pt>
                <c:pt idx="9">
                  <c:v>0</c:v>
                </c:pt>
                <c:pt idx="10">
                  <c:v>0</c:v>
                </c:pt>
                <c:pt idx="11">
                  <c:v>0.5</c:v>
                </c:pt>
                <c:pt idx="12">
                  <c:v>0.66666666666666663</c:v>
                </c:pt>
                <c:pt idx="13">
                  <c:v>0.66666666666666663</c:v>
                </c:pt>
                <c:pt idx="14">
                  <c:v>0</c:v>
                </c:pt>
                <c:pt idx="15">
                  <c:v>0</c:v>
                </c:pt>
                <c:pt idx="16">
                  <c:v>0</c:v>
                </c:pt>
                <c:pt idx="17">
                  <c:v>0.66666666666666663</c:v>
                </c:pt>
                <c:pt idx="18">
                  <c:v>0</c:v>
                </c:pt>
                <c:pt idx="19">
                  <c:v>0.5</c:v>
                </c:pt>
                <c:pt idx="20">
                  <c:v>0.75</c:v>
                </c:pt>
                <c:pt idx="21">
                  <c:v>0.66666666666666663</c:v>
                </c:pt>
                <c:pt idx="22">
                  <c:v>0</c:v>
                </c:pt>
                <c:pt idx="23">
                  <c:v>0.66666666666666663</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78A-4FBD-842F-89A304F367E9}"/>
            </c:ext>
          </c:extLst>
        </c:ser>
        <c:dLbls>
          <c:showLegendKey val="0"/>
          <c:showVal val="0"/>
          <c:showCatName val="0"/>
          <c:showSerName val="0"/>
          <c:showPercent val="0"/>
          <c:showBubbleSize val="0"/>
        </c:dLbls>
        <c:gapWidth val="150"/>
        <c:axId val="145673109"/>
        <c:axId val="324802211"/>
      </c:barChart>
      <c:catAx>
        <c:axId val="145673109"/>
        <c:scaling>
          <c:orientation val="minMax"/>
        </c:scaling>
        <c:delete val="0"/>
        <c:axPos val="b"/>
        <c:numFmt formatCode="General" sourceLinked="1"/>
        <c:majorTickMark val="cross"/>
        <c:minorTickMark val="cross"/>
        <c:tickLblPos val="nextTo"/>
        <c:txPr>
          <a:bodyPr/>
          <a:lstStyle/>
          <a:p>
            <a:pPr lvl="0">
              <a:defRPr b="0"/>
            </a:pPr>
            <a:endParaRPr lang="sk-SK"/>
          </a:p>
        </c:txPr>
        <c:crossAx val="324802211"/>
        <c:crosses val="autoZero"/>
        <c:auto val="1"/>
        <c:lblAlgn val="ctr"/>
        <c:lblOffset val="100"/>
        <c:noMultiLvlLbl val="1"/>
      </c:catAx>
      <c:valAx>
        <c:axId val="32480221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4567310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1'!$F$2</c:f>
              <c:strCache>
                <c:ptCount val="1"/>
                <c:pt idx="0">
                  <c:v>%</c:v>
                </c:pt>
              </c:strCache>
            </c:strRef>
          </c:tx>
          <c:spPr>
            <a:solidFill>
              <a:srgbClr val="FF6E00"/>
            </a:solidFill>
          </c:spPr>
          <c:invertIfNegative val="1"/>
          <c:cat>
            <c:strRef>
              <c:f>'Kópia hárka Grafy 1'!$A$3:$A$27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 1'!$F$3:$F$27</c:f>
              <c:numCache>
                <c:formatCode>0.00%</c:formatCode>
                <c:ptCount val="25"/>
                <c:pt idx="0">
                  <c:v>0.38395848599999999</c:v>
                </c:pt>
                <c:pt idx="1">
                  <c:v>0.37665750920000002</c:v>
                </c:pt>
                <c:pt idx="2">
                  <c:v>0.36729181929999999</c:v>
                </c:pt>
                <c:pt idx="3">
                  <c:v>0.50321428570000004</c:v>
                </c:pt>
                <c:pt idx="4">
                  <c:v>0.38920329669999998</c:v>
                </c:pt>
                <c:pt idx="5">
                  <c:v>0.36896520150000001</c:v>
                </c:pt>
                <c:pt idx="6">
                  <c:v>0.49146464649999999</c:v>
                </c:pt>
                <c:pt idx="7">
                  <c:v>0.54738095239999995</c:v>
                </c:pt>
                <c:pt idx="8">
                  <c:v>0.505</c:v>
                </c:pt>
                <c:pt idx="9">
                  <c:v>0.44833333330000003</c:v>
                </c:pt>
                <c:pt idx="10">
                  <c:v>0.25965201469999999</c:v>
                </c:pt>
                <c:pt idx="11">
                  <c:v>0.430952381</c:v>
                </c:pt>
                <c:pt idx="12">
                  <c:v>0.36151515150000002</c:v>
                </c:pt>
                <c:pt idx="13">
                  <c:v>0.35114529909999997</c:v>
                </c:pt>
                <c:pt idx="14">
                  <c:v>0.36811965810000002</c:v>
                </c:pt>
                <c:pt idx="15">
                  <c:v>0.25750000000000001</c:v>
                </c:pt>
                <c:pt idx="16">
                  <c:v>0.35287545790000002</c:v>
                </c:pt>
                <c:pt idx="17">
                  <c:v>0.3595940171</c:v>
                </c:pt>
                <c:pt idx="18">
                  <c:v>0.30261904760000002</c:v>
                </c:pt>
                <c:pt idx="19">
                  <c:v>0.34928571429999999</c:v>
                </c:pt>
                <c:pt idx="20">
                  <c:v>0.22093956040000001</c:v>
                </c:pt>
                <c:pt idx="21">
                  <c:v>0.31695726499999999</c:v>
                </c:pt>
                <c:pt idx="22">
                  <c:v>0.25745726499999999</c:v>
                </c:pt>
                <c:pt idx="23">
                  <c:v>0.28640170939999998</c:v>
                </c:pt>
                <c:pt idx="24">
                  <c:v>0.20495238099999999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CEC-46BC-ABE2-FF142F801633}"/>
            </c:ext>
          </c:extLst>
        </c:ser>
        <c:dLbls>
          <c:showLegendKey val="0"/>
          <c:showVal val="0"/>
          <c:showCatName val="0"/>
          <c:showSerName val="0"/>
          <c:showPercent val="0"/>
          <c:showBubbleSize val="0"/>
        </c:dLbls>
        <c:gapWidth val="150"/>
        <c:axId val="2059909142"/>
        <c:axId val="1868562542"/>
      </c:barChart>
      <c:catAx>
        <c:axId val="2059909142"/>
        <c:scaling>
          <c:orientation val="minMax"/>
        </c:scaling>
        <c:delete val="0"/>
        <c:axPos val="b"/>
        <c:numFmt formatCode="General" sourceLinked="1"/>
        <c:majorTickMark val="cross"/>
        <c:minorTickMark val="cross"/>
        <c:tickLblPos val="nextTo"/>
        <c:txPr>
          <a:bodyPr/>
          <a:lstStyle/>
          <a:p>
            <a:pPr lvl="0">
              <a:defRPr b="0"/>
            </a:pPr>
            <a:endParaRPr lang="sk-SK"/>
          </a:p>
        </c:txPr>
        <c:crossAx val="1868562542"/>
        <c:crosses val="autoZero"/>
        <c:auto val="1"/>
        <c:lblAlgn val="ctr"/>
        <c:lblOffset val="100"/>
        <c:noMultiLvlLbl val="1"/>
      </c:catAx>
      <c:valAx>
        <c:axId val="1868562542"/>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05990914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 1'!$Z$2</c:f>
              <c:strCache>
                <c:ptCount val="1"/>
                <c:pt idx="0">
                  <c:v>%</c:v>
                </c:pt>
              </c:strCache>
            </c:strRef>
          </c:tx>
          <c:spPr>
            <a:solidFill>
              <a:srgbClr val="3366CC"/>
            </a:solidFill>
          </c:spPr>
          <c:invertIfNegative val="1"/>
          <c:val>
            <c:numRef>
              <c:f>'Kópia hárka Grafy 1'!$Z$3:$Z$27</c:f>
              <c:numCache>
                <c:formatCode>0.00%</c:formatCode>
                <c:ptCount val="25"/>
                <c:pt idx="0">
                  <c:v>0</c:v>
                </c:pt>
                <c:pt idx="1">
                  <c:v>0</c:v>
                </c:pt>
                <c:pt idx="2">
                  <c:v>0</c:v>
                </c:pt>
                <c:pt idx="3">
                  <c:v>0.75</c:v>
                </c:pt>
                <c:pt idx="4">
                  <c:v>0</c:v>
                </c:pt>
                <c:pt idx="5">
                  <c:v>0</c:v>
                </c:pt>
                <c:pt idx="6">
                  <c:v>0</c:v>
                </c:pt>
                <c:pt idx="7">
                  <c:v>1</c:v>
                </c:pt>
                <c:pt idx="8">
                  <c:v>0.16666666666666666</c:v>
                </c:pt>
                <c:pt idx="9">
                  <c:v>0</c:v>
                </c:pt>
                <c:pt idx="10">
                  <c:v>0</c:v>
                </c:pt>
                <c:pt idx="11">
                  <c:v>0.5</c:v>
                </c:pt>
                <c:pt idx="12">
                  <c:v>0.66666666666666663</c:v>
                </c:pt>
                <c:pt idx="13">
                  <c:v>0.66666666666666663</c:v>
                </c:pt>
                <c:pt idx="14">
                  <c:v>0</c:v>
                </c:pt>
                <c:pt idx="15">
                  <c:v>0</c:v>
                </c:pt>
                <c:pt idx="16">
                  <c:v>0</c:v>
                </c:pt>
                <c:pt idx="17">
                  <c:v>0.66666666666666663</c:v>
                </c:pt>
                <c:pt idx="18">
                  <c:v>0</c:v>
                </c:pt>
                <c:pt idx="19">
                  <c:v>0.5</c:v>
                </c:pt>
                <c:pt idx="20">
                  <c:v>0.75</c:v>
                </c:pt>
                <c:pt idx="21">
                  <c:v>0.66666666666666663</c:v>
                </c:pt>
                <c:pt idx="22">
                  <c:v>0</c:v>
                </c:pt>
                <c:pt idx="23">
                  <c:v>0.66666666666666663</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03D-4931-ACE0-35EAC9618016}"/>
            </c:ext>
          </c:extLst>
        </c:ser>
        <c:dLbls>
          <c:showLegendKey val="0"/>
          <c:showVal val="0"/>
          <c:showCatName val="0"/>
          <c:showSerName val="0"/>
          <c:showPercent val="0"/>
          <c:showBubbleSize val="0"/>
        </c:dLbls>
        <c:gapWidth val="150"/>
        <c:axId val="452951953"/>
        <c:axId val="508487581"/>
      </c:barChart>
      <c:catAx>
        <c:axId val="452951953"/>
        <c:scaling>
          <c:orientation val="minMax"/>
        </c:scaling>
        <c:delete val="0"/>
        <c:axPos val="b"/>
        <c:majorTickMark val="cross"/>
        <c:minorTickMark val="cross"/>
        <c:tickLblPos val="nextTo"/>
        <c:txPr>
          <a:bodyPr/>
          <a:lstStyle/>
          <a:p>
            <a:pPr lvl="0">
              <a:defRPr b="0"/>
            </a:pPr>
            <a:endParaRPr lang="sk-SK"/>
          </a:p>
        </c:txPr>
        <c:crossAx val="508487581"/>
        <c:crosses val="autoZero"/>
        <c:auto val="1"/>
        <c:lblAlgn val="ctr"/>
        <c:lblOffset val="100"/>
        <c:noMultiLvlLbl val="1"/>
      </c:catAx>
      <c:valAx>
        <c:axId val="50848758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452951953"/>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Kat.'!$U$2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Kat.'!$U$3:$U$27</c:f>
              <c:numCache>
                <c:formatCode>0.00%</c:formatCode>
                <c:ptCount val="25"/>
                <c:pt idx="0">
                  <c:v>0.5</c:v>
                </c:pt>
                <c:pt idx="1">
                  <c:v>0.33333333333333331</c:v>
                </c:pt>
                <c:pt idx="2">
                  <c:v>0.5</c:v>
                </c:pt>
                <c:pt idx="3">
                  <c:v>0.16666666666666666</c:v>
                </c:pt>
                <c:pt idx="4">
                  <c:v>0.33333333333333331</c:v>
                </c:pt>
                <c:pt idx="5">
                  <c:v>0.33333333333333331</c:v>
                </c:pt>
                <c:pt idx="6">
                  <c:v>0.5</c:v>
                </c:pt>
                <c:pt idx="7">
                  <c:v>0.16666666666666666</c:v>
                </c:pt>
                <c:pt idx="8">
                  <c:v>0.5</c:v>
                </c:pt>
                <c:pt idx="9">
                  <c:v>0.16666666666666666</c:v>
                </c:pt>
                <c:pt idx="10">
                  <c:v>0</c:v>
                </c:pt>
                <c:pt idx="11">
                  <c:v>0.33333333333333331</c:v>
                </c:pt>
                <c:pt idx="12">
                  <c:v>0.33333333333333331</c:v>
                </c:pt>
                <c:pt idx="13">
                  <c:v>0.33333333333333331</c:v>
                </c:pt>
                <c:pt idx="14">
                  <c:v>0</c:v>
                </c:pt>
                <c:pt idx="15">
                  <c:v>0.83333333333333337</c:v>
                </c:pt>
                <c:pt idx="16">
                  <c:v>0.33333333333333331</c:v>
                </c:pt>
                <c:pt idx="17">
                  <c:v>0.33333333333333331</c:v>
                </c:pt>
                <c:pt idx="18">
                  <c:v>0.33333333333333331</c:v>
                </c:pt>
                <c:pt idx="19">
                  <c:v>0.33333333333333331</c:v>
                </c:pt>
                <c:pt idx="20">
                  <c:v>0.16666666666666666</c:v>
                </c:pt>
                <c:pt idx="21">
                  <c:v>0.33333333333333331</c:v>
                </c:pt>
                <c:pt idx="22">
                  <c:v>0</c:v>
                </c:pt>
                <c:pt idx="23">
                  <c:v>0.33333333333333331</c:v>
                </c:pt>
                <c:pt idx="24">
                  <c:v>0.16666666666666666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872-49C9-9F60-4DC59AF7D8B2}"/>
            </c:ext>
          </c:extLst>
        </c:ser>
        <c:dLbls>
          <c:showLegendKey val="0"/>
          <c:showVal val="0"/>
          <c:showCatName val="0"/>
          <c:showSerName val="0"/>
          <c:showPercent val="0"/>
          <c:showBubbleSize val="0"/>
        </c:dLbls>
        <c:gapWidth val="150"/>
        <c:axId val="267553565"/>
        <c:axId val="1983232456"/>
      </c:barChart>
      <c:catAx>
        <c:axId val="267553565"/>
        <c:scaling>
          <c:orientation val="minMax"/>
        </c:scaling>
        <c:delete val="0"/>
        <c:axPos val="b"/>
        <c:numFmt formatCode="General" sourceLinked="1"/>
        <c:majorTickMark val="cross"/>
        <c:minorTickMark val="cross"/>
        <c:tickLblPos val="nextTo"/>
        <c:txPr>
          <a:bodyPr/>
          <a:lstStyle/>
          <a:p>
            <a:pPr lvl="0">
              <a:defRPr b="0"/>
            </a:pPr>
            <a:endParaRPr lang="sk-SK"/>
          </a:p>
        </c:txPr>
        <c:crossAx val="1983232456"/>
        <c:crosses val="autoZero"/>
        <c:auto val="1"/>
        <c:lblAlgn val="ctr"/>
        <c:lblOffset val="100"/>
        <c:noMultiLvlLbl val="1"/>
      </c:catAx>
      <c:valAx>
        <c:axId val="1983232456"/>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6755356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Kat.'!$AE$2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Kat.'!$AE$3:$AE$27</c:f>
              <c:numCache>
                <c:formatCode>0.00%</c:formatCode>
                <c:ptCount val="25"/>
                <c:pt idx="0">
                  <c:v>0</c:v>
                </c:pt>
                <c:pt idx="1">
                  <c:v>0</c:v>
                </c:pt>
                <c:pt idx="2">
                  <c:v>0</c:v>
                </c:pt>
                <c:pt idx="3">
                  <c:v>1</c:v>
                </c:pt>
                <c:pt idx="4">
                  <c:v>0</c:v>
                </c:pt>
                <c:pt idx="5">
                  <c:v>0</c:v>
                </c:pt>
                <c:pt idx="6">
                  <c:v>1</c:v>
                </c:pt>
                <c:pt idx="7">
                  <c:v>1</c:v>
                </c:pt>
                <c:pt idx="8">
                  <c:v>1</c:v>
                </c:pt>
                <c:pt idx="9">
                  <c:v>1</c:v>
                </c:pt>
                <c:pt idx="10">
                  <c:v>0</c:v>
                </c:pt>
                <c:pt idx="11">
                  <c:v>0.5</c:v>
                </c:pt>
                <c:pt idx="12">
                  <c:v>0</c:v>
                </c:pt>
                <c:pt idx="13">
                  <c:v>0</c:v>
                </c:pt>
                <c:pt idx="14">
                  <c:v>1</c:v>
                </c:pt>
                <c:pt idx="15">
                  <c:v>0</c:v>
                </c:pt>
                <c:pt idx="16">
                  <c:v>1</c:v>
                </c:pt>
                <c:pt idx="17">
                  <c:v>0</c:v>
                </c:pt>
                <c:pt idx="18">
                  <c:v>0</c:v>
                </c:pt>
                <c:pt idx="19">
                  <c:v>0.5</c:v>
                </c:pt>
                <c:pt idx="20">
                  <c:v>0</c:v>
                </c:pt>
                <c:pt idx="21">
                  <c:v>0</c:v>
                </c:pt>
                <c:pt idx="22">
                  <c:v>0.75</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E35-4189-A7AA-74584ADFE1E8}"/>
            </c:ext>
          </c:extLst>
        </c:ser>
        <c:dLbls>
          <c:showLegendKey val="0"/>
          <c:showVal val="0"/>
          <c:showCatName val="0"/>
          <c:showSerName val="0"/>
          <c:showPercent val="0"/>
          <c:showBubbleSize val="0"/>
        </c:dLbls>
        <c:gapWidth val="150"/>
        <c:axId val="1696188881"/>
        <c:axId val="1267934128"/>
      </c:barChart>
      <c:catAx>
        <c:axId val="1696188881"/>
        <c:scaling>
          <c:orientation val="minMax"/>
        </c:scaling>
        <c:delete val="0"/>
        <c:axPos val="b"/>
        <c:numFmt formatCode="General" sourceLinked="1"/>
        <c:majorTickMark val="cross"/>
        <c:minorTickMark val="cross"/>
        <c:tickLblPos val="nextTo"/>
        <c:txPr>
          <a:bodyPr/>
          <a:lstStyle/>
          <a:p>
            <a:pPr lvl="0">
              <a:defRPr b="0"/>
            </a:pPr>
            <a:endParaRPr lang="sk-SK"/>
          </a:p>
        </c:txPr>
        <c:crossAx val="1267934128"/>
        <c:crosses val="autoZero"/>
        <c:auto val="1"/>
        <c:lblAlgn val="ctr"/>
        <c:lblOffset val="100"/>
        <c:noMultiLvlLbl val="1"/>
      </c:catAx>
      <c:valAx>
        <c:axId val="126793412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69618888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Kat.'!$AJ$2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Kat.'!$AJ$3:$AJ$27</c:f>
              <c:numCache>
                <c:formatCode>0.00%</c:formatCode>
                <c:ptCount val="25"/>
                <c:pt idx="0">
                  <c:v>0.42857142857142855</c:v>
                </c:pt>
                <c:pt idx="1">
                  <c:v>0.2857142857142857</c:v>
                </c:pt>
                <c:pt idx="2">
                  <c:v>0.42857142857142855</c:v>
                </c:pt>
                <c:pt idx="3">
                  <c:v>0.6</c:v>
                </c:pt>
                <c:pt idx="4">
                  <c:v>0.35714285714285715</c:v>
                </c:pt>
                <c:pt idx="5">
                  <c:v>0.2857142857142857</c:v>
                </c:pt>
                <c:pt idx="6">
                  <c:v>0.2</c:v>
                </c:pt>
                <c:pt idx="7">
                  <c:v>0.6</c:v>
                </c:pt>
                <c:pt idx="8">
                  <c:v>0.6</c:v>
                </c:pt>
                <c:pt idx="9">
                  <c:v>0.2</c:v>
                </c:pt>
                <c:pt idx="10">
                  <c:v>0.35714285714285715</c:v>
                </c:pt>
                <c:pt idx="11">
                  <c:v>0.2857142857142857</c:v>
                </c:pt>
                <c:pt idx="12">
                  <c:v>0</c:v>
                </c:pt>
                <c:pt idx="13">
                  <c:v>0.3</c:v>
                </c:pt>
                <c:pt idx="14">
                  <c:v>0.4</c:v>
                </c:pt>
                <c:pt idx="15">
                  <c:v>0.3</c:v>
                </c:pt>
                <c:pt idx="16">
                  <c:v>0.2857142857142857</c:v>
                </c:pt>
                <c:pt idx="17">
                  <c:v>0.41666666666666669</c:v>
                </c:pt>
                <c:pt idx="18">
                  <c:v>0.2857142857142857</c:v>
                </c:pt>
                <c:pt idx="19">
                  <c:v>0.2857142857142857</c:v>
                </c:pt>
                <c:pt idx="20">
                  <c:v>0.2857142857142857</c:v>
                </c:pt>
                <c:pt idx="21">
                  <c:v>0.3</c:v>
                </c:pt>
                <c:pt idx="22">
                  <c:v>0.25</c:v>
                </c:pt>
                <c:pt idx="23">
                  <c:v>0.3</c:v>
                </c:pt>
                <c:pt idx="24">
                  <c:v>0.2857142857142857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DD7-40DB-AEFC-D464450DF20F}"/>
            </c:ext>
          </c:extLst>
        </c:ser>
        <c:dLbls>
          <c:showLegendKey val="0"/>
          <c:showVal val="0"/>
          <c:showCatName val="0"/>
          <c:showSerName val="0"/>
          <c:showPercent val="0"/>
          <c:showBubbleSize val="0"/>
        </c:dLbls>
        <c:gapWidth val="150"/>
        <c:axId val="1525842164"/>
        <c:axId val="1303620933"/>
      </c:barChart>
      <c:catAx>
        <c:axId val="1525842164"/>
        <c:scaling>
          <c:orientation val="minMax"/>
        </c:scaling>
        <c:delete val="0"/>
        <c:axPos val="b"/>
        <c:numFmt formatCode="General" sourceLinked="1"/>
        <c:majorTickMark val="cross"/>
        <c:minorTickMark val="cross"/>
        <c:tickLblPos val="nextTo"/>
        <c:txPr>
          <a:bodyPr/>
          <a:lstStyle/>
          <a:p>
            <a:pPr lvl="0">
              <a:defRPr b="0"/>
            </a:pPr>
            <a:endParaRPr lang="sk-SK"/>
          </a:p>
        </c:txPr>
        <c:crossAx val="1303620933"/>
        <c:crosses val="autoZero"/>
        <c:auto val="1"/>
        <c:lblAlgn val="ctr"/>
        <c:lblOffset val="100"/>
        <c:noMultiLvlLbl val="1"/>
      </c:catAx>
      <c:valAx>
        <c:axId val="1303620933"/>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52584216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Kat.'!$AO$2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Kat.'!$AO$3:$AO$27</c:f>
              <c:numCache>
                <c:formatCode>0.00%</c:formatCode>
                <c:ptCount val="25"/>
                <c:pt idx="0">
                  <c:v>0.28000000000000003</c:v>
                </c:pt>
                <c:pt idx="1">
                  <c:v>0.54166666666666663</c:v>
                </c:pt>
                <c:pt idx="2">
                  <c:v>0.28000000000000003</c:v>
                </c:pt>
                <c:pt idx="3">
                  <c:v>0.52380952380952384</c:v>
                </c:pt>
                <c:pt idx="4">
                  <c:v>0.54166666666666663</c:v>
                </c:pt>
                <c:pt idx="5">
                  <c:v>0.54166666666666663</c:v>
                </c:pt>
                <c:pt idx="6">
                  <c:v>0.40909090909090912</c:v>
                </c:pt>
                <c:pt idx="7">
                  <c:v>0.52380952380952384</c:v>
                </c:pt>
                <c:pt idx="8">
                  <c:v>0.5</c:v>
                </c:pt>
                <c:pt idx="9">
                  <c:v>0.55000000000000004</c:v>
                </c:pt>
                <c:pt idx="10">
                  <c:v>0.2</c:v>
                </c:pt>
                <c:pt idx="11">
                  <c:v>0.4</c:v>
                </c:pt>
                <c:pt idx="12">
                  <c:v>0.18181818181818182</c:v>
                </c:pt>
                <c:pt idx="13">
                  <c:v>0.12</c:v>
                </c:pt>
                <c:pt idx="14">
                  <c:v>0.25</c:v>
                </c:pt>
                <c:pt idx="15">
                  <c:v>0.45833333333333331</c:v>
                </c:pt>
                <c:pt idx="16">
                  <c:v>0.25</c:v>
                </c:pt>
                <c:pt idx="17">
                  <c:v>0.2</c:v>
                </c:pt>
                <c:pt idx="18">
                  <c:v>0.4</c:v>
                </c:pt>
                <c:pt idx="19">
                  <c:v>0.4</c:v>
                </c:pt>
                <c:pt idx="20">
                  <c:v>0.08</c:v>
                </c:pt>
                <c:pt idx="21">
                  <c:v>0.12</c:v>
                </c:pt>
                <c:pt idx="22">
                  <c:v>0.38461538461538464</c:v>
                </c:pt>
                <c:pt idx="23">
                  <c:v>0.12</c:v>
                </c:pt>
                <c:pt idx="24">
                  <c:v>0.04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DA5-4EC6-ACC7-01F956561F83}"/>
            </c:ext>
          </c:extLst>
        </c:ser>
        <c:dLbls>
          <c:showLegendKey val="0"/>
          <c:showVal val="0"/>
          <c:showCatName val="0"/>
          <c:showSerName val="0"/>
          <c:showPercent val="0"/>
          <c:showBubbleSize val="0"/>
        </c:dLbls>
        <c:gapWidth val="150"/>
        <c:axId val="1695444950"/>
        <c:axId val="1740793986"/>
      </c:barChart>
      <c:catAx>
        <c:axId val="1695444950"/>
        <c:scaling>
          <c:orientation val="minMax"/>
        </c:scaling>
        <c:delete val="0"/>
        <c:axPos val="b"/>
        <c:numFmt formatCode="General" sourceLinked="1"/>
        <c:majorTickMark val="cross"/>
        <c:minorTickMark val="cross"/>
        <c:tickLblPos val="nextTo"/>
        <c:txPr>
          <a:bodyPr/>
          <a:lstStyle/>
          <a:p>
            <a:pPr lvl="0">
              <a:defRPr b="0"/>
            </a:pPr>
            <a:endParaRPr lang="sk-SK"/>
          </a:p>
        </c:txPr>
        <c:crossAx val="1740793986"/>
        <c:crosses val="autoZero"/>
        <c:auto val="1"/>
        <c:lblAlgn val="ctr"/>
        <c:lblOffset val="100"/>
        <c:noMultiLvlLbl val="1"/>
      </c:catAx>
      <c:valAx>
        <c:axId val="1740793986"/>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69544495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Kat.'!$AT$2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Kat.'!$AT$3:$AT$27</c:f>
              <c:numCache>
                <c:formatCode>0.00%</c:formatCode>
                <c:ptCount val="25"/>
                <c:pt idx="0">
                  <c:v>0.2</c:v>
                </c:pt>
                <c:pt idx="1">
                  <c:v>0.4</c:v>
                </c:pt>
                <c:pt idx="2">
                  <c:v>0.2</c:v>
                </c:pt>
                <c:pt idx="3">
                  <c:v>0</c:v>
                </c:pt>
                <c:pt idx="4">
                  <c:v>0.4</c:v>
                </c:pt>
                <c:pt idx="5">
                  <c:v>0.4</c:v>
                </c:pt>
                <c:pt idx="6">
                  <c:v>0</c:v>
                </c:pt>
                <c:pt idx="7">
                  <c:v>0</c:v>
                </c:pt>
                <c:pt idx="8">
                  <c:v>0</c:v>
                </c:pt>
                <c:pt idx="9">
                  <c:v>0</c:v>
                </c:pt>
                <c:pt idx="10">
                  <c:v>0</c:v>
                </c:pt>
                <c:pt idx="11">
                  <c:v>0.4</c:v>
                </c:pt>
                <c:pt idx="12">
                  <c:v>0</c:v>
                </c:pt>
                <c:pt idx="13">
                  <c:v>0</c:v>
                </c:pt>
                <c:pt idx="14">
                  <c:v>0</c:v>
                </c:pt>
                <c:pt idx="15">
                  <c:v>0.4</c:v>
                </c:pt>
                <c:pt idx="16">
                  <c:v>0.4</c:v>
                </c:pt>
                <c:pt idx="17">
                  <c:v>0</c:v>
                </c:pt>
                <c:pt idx="18">
                  <c:v>0.4</c:v>
                </c:pt>
                <c:pt idx="19">
                  <c:v>0.4</c:v>
                </c:pt>
                <c:pt idx="20">
                  <c:v>0</c:v>
                </c:pt>
                <c:pt idx="21">
                  <c:v>0</c:v>
                </c:pt>
                <c:pt idx="22">
                  <c:v>0</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61-44EA-9D29-127FD08434E2}"/>
            </c:ext>
          </c:extLst>
        </c:ser>
        <c:dLbls>
          <c:showLegendKey val="0"/>
          <c:showVal val="0"/>
          <c:showCatName val="0"/>
          <c:showSerName val="0"/>
          <c:showPercent val="0"/>
          <c:showBubbleSize val="0"/>
        </c:dLbls>
        <c:gapWidth val="150"/>
        <c:axId val="575147730"/>
        <c:axId val="784015676"/>
      </c:barChart>
      <c:catAx>
        <c:axId val="575147730"/>
        <c:scaling>
          <c:orientation val="minMax"/>
        </c:scaling>
        <c:delete val="0"/>
        <c:axPos val="b"/>
        <c:numFmt formatCode="General" sourceLinked="1"/>
        <c:majorTickMark val="cross"/>
        <c:minorTickMark val="cross"/>
        <c:tickLblPos val="nextTo"/>
        <c:txPr>
          <a:bodyPr/>
          <a:lstStyle/>
          <a:p>
            <a:pPr lvl="0">
              <a:defRPr b="0"/>
            </a:pPr>
            <a:endParaRPr lang="sk-SK"/>
          </a:p>
        </c:txPr>
        <c:crossAx val="784015676"/>
        <c:crosses val="autoZero"/>
        <c:auto val="1"/>
        <c:lblAlgn val="ctr"/>
        <c:lblOffset val="100"/>
        <c:noMultiLvlLbl val="1"/>
      </c:catAx>
      <c:valAx>
        <c:axId val="784015676"/>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57514773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Kat.'!$AY$2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Kat.'!$AY$3:$AY$27</c:f>
              <c:numCache>
                <c:formatCode>0.00%</c:formatCode>
                <c:ptCount val="25"/>
                <c:pt idx="0">
                  <c:v>0.33333333333333331</c:v>
                </c:pt>
                <c:pt idx="1">
                  <c:v>0</c:v>
                </c:pt>
                <c:pt idx="2">
                  <c:v>0</c:v>
                </c:pt>
                <c:pt idx="3">
                  <c:v>0</c:v>
                </c:pt>
                <c:pt idx="4">
                  <c:v>0.33333333333333331</c:v>
                </c:pt>
                <c:pt idx="5">
                  <c:v>0</c:v>
                </c:pt>
                <c:pt idx="6">
                  <c:v>0</c:v>
                </c:pt>
                <c:pt idx="7">
                  <c:v>0</c:v>
                </c:pt>
                <c:pt idx="8">
                  <c:v>0</c:v>
                </c:pt>
                <c:pt idx="9">
                  <c:v>0</c:v>
                </c:pt>
                <c:pt idx="10">
                  <c:v>0</c:v>
                </c:pt>
                <c:pt idx="11">
                  <c:v>0</c:v>
                </c:pt>
                <c:pt idx="12">
                  <c:v>0</c:v>
                </c:pt>
                <c:pt idx="13">
                  <c:v>0</c:v>
                </c:pt>
                <c:pt idx="14">
                  <c:v>0</c:v>
                </c:pt>
                <c:pt idx="15">
                  <c:v>0</c:v>
                </c:pt>
                <c:pt idx="16">
                  <c:v>0</c:v>
                </c:pt>
                <c:pt idx="17">
                  <c:v>0.33333333333333331</c:v>
                </c:pt>
                <c:pt idx="18">
                  <c:v>0</c:v>
                </c:pt>
                <c:pt idx="19">
                  <c:v>0</c:v>
                </c:pt>
                <c:pt idx="20">
                  <c:v>0.33333333333333331</c:v>
                </c:pt>
                <c:pt idx="21">
                  <c:v>0.44444444444444442</c:v>
                </c:pt>
                <c:pt idx="22">
                  <c:v>0.22222222222222221</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C57-43E4-B0BA-E9E85732B5C1}"/>
            </c:ext>
          </c:extLst>
        </c:ser>
        <c:dLbls>
          <c:showLegendKey val="0"/>
          <c:showVal val="0"/>
          <c:showCatName val="0"/>
          <c:showSerName val="0"/>
          <c:showPercent val="0"/>
          <c:showBubbleSize val="0"/>
        </c:dLbls>
        <c:gapWidth val="150"/>
        <c:axId val="183797269"/>
        <c:axId val="1782200226"/>
      </c:barChart>
      <c:catAx>
        <c:axId val="183797269"/>
        <c:scaling>
          <c:orientation val="minMax"/>
        </c:scaling>
        <c:delete val="0"/>
        <c:axPos val="b"/>
        <c:numFmt formatCode="General" sourceLinked="1"/>
        <c:majorTickMark val="cross"/>
        <c:minorTickMark val="cross"/>
        <c:tickLblPos val="nextTo"/>
        <c:txPr>
          <a:bodyPr/>
          <a:lstStyle/>
          <a:p>
            <a:pPr lvl="0">
              <a:defRPr b="0"/>
            </a:pPr>
            <a:endParaRPr lang="sk-SK"/>
          </a:p>
        </c:txPr>
        <c:crossAx val="1782200226"/>
        <c:crosses val="autoZero"/>
        <c:auto val="1"/>
        <c:lblAlgn val="ctr"/>
        <c:lblOffset val="100"/>
        <c:noMultiLvlLbl val="1"/>
      </c:catAx>
      <c:valAx>
        <c:axId val="1782200226"/>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8379726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Kat.'!$BD$2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Kat.'!$BD$3:$BD$27</c:f>
              <c:numCache>
                <c:formatCode>0.00%</c:formatCode>
                <c:ptCount val="25"/>
                <c:pt idx="0">
                  <c:v>0.8</c:v>
                </c:pt>
                <c:pt idx="1">
                  <c:v>0.8</c:v>
                </c:pt>
                <c:pt idx="2">
                  <c:v>0.8</c:v>
                </c:pt>
                <c:pt idx="3">
                  <c:v>1</c:v>
                </c:pt>
                <c:pt idx="4">
                  <c:v>0.8</c:v>
                </c:pt>
                <c:pt idx="5">
                  <c:v>0.8</c:v>
                </c:pt>
                <c:pt idx="6">
                  <c:v>0.8</c:v>
                </c:pt>
                <c:pt idx="7">
                  <c:v>1</c:v>
                </c:pt>
                <c:pt idx="8">
                  <c:v>1</c:v>
                </c:pt>
                <c:pt idx="9">
                  <c:v>0.5</c:v>
                </c:pt>
                <c:pt idx="10">
                  <c:v>0.6</c:v>
                </c:pt>
                <c:pt idx="11">
                  <c:v>0.8</c:v>
                </c:pt>
                <c:pt idx="12">
                  <c:v>0.8</c:v>
                </c:pt>
                <c:pt idx="13">
                  <c:v>0.6</c:v>
                </c:pt>
                <c:pt idx="14">
                  <c:v>0.8</c:v>
                </c:pt>
                <c:pt idx="15">
                  <c:v>0.8</c:v>
                </c:pt>
                <c:pt idx="16">
                  <c:v>0.8</c:v>
                </c:pt>
                <c:pt idx="17">
                  <c:v>0.8</c:v>
                </c:pt>
                <c:pt idx="18">
                  <c:v>0.8</c:v>
                </c:pt>
                <c:pt idx="19">
                  <c:v>0.8</c:v>
                </c:pt>
                <c:pt idx="20">
                  <c:v>0.5</c:v>
                </c:pt>
                <c:pt idx="21">
                  <c:v>0.6</c:v>
                </c:pt>
                <c:pt idx="22">
                  <c:v>0.8</c:v>
                </c:pt>
                <c:pt idx="23">
                  <c:v>0.6</c:v>
                </c:pt>
                <c:pt idx="24">
                  <c:v>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4E9-4430-B7A1-66A7761642A9}"/>
            </c:ext>
          </c:extLst>
        </c:ser>
        <c:dLbls>
          <c:showLegendKey val="0"/>
          <c:showVal val="0"/>
          <c:showCatName val="0"/>
          <c:showSerName val="0"/>
          <c:showPercent val="0"/>
          <c:showBubbleSize val="0"/>
        </c:dLbls>
        <c:gapWidth val="150"/>
        <c:axId val="858823706"/>
        <c:axId val="1017259713"/>
      </c:barChart>
      <c:catAx>
        <c:axId val="858823706"/>
        <c:scaling>
          <c:orientation val="minMax"/>
        </c:scaling>
        <c:delete val="0"/>
        <c:axPos val="b"/>
        <c:numFmt formatCode="General" sourceLinked="1"/>
        <c:majorTickMark val="cross"/>
        <c:minorTickMark val="cross"/>
        <c:tickLblPos val="nextTo"/>
        <c:txPr>
          <a:bodyPr/>
          <a:lstStyle/>
          <a:p>
            <a:pPr lvl="0">
              <a:defRPr b="0"/>
            </a:pPr>
            <a:endParaRPr lang="sk-SK"/>
          </a:p>
        </c:txPr>
        <c:crossAx val="1017259713"/>
        <c:crosses val="autoZero"/>
        <c:auto val="1"/>
        <c:lblAlgn val="ctr"/>
        <c:lblOffset val="100"/>
        <c:noMultiLvlLbl val="1"/>
      </c:catAx>
      <c:valAx>
        <c:axId val="101725971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85882370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Kat.'!$P$2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Kat.'!$P$3:$P$27</c:f>
              <c:numCache>
                <c:formatCode>0.00%</c:formatCode>
                <c:ptCount val="25"/>
                <c:pt idx="0">
                  <c:v>0.92307692307692313</c:v>
                </c:pt>
                <c:pt idx="1">
                  <c:v>0.61538461538461542</c:v>
                </c:pt>
                <c:pt idx="2">
                  <c:v>0.92307692307692313</c:v>
                </c:pt>
                <c:pt idx="3">
                  <c:v>0.75</c:v>
                </c:pt>
                <c:pt idx="4">
                  <c:v>0.53846153846153844</c:v>
                </c:pt>
                <c:pt idx="5">
                  <c:v>0.53846153846153844</c:v>
                </c:pt>
                <c:pt idx="6">
                  <c:v>1</c:v>
                </c:pt>
                <c:pt idx="7">
                  <c:v>0.66666666666666663</c:v>
                </c:pt>
                <c:pt idx="8">
                  <c:v>0.91666666666666663</c:v>
                </c:pt>
                <c:pt idx="9">
                  <c:v>1</c:v>
                </c:pt>
                <c:pt idx="10">
                  <c:v>0.38461538461538464</c:v>
                </c:pt>
                <c:pt idx="11">
                  <c:v>0.75</c:v>
                </c:pt>
                <c:pt idx="12">
                  <c:v>1</c:v>
                </c:pt>
                <c:pt idx="13">
                  <c:v>0.76923076923076927</c:v>
                </c:pt>
                <c:pt idx="14">
                  <c:v>0.69230769230769229</c:v>
                </c:pt>
                <c:pt idx="15">
                  <c:v>0.5</c:v>
                </c:pt>
                <c:pt idx="16">
                  <c:v>0.76923076923076927</c:v>
                </c:pt>
                <c:pt idx="17">
                  <c:v>0.61538461538461542</c:v>
                </c:pt>
                <c:pt idx="18">
                  <c:v>0.58333333333333337</c:v>
                </c:pt>
                <c:pt idx="19">
                  <c:v>0.58333333333333337</c:v>
                </c:pt>
                <c:pt idx="20">
                  <c:v>0.46153846153846156</c:v>
                </c:pt>
                <c:pt idx="21">
                  <c:v>0.53846153846153844</c:v>
                </c:pt>
                <c:pt idx="22">
                  <c:v>0.15384615384615385</c:v>
                </c:pt>
                <c:pt idx="23">
                  <c:v>0.53846153846153844</c:v>
                </c:pt>
                <c:pt idx="24">
                  <c:v>0.58333333333333337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276-4BC3-B759-A7CCBAF0E375}"/>
            </c:ext>
          </c:extLst>
        </c:ser>
        <c:dLbls>
          <c:showLegendKey val="0"/>
          <c:showVal val="0"/>
          <c:showCatName val="0"/>
          <c:showSerName val="0"/>
          <c:showPercent val="0"/>
          <c:showBubbleSize val="0"/>
        </c:dLbls>
        <c:gapWidth val="150"/>
        <c:axId val="2015691486"/>
        <c:axId val="924755193"/>
      </c:barChart>
      <c:catAx>
        <c:axId val="2015691486"/>
        <c:scaling>
          <c:orientation val="minMax"/>
        </c:scaling>
        <c:delete val="0"/>
        <c:axPos val="b"/>
        <c:numFmt formatCode="General" sourceLinked="1"/>
        <c:majorTickMark val="cross"/>
        <c:minorTickMark val="cross"/>
        <c:tickLblPos val="nextTo"/>
        <c:txPr>
          <a:bodyPr/>
          <a:lstStyle/>
          <a:p>
            <a:pPr lvl="0">
              <a:defRPr b="0"/>
            </a:pPr>
            <a:endParaRPr lang="sk-SK"/>
          </a:p>
        </c:txPr>
        <c:crossAx val="924755193"/>
        <c:crosses val="autoZero"/>
        <c:auto val="1"/>
        <c:lblAlgn val="ctr"/>
        <c:lblOffset val="100"/>
        <c:noMultiLvlLbl val="1"/>
      </c:catAx>
      <c:valAx>
        <c:axId val="92475519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01569148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Grafy'!$Z$2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Grafy'!$Z$3:$Z$27</c:f>
              <c:numCache>
                <c:formatCode>0.00%</c:formatCode>
                <c:ptCount val="25"/>
                <c:pt idx="0">
                  <c:v>0</c:v>
                </c:pt>
                <c:pt idx="1">
                  <c:v>0</c:v>
                </c:pt>
                <c:pt idx="2">
                  <c:v>0</c:v>
                </c:pt>
                <c:pt idx="3">
                  <c:v>1</c:v>
                </c:pt>
                <c:pt idx="4">
                  <c:v>0</c:v>
                </c:pt>
                <c:pt idx="5">
                  <c:v>0</c:v>
                </c:pt>
                <c:pt idx="6">
                  <c:v>1</c:v>
                </c:pt>
                <c:pt idx="7">
                  <c:v>1</c:v>
                </c:pt>
                <c:pt idx="8">
                  <c:v>1</c:v>
                </c:pt>
                <c:pt idx="9">
                  <c:v>1</c:v>
                </c:pt>
                <c:pt idx="10">
                  <c:v>0</c:v>
                </c:pt>
                <c:pt idx="11">
                  <c:v>0.5</c:v>
                </c:pt>
                <c:pt idx="12">
                  <c:v>0</c:v>
                </c:pt>
                <c:pt idx="13">
                  <c:v>0</c:v>
                </c:pt>
                <c:pt idx="14">
                  <c:v>1</c:v>
                </c:pt>
                <c:pt idx="15">
                  <c:v>0</c:v>
                </c:pt>
                <c:pt idx="16">
                  <c:v>1</c:v>
                </c:pt>
                <c:pt idx="17">
                  <c:v>0</c:v>
                </c:pt>
                <c:pt idx="18">
                  <c:v>0</c:v>
                </c:pt>
                <c:pt idx="19">
                  <c:v>0.5</c:v>
                </c:pt>
                <c:pt idx="20">
                  <c:v>0</c:v>
                </c:pt>
                <c:pt idx="21">
                  <c:v>0</c:v>
                </c:pt>
                <c:pt idx="22">
                  <c:v>0.75</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BC8-4D39-B7D5-95F0275962EC}"/>
            </c:ext>
          </c:extLst>
        </c:ser>
        <c:dLbls>
          <c:showLegendKey val="0"/>
          <c:showVal val="0"/>
          <c:showCatName val="0"/>
          <c:showSerName val="0"/>
          <c:showPercent val="0"/>
          <c:showBubbleSize val="0"/>
        </c:dLbls>
        <c:gapWidth val="150"/>
        <c:axId val="622611869"/>
        <c:axId val="712132599"/>
      </c:barChart>
      <c:catAx>
        <c:axId val="622611869"/>
        <c:scaling>
          <c:orientation val="minMax"/>
        </c:scaling>
        <c:delete val="0"/>
        <c:axPos val="b"/>
        <c:numFmt formatCode="General" sourceLinked="1"/>
        <c:majorTickMark val="cross"/>
        <c:minorTickMark val="cross"/>
        <c:tickLblPos val="nextTo"/>
        <c:txPr>
          <a:bodyPr/>
          <a:lstStyle/>
          <a:p>
            <a:pPr lvl="0">
              <a:defRPr b="0"/>
            </a:pPr>
            <a:endParaRPr lang="sk-SK"/>
          </a:p>
        </c:txPr>
        <c:crossAx val="712132599"/>
        <c:crosses val="autoZero"/>
        <c:auto val="1"/>
        <c:lblAlgn val="ctr"/>
        <c:lblOffset val="100"/>
        <c:noMultiLvlLbl val="1"/>
      </c:catAx>
      <c:valAx>
        <c:axId val="712132599"/>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62261186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Kat.'!$K$2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Kat.'!$K$3:$K$27</c:f>
              <c:numCache>
                <c:formatCode>0.00%</c:formatCode>
                <c:ptCount val="25"/>
                <c:pt idx="0">
                  <c:v>0.5</c:v>
                </c:pt>
                <c:pt idx="1">
                  <c:v>1</c:v>
                </c:pt>
                <c:pt idx="2">
                  <c:v>0.5</c:v>
                </c:pt>
                <c:pt idx="3">
                  <c:v>1</c:v>
                </c:pt>
                <c:pt idx="4">
                  <c:v>1</c:v>
                </c:pt>
                <c:pt idx="5">
                  <c:v>1</c:v>
                </c:pt>
                <c:pt idx="6">
                  <c:v>1</c:v>
                </c:pt>
                <c:pt idx="7">
                  <c:v>1</c:v>
                </c:pt>
                <c:pt idx="8">
                  <c:v>1</c:v>
                </c:pt>
                <c:pt idx="9">
                  <c:v>1</c:v>
                </c:pt>
                <c:pt idx="10">
                  <c:v>0.66666666666666663</c:v>
                </c:pt>
                <c:pt idx="11">
                  <c:v>1</c:v>
                </c:pt>
                <c:pt idx="12">
                  <c:v>0.66666666666666663</c:v>
                </c:pt>
                <c:pt idx="13">
                  <c:v>0.83333333333333337</c:v>
                </c:pt>
                <c:pt idx="14">
                  <c:v>0.16666666666666666</c:v>
                </c:pt>
                <c:pt idx="15">
                  <c:v>0.5</c:v>
                </c:pt>
                <c:pt idx="16">
                  <c:v>0</c:v>
                </c:pt>
                <c:pt idx="17">
                  <c:v>0.5</c:v>
                </c:pt>
                <c:pt idx="18">
                  <c:v>0.66666666666666663</c:v>
                </c:pt>
                <c:pt idx="19">
                  <c:v>0.5</c:v>
                </c:pt>
                <c:pt idx="20">
                  <c:v>0.5</c:v>
                </c:pt>
                <c:pt idx="21">
                  <c:v>0.16666666666666666</c:v>
                </c:pt>
                <c:pt idx="22">
                  <c:v>0.5</c:v>
                </c:pt>
                <c:pt idx="23">
                  <c:v>0</c:v>
                </c:pt>
                <c:pt idx="2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F64-48CE-ACFC-4E1BB7727AC4}"/>
            </c:ext>
          </c:extLst>
        </c:ser>
        <c:dLbls>
          <c:showLegendKey val="0"/>
          <c:showVal val="0"/>
          <c:showCatName val="0"/>
          <c:showSerName val="0"/>
          <c:showPercent val="0"/>
          <c:showBubbleSize val="0"/>
        </c:dLbls>
        <c:gapWidth val="150"/>
        <c:axId val="580502704"/>
        <c:axId val="958306143"/>
      </c:barChart>
      <c:catAx>
        <c:axId val="580502704"/>
        <c:scaling>
          <c:orientation val="minMax"/>
        </c:scaling>
        <c:delete val="0"/>
        <c:axPos val="b"/>
        <c:numFmt formatCode="General" sourceLinked="1"/>
        <c:majorTickMark val="cross"/>
        <c:minorTickMark val="cross"/>
        <c:tickLblPos val="nextTo"/>
        <c:txPr>
          <a:bodyPr/>
          <a:lstStyle/>
          <a:p>
            <a:pPr lvl="0">
              <a:defRPr b="0"/>
            </a:pPr>
            <a:endParaRPr lang="sk-SK"/>
          </a:p>
        </c:txPr>
        <c:crossAx val="958306143"/>
        <c:crosses val="autoZero"/>
        <c:auto val="1"/>
        <c:lblAlgn val="ctr"/>
        <c:lblOffset val="100"/>
        <c:noMultiLvlLbl val="1"/>
      </c:catAx>
      <c:valAx>
        <c:axId val="95830614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58050270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Kat.'!$F$2</c:f>
              <c:strCache>
                <c:ptCount val="1"/>
                <c:pt idx="0">
                  <c:v>%</c:v>
                </c:pt>
              </c:strCache>
            </c:strRef>
          </c:tx>
          <c:spPr>
            <a:solidFill>
              <a:srgbClr val="FF6E00"/>
            </a:solidFill>
          </c:spPr>
          <c:invertIfNegative val="1"/>
          <c:cat>
            <c:strRef>
              <c:f>'Kópia hárka All Data Kat.'!$A$3:$A$27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All Data Kat.'!$F$3:$F$27</c:f>
              <c:numCache>
                <c:formatCode>0.00%</c:formatCode>
                <c:ptCount val="25"/>
                <c:pt idx="0">
                  <c:v>0.38395848599999999</c:v>
                </c:pt>
                <c:pt idx="1">
                  <c:v>0.37665750920000002</c:v>
                </c:pt>
                <c:pt idx="2">
                  <c:v>0.36729181929999999</c:v>
                </c:pt>
                <c:pt idx="3">
                  <c:v>0.50321428570000004</c:v>
                </c:pt>
                <c:pt idx="4">
                  <c:v>0.38920329669999998</c:v>
                </c:pt>
                <c:pt idx="5">
                  <c:v>0.36896520150000001</c:v>
                </c:pt>
                <c:pt idx="6">
                  <c:v>0.49146464649999999</c:v>
                </c:pt>
                <c:pt idx="7">
                  <c:v>0.54738095239999995</c:v>
                </c:pt>
                <c:pt idx="8">
                  <c:v>0.505</c:v>
                </c:pt>
                <c:pt idx="9">
                  <c:v>0.44833333330000003</c:v>
                </c:pt>
                <c:pt idx="10">
                  <c:v>0.25965201469999999</c:v>
                </c:pt>
                <c:pt idx="11">
                  <c:v>0.430952381</c:v>
                </c:pt>
                <c:pt idx="12">
                  <c:v>0.36151515150000002</c:v>
                </c:pt>
                <c:pt idx="13">
                  <c:v>0.35114529909999997</c:v>
                </c:pt>
                <c:pt idx="14">
                  <c:v>0.36811965810000002</c:v>
                </c:pt>
                <c:pt idx="15">
                  <c:v>0.25750000000000001</c:v>
                </c:pt>
                <c:pt idx="16">
                  <c:v>0.35287545790000002</c:v>
                </c:pt>
                <c:pt idx="17">
                  <c:v>0.3595940171</c:v>
                </c:pt>
                <c:pt idx="18">
                  <c:v>0.30261904760000002</c:v>
                </c:pt>
                <c:pt idx="19">
                  <c:v>0.34928571429999999</c:v>
                </c:pt>
                <c:pt idx="20">
                  <c:v>0.22093956040000001</c:v>
                </c:pt>
                <c:pt idx="21">
                  <c:v>0.31695726499999999</c:v>
                </c:pt>
                <c:pt idx="22">
                  <c:v>0.25745726499999999</c:v>
                </c:pt>
                <c:pt idx="23">
                  <c:v>0.28640170939999998</c:v>
                </c:pt>
                <c:pt idx="24">
                  <c:v>0.20495238099999999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A84-4A36-8223-37B5273A0E19}"/>
            </c:ext>
          </c:extLst>
        </c:ser>
        <c:dLbls>
          <c:showLegendKey val="0"/>
          <c:showVal val="0"/>
          <c:showCatName val="0"/>
          <c:showSerName val="0"/>
          <c:showPercent val="0"/>
          <c:showBubbleSize val="0"/>
        </c:dLbls>
        <c:gapWidth val="150"/>
        <c:axId val="1672566400"/>
        <c:axId val="611902914"/>
      </c:barChart>
      <c:catAx>
        <c:axId val="1672566400"/>
        <c:scaling>
          <c:orientation val="minMax"/>
        </c:scaling>
        <c:delete val="0"/>
        <c:axPos val="b"/>
        <c:numFmt formatCode="General" sourceLinked="1"/>
        <c:majorTickMark val="cross"/>
        <c:minorTickMark val="cross"/>
        <c:tickLblPos val="nextTo"/>
        <c:txPr>
          <a:bodyPr/>
          <a:lstStyle/>
          <a:p>
            <a:pPr lvl="0">
              <a:defRPr b="0"/>
            </a:pPr>
            <a:endParaRPr lang="sk-SK"/>
          </a:p>
        </c:txPr>
        <c:crossAx val="611902914"/>
        <c:crosses val="autoZero"/>
        <c:auto val="1"/>
        <c:lblAlgn val="ctr"/>
        <c:lblOffset val="100"/>
        <c:noMultiLvlLbl val="1"/>
      </c:catAx>
      <c:valAx>
        <c:axId val="611902914"/>
        <c:scaling>
          <c:orientation val="minMax"/>
          <c:max val="1"/>
          <c:min val="0"/>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67256640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All Data Kat.'!$Z$2</c:f>
              <c:strCache>
                <c:ptCount val="1"/>
                <c:pt idx="0">
                  <c:v>%</c:v>
                </c:pt>
              </c:strCache>
            </c:strRef>
          </c:tx>
          <c:spPr>
            <a:solidFill>
              <a:srgbClr val="3366CC"/>
            </a:solidFill>
          </c:spPr>
          <c:invertIfNegative val="1"/>
          <c:val>
            <c:numRef>
              <c:f>'Kópia hárka All Data Kat.'!$Z$3:$Z$27</c:f>
              <c:numCache>
                <c:formatCode>0.00%</c:formatCode>
                <c:ptCount val="25"/>
                <c:pt idx="0">
                  <c:v>0</c:v>
                </c:pt>
                <c:pt idx="1">
                  <c:v>0</c:v>
                </c:pt>
                <c:pt idx="2">
                  <c:v>0</c:v>
                </c:pt>
                <c:pt idx="3">
                  <c:v>0.75</c:v>
                </c:pt>
                <c:pt idx="4">
                  <c:v>0</c:v>
                </c:pt>
                <c:pt idx="5">
                  <c:v>0</c:v>
                </c:pt>
                <c:pt idx="6">
                  <c:v>0</c:v>
                </c:pt>
                <c:pt idx="7">
                  <c:v>1</c:v>
                </c:pt>
                <c:pt idx="8">
                  <c:v>0.16666666666666666</c:v>
                </c:pt>
                <c:pt idx="9">
                  <c:v>0</c:v>
                </c:pt>
                <c:pt idx="10">
                  <c:v>0</c:v>
                </c:pt>
                <c:pt idx="11">
                  <c:v>0.5</c:v>
                </c:pt>
                <c:pt idx="12">
                  <c:v>0.66666666666666663</c:v>
                </c:pt>
                <c:pt idx="13">
                  <c:v>0.66666666666666663</c:v>
                </c:pt>
                <c:pt idx="14">
                  <c:v>0</c:v>
                </c:pt>
                <c:pt idx="15">
                  <c:v>0</c:v>
                </c:pt>
                <c:pt idx="16">
                  <c:v>0</c:v>
                </c:pt>
                <c:pt idx="17">
                  <c:v>0.66666666666666663</c:v>
                </c:pt>
                <c:pt idx="18">
                  <c:v>0</c:v>
                </c:pt>
                <c:pt idx="19">
                  <c:v>0.5</c:v>
                </c:pt>
                <c:pt idx="20">
                  <c:v>0.75</c:v>
                </c:pt>
                <c:pt idx="21">
                  <c:v>0.66666666666666663</c:v>
                </c:pt>
                <c:pt idx="22">
                  <c:v>0</c:v>
                </c:pt>
                <c:pt idx="23">
                  <c:v>0.66666666666666663</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C71-465E-AFA8-03B1F1B76926}"/>
            </c:ext>
          </c:extLst>
        </c:ser>
        <c:dLbls>
          <c:showLegendKey val="0"/>
          <c:showVal val="0"/>
          <c:showCatName val="0"/>
          <c:showSerName val="0"/>
          <c:showPercent val="0"/>
          <c:showBubbleSize val="0"/>
        </c:dLbls>
        <c:gapWidth val="150"/>
        <c:axId val="1146989790"/>
        <c:axId val="906323871"/>
      </c:barChart>
      <c:catAx>
        <c:axId val="1146989790"/>
        <c:scaling>
          <c:orientation val="minMax"/>
        </c:scaling>
        <c:delete val="0"/>
        <c:axPos val="b"/>
        <c:majorTickMark val="cross"/>
        <c:minorTickMark val="cross"/>
        <c:tickLblPos val="nextTo"/>
        <c:txPr>
          <a:bodyPr/>
          <a:lstStyle/>
          <a:p>
            <a:pPr lvl="0">
              <a:defRPr b="0"/>
            </a:pPr>
            <a:endParaRPr lang="sk-SK"/>
          </a:p>
        </c:txPr>
        <c:crossAx val="906323871"/>
        <c:crosses val="autoZero"/>
        <c:auto val="1"/>
        <c:lblAlgn val="ctr"/>
        <c:lblOffset val="100"/>
        <c:noMultiLvlLbl val="1"/>
      </c:catAx>
      <c:valAx>
        <c:axId val="90632387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14698979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rPr lang="sk-SK"/>
              <a:t>Zápis do obchodného registra – PO</a:t>
            </a:r>
          </a:p>
        </c:rich>
      </c:tx>
      <c:layout/>
      <c:overlay val="0"/>
    </c:title>
    <c:autoTitleDeleted val="0"/>
    <c:plotArea>
      <c:layout/>
      <c:barChart>
        <c:barDir val="col"/>
        <c:grouping val="percentStacked"/>
        <c:varyColors val="1"/>
        <c:ser>
          <c:idx val="0"/>
          <c:order val="0"/>
          <c:tx>
            <c:strRef>
              <c:f>'Zápis do obchodného registra – '!$C$163</c:f>
              <c:strCache>
                <c:ptCount val="1"/>
                <c:pt idx="0">
                  <c:v>Výsledkok v kategórii</c:v>
                </c:pt>
              </c:strCache>
            </c:strRef>
          </c:tx>
          <c:spPr>
            <a:solidFill>
              <a:srgbClr val="38761D"/>
            </a:solidFill>
          </c:spPr>
          <c:invertIfNegative val="1"/>
          <c:dLbls>
            <c:spPr>
              <a:noFill/>
              <a:ln>
                <a:noFill/>
              </a:ln>
              <a:effectLst/>
            </c:spPr>
            <c:txPr>
              <a:bodyPr/>
              <a:lstStyle/>
              <a:p>
                <a:pPr lvl="0">
                  <a:defRPr sz="1000" b="0" i="0">
                    <a:solidFill>
                      <a:srgbClr val="FFFFFF"/>
                    </a:solidFill>
                  </a:defRPr>
                </a:pPr>
                <a:endParaRPr lang="sk-SK"/>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'Zápis do obchodného registra – '!$B$164:$B$178</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'Zápis do obchodného registra – '!$C$164:$C$178</c:f>
              <c:numCache>
                <c:formatCode>0.00%</c:formatCode>
                <c:ptCount val="15"/>
                <c:pt idx="0">
                  <c:v>0.66666666666666663</c:v>
                </c:pt>
                <c:pt idx="1">
                  <c:v>1</c:v>
                </c:pt>
                <c:pt idx="2">
                  <c:v>0.33333333333333331</c:v>
                </c:pt>
                <c:pt idx="3">
                  <c:v>0.66666666666666663</c:v>
                </c:pt>
                <c:pt idx="4">
                  <c:v>0</c:v>
                </c:pt>
                <c:pt idx="5">
                  <c:v>0</c:v>
                </c:pt>
                <c:pt idx="6">
                  <c:v>0.18181818181818182</c:v>
                </c:pt>
                <c:pt idx="7">
                  <c:v>0</c:v>
                </c:pt>
                <c:pt idx="8">
                  <c:v>1</c:v>
                </c:pt>
                <c:pt idx="9">
                  <c:v>0.2</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754-4E64-AFE9-905319EE8045}"/>
            </c:ext>
          </c:extLst>
        </c:ser>
        <c:ser>
          <c:idx val="1"/>
          <c:order val="1"/>
          <c:tx>
            <c:strRef>
              <c:f>'Zápis do obchodného registra – '!$D$163</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1" i="0">
                    <a:solidFill>
                      <a:srgbClr val="434343"/>
                    </a:solidFill>
                  </a:defRPr>
                </a:pPr>
                <a:endParaRPr lang="sk-SK"/>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'Zápis do obchodného registra – '!$B$164:$B$178</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'Zápis do obchodného registra – '!$D$164:$D$178</c:f>
              <c:numCache>
                <c:formatCode>0.00%</c:formatCode>
                <c:ptCount val="15"/>
                <c:pt idx="0">
                  <c:v>0.33333333333333337</c:v>
                </c:pt>
                <c:pt idx="1">
                  <c:v>0</c:v>
                </c:pt>
                <c:pt idx="2">
                  <c:v>0.66666666666666674</c:v>
                </c:pt>
                <c:pt idx="3">
                  <c:v>0.33333333333333337</c:v>
                </c:pt>
                <c:pt idx="4">
                  <c:v>1</c:v>
                </c:pt>
                <c:pt idx="5">
                  <c:v>1</c:v>
                </c:pt>
                <c:pt idx="6">
                  <c:v>0.81818181818181812</c:v>
                </c:pt>
                <c:pt idx="7">
                  <c:v>1</c:v>
                </c:pt>
                <c:pt idx="8">
                  <c:v>0</c:v>
                </c:pt>
                <c:pt idx="9">
                  <c:v>0.8</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754-4E64-AFE9-905319EE8045}"/>
            </c:ext>
          </c:extLst>
        </c:ser>
        <c:dLbls>
          <c:showLegendKey val="0"/>
          <c:showVal val="0"/>
          <c:showCatName val="0"/>
          <c:showSerName val="0"/>
          <c:showPercent val="0"/>
          <c:showBubbleSize val="0"/>
        </c:dLbls>
        <c:gapWidth val="150"/>
        <c:overlap val="100"/>
        <c:axId val="1854589512"/>
        <c:axId val="831957149"/>
      </c:barChart>
      <c:catAx>
        <c:axId val="1854589512"/>
        <c:scaling>
          <c:orientation val="minMax"/>
        </c:scaling>
        <c:delete val="0"/>
        <c:axPos val="b"/>
        <c:numFmt formatCode="General" sourceLinked="1"/>
        <c:majorTickMark val="cross"/>
        <c:minorTickMark val="cross"/>
        <c:tickLblPos val="nextTo"/>
        <c:txPr>
          <a:bodyPr/>
          <a:lstStyle/>
          <a:p>
            <a:pPr lvl="0">
              <a:defRPr sz="1000" b="1">
                <a:solidFill>
                  <a:srgbClr val="000000"/>
                </a:solidFill>
              </a:defRPr>
            </a:pPr>
            <a:endParaRPr lang="sk-SK"/>
          </a:p>
        </c:txPr>
        <c:crossAx val="831957149"/>
        <c:crosses val="autoZero"/>
        <c:auto val="1"/>
        <c:lblAlgn val="ctr"/>
        <c:lblOffset val="100"/>
        <c:noMultiLvlLbl val="1"/>
      </c:catAx>
      <c:valAx>
        <c:axId val="831957149"/>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b="0"/>
            </a:pPr>
            <a:endParaRPr lang="sk-SK"/>
          </a:p>
        </c:txPr>
        <c:crossAx val="1854589512"/>
        <c:crosses val="autoZero"/>
        <c:crossBetween val="between"/>
      </c:valAx>
    </c:plotArea>
    <c:legend>
      <c:legendPos val="r"/>
      <c:layout/>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Podávanie kontrolného výkazu</a:t>
            </a:r>
          </a:p>
        </c:rich>
      </c:tx>
      <c:overlay val="0"/>
    </c:title>
    <c:autoTitleDeleted val="0"/>
    <c:plotArea>
      <c:layout/>
      <c:barChart>
        <c:barDir val="col"/>
        <c:grouping val="stacked"/>
        <c:varyColors val="1"/>
        <c:ser>
          <c:idx val="0"/>
          <c:order val="0"/>
          <c:tx>
            <c:strRef>
              <c:f>'Podávanie kontrolného výkazu'!$C$161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'Podávanie kontrolného výkazu'!$B$162:$B$176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'Podávanie kontrolného výkazu'!$C$162:$C$176</c:f>
              <c:numCache>
                <c:formatCode>0.00%</c:formatCode>
                <c:ptCount val="15"/>
                <c:pt idx="0">
                  <c:v>0.66666666666666663</c:v>
                </c:pt>
                <c:pt idx="1">
                  <c:v>0.58333333333333337</c:v>
                </c:pt>
                <c:pt idx="2">
                  <c:v>0.33333333333333331</c:v>
                </c:pt>
                <c:pt idx="3">
                  <c:v>0</c:v>
                </c:pt>
                <c:pt idx="4">
                  <c:v>0</c:v>
                </c:pt>
                <c:pt idx="5">
                  <c:v>0.2857142857142857</c:v>
                </c:pt>
                <c:pt idx="6">
                  <c:v>0.4</c:v>
                </c:pt>
                <c:pt idx="7">
                  <c:v>0.4</c:v>
                </c:pt>
                <c:pt idx="8">
                  <c:v>0.6</c:v>
                </c:pt>
                <c:pt idx="9">
                  <c:v>0.2</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FCF-4EFD-9A90-2B0DD0CE51B2}"/>
            </c:ext>
          </c:extLst>
        </c:ser>
        <c:ser>
          <c:idx val="1"/>
          <c:order val="1"/>
          <c:tx>
            <c:strRef>
              <c:f>'Podávanie kontrolného výkazu'!$D$161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'Podávanie kontrolného výkazu'!$B$162:$B$176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'Podávanie kontrolného výkazu'!$D$162:$D$176</c:f>
              <c:numCache>
                <c:formatCode>0.00%</c:formatCode>
                <c:ptCount val="15"/>
                <c:pt idx="0">
                  <c:v>0.33333333333333337</c:v>
                </c:pt>
                <c:pt idx="1">
                  <c:v>0.41666666666666663</c:v>
                </c:pt>
                <c:pt idx="2">
                  <c:v>0.66666666666666674</c:v>
                </c:pt>
                <c:pt idx="3">
                  <c:v>1</c:v>
                </c:pt>
                <c:pt idx="4">
                  <c:v>1</c:v>
                </c:pt>
                <c:pt idx="5">
                  <c:v>0.7142857142857143</c:v>
                </c:pt>
                <c:pt idx="6">
                  <c:v>0.6</c:v>
                </c:pt>
                <c:pt idx="7">
                  <c:v>0.6</c:v>
                </c:pt>
                <c:pt idx="8">
                  <c:v>0.4</c:v>
                </c:pt>
                <c:pt idx="9">
                  <c:v>0.8</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FCF-4EFD-9A90-2B0DD0CE51B2}"/>
            </c:ext>
          </c:extLst>
        </c:ser>
        <c:dLbls>
          <c:showLegendKey val="0"/>
          <c:showVal val="0"/>
          <c:showCatName val="0"/>
          <c:showSerName val="0"/>
          <c:showPercent val="0"/>
          <c:showBubbleSize val="0"/>
        </c:dLbls>
        <c:gapWidth val="150"/>
        <c:overlap val="100"/>
        <c:axId val="650037088"/>
        <c:axId val="1998196573"/>
      </c:barChart>
      <c:catAx>
        <c:axId val="650037088"/>
        <c:scaling>
          <c:orientation val="minMax"/>
        </c:scaling>
        <c:delete val="0"/>
        <c:axPos val="b"/>
        <c:numFmt formatCode="General" sourceLinked="1"/>
        <c:majorTickMark val="cross"/>
        <c:minorTickMark val="cross"/>
        <c:tickLblPos val="nextTo"/>
        <c:txPr>
          <a:bodyPr/>
          <a:lstStyle/>
          <a:p>
            <a:pPr lvl="0">
              <a:defRPr b="0"/>
            </a:pPr>
            <a:endParaRPr lang="sk-SK"/>
          </a:p>
        </c:txPr>
        <c:crossAx val="1998196573"/>
        <c:crosses val="autoZero"/>
        <c:auto val="1"/>
        <c:lblAlgn val="ctr"/>
        <c:lblOffset val="100"/>
        <c:noMultiLvlLbl val="1"/>
      </c:catAx>
      <c:valAx>
        <c:axId val="199819657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650037088"/>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Sankcie</a:t>
            </a:r>
          </a:p>
        </c:rich>
      </c:tx>
      <c:overlay val="0"/>
    </c:title>
    <c:autoTitleDeleted val="0"/>
    <c:plotArea>
      <c:layout/>
      <c:barChart>
        <c:barDir val="col"/>
        <c:grouping val="stacked"/>
        <c:varyColors val="1"/>
        <c:ser>
          <c:idx val="0"/>
          <c:order val="0"/>
          <c:tx>
            <c:strRef>
              <c:f>Sankcie!$C$161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Sankcie!$B$162:$B$176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Sankcie!$C$162:$C$176</c:f>
              <c:numCache>
                <c:formatCode>0.00%</c:formatCode>
                <c:ptCount val="15"/>
                <c:pt idx="0">
                  <c:v>0.5</c:v>
                </c:pt>
                <c:pt idx="1">
                  <c:v>0.15384615384615385</c:v>
                </c:pt>
                <c:pt idx="2">
                  <c:v>0</c:v>
                </c:pt>
                <c:pt idx="3">
                  <c:v>0</c:v>
                </c:pt>
                <c:pt idx="4">
                  <c:v>0.75</c:v>
                </c:pt>
                <c:pt idx="5">
                  <c:v>0.25</c:v>
                </c:pt>
                <c:pt idx="6">
                  <c:v>0.38461538461538464</c:v>
                </c:pt>
                <c:pt idx="7">
                  <c:v>0</c:v>
                </c:pt>
                <c:pt idx="8">
                  <c:v>0.4</c:v>
                </c:pt>
                <c:pt idx="9">
                  <c:v>0</c:v>
                </c:pt>
                <c:pt idx="10">
                  <c:v>0</c:v>
                </c:pt>
                <c:pt idx="11">
                  <c:v>0.22222222222222221</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C6-4EC2-B3E7-699C71854650}"/>
            </c:ext>
          </c:extLst>
        </c:ser>
        <c:ser>
          <c:idx val="1"/>
          <c:order val="1"/>
          <c:tx>
            <c:strRef>
              <c:f>Sankcie!$D$161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Sankcie!$B$162:$B$176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Sankcie!$D$162:$D$176</c:f>
              <c:numCache>
                <c:formatCode>0.00%</c:formatCode>
                <c:ptCount val="15"/>
                <c:pt idx="0">
                  <c:v>0.5</c:v>
                </c:pt>
                <c:pt idx="1">
                  <c:v>0.84615384615384615</c:v>
                </c:pt>
                <c:pt idx="2">
                  <c:v>1</c:v>
                </c:pt>
                <c:pt idx="3">
                  <c:v>1</c:v>
                </c:pt>
                <c:pt idx="4">
                  <c:v>0.25</c:v>
                </c:pt>
                <c:pt idx="5">
                  <c:v>0.75</c:v>
                </c:pt>
                <c:pt idx="6">
                  <c:v>0.61538461538461542</c:v>
                </c:pt>
                <c:pt idx="7">
                  <c:v>1</c:v>
                </c:pt>
                <c:pt idx="8">
                  <c:v>0.6</c:v>
                </c:pt>
                <c:pt idx="9">
                  <c:v>1</c:v>
                </c:pt>
                <c:pt idx="10">
                  <c:v>1</c:v>
                </c:pt>
                <c:pt idx="11">
                  <c:v>0.77777777777777779</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C6-4EC2-B3E7-699C71854650}"/>
            </c:ext>
          </c:extLst>
        </c:ser>
        <c:dLbls>
          <c:showLegendKey val="0"/>
          <c:showVal val="0"/>
          <c:showCatName val="0"/>
          <c:showSerName val="0"/>
          <c:showPercent val="0"/>
          <c:showBubbleSize val="0"/>
        </c:dLbls>
        <c:gapWidth val="150"/>
        <c:overlap val="100"/>
        <c:axId val="56150990"/>
        <c:axId val="76949935"/>
      </c:barChart>
      <c:catAx>
        <c:axId val="56150990"/>
        <c:scaling>
          <c:orientation val="minMax"/>
        </c:scaling>
        <c:delete val="0"/>
        <c:axPos val="b"/>
        <c:numFmt formatCode="General" sourceLinked="1"/>
        <c:majorTickMark val="cross"/>
        <c:minorTickMark val="cross"/>
        <c:tickLblPos val="nextTo"/>
        <c:txPr>
          <a:bodyPr/>
          <a:lstStyle/>
          <a:p>
            <a:pPr lvl="0">
              <a:defRPr b="0"/>
            </a:pPr>
            <a:endParaRPr lang="sk-SK"/>
          </a:p>
        </c:txPr>
        <c:crossAx val="76949935"/>
        <c:crosses val="autoZero"/>
        <c:auto val="1"/>
        <c:lblAlgn val="ctr"/>
        <c:lblOffset val="100"/>
        <c:noMultiLvlLbl val="1"/>
      </c:catAx>
      <c:valAx>
        <c:axId val="76949935"/>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56150990"/>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Domáhanie sa práva – Podanie na súd – Žaloba</a:t>
            </a:r>
          </a:p>
        </c:rich>
      </c:tx>
      <c:overlay val="0"/>
    </c:title>
    <c:autoTitleDeleted val="0"/>
    <c:plotArea>
      <c:layout/>
      <c:barChart>
        <c:barDir val="col"/>
        <c:grouping val="stacked"/>
        <c:varyColors val="1"/>
        <c:ser>
          <c:idx val="0"/>
          <c:order val="0"/>
          <c:tx>
            <c:strRef>
              <c:f>'Domáhanie sa práva – Podanie na'!$C$161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'Domáhanie sa práva – Podanie na'!$B$162:$B$176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'Domáhanie sa práva – Podanie na'!$C$162:$C$176</c:f>
              <c:numCache>
                <c:formatCode>0.00%</c:formatCode>
                <c:ptCount val="15"/>
                <c:pt idx="0">
                  <c:v>1</c:v>
                </c:pt>
                <c:pt idx="1">
                  <c:v>0.53846153846153844</c:v>
                </c:pt>
                <c:pt idx="2">
                  <c:v>0.33333333333333331</c:v>
                </c:pt>
                <c:pt idx="3">
                  <c:v>0</c:v>
                </c:pt>
                <c:pt idx="4">
                  <c:v>0</c:v>
                </c:pt>
                <c:pt idx="5">
                  <c:v>0.35714285714285715</c:v>
                </c:pt>
                <c:pt idx="6">
                  <c:v>0.54166666666666663</c:v>
                </c:pt>
                <c:pt idx="7">
                  <c:v>0.4</c:v>
                </c:pt>
                <c:pt idx="8">
                  <c:v>1</c:v>
                </c:pt>
                <c:pt idx="9">
                  <c:v>0.2</c:v>
                </c:pt>
                <c:pt idx="10">
                  <c:v>0</c:v>
                </c:pt>
                <c:pt idx="11">
                  <c:v>0.33333333333333331</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990-47AF-856B-29BB68DAB870}"/>
            </c:ext>
          </c:extLst>
        </c:ser>
        <c:ser>
          <c:idx val="1"/>
          <c:order val="1"/>
          <c:tx>
            <c:strRef>
              <c:f>'Domáhanie sa práva – Podanie na'!$D$161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'Domáhanie sa práva – Podanie na'!$B$162:$B$176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'Domáhanie sa práva – Podanie na'!$D$162:$D$176</c:f>
              <c:numCache>
                <c:formatCode>0.00%</c:formatCode>
                <c:ptCount val="15"/>
                <c:pt idx="0">
                  <c:v>0</c:v>
                </c:pt>
                <c:pt idx="1">
                  <c:v>0.46153846153846156</c:v>
                </c:pt>
                <c:pt idx="2">
                  <c:v>0.66666666666666674</c:v>
                </c:pt>
                <c:pt idx="3">
                  <c:v>1</c:v>
                </c:pt>
                <c:pt idx="4">
                  <c:v>1</c:v>
                </c:pt>
                <c:pt idx="5">
                  <c:v>0.64285714285714279</c:v>
                </c:pt>
                <c:pt idx="6">
                  <c:v>0.45833333333333337</c:v>
                </c:pt>
                <c:pt idx="7">
                  <c:v>0.6</c:v>
                </c:pt>
                <c:pt idx="8">
                  <c:v>0</c:v>
                </c:pt>
                <c:pt idx="9">
                  <c:v>0.8</c:v>
                </c:pt>
                <c:pt idx="10">
                  <c:v>1</c:v>
                </c:pt>
                <c:pt idx="11">
                  <c:v>0.66666666666666674</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3990-47AF-856B-29BB68DAB870}"/>
            </c:ext>
          </c:extLst>
        </c:ser>
        <c:dLbls>
          <c:showLegendKey val="0"/>
          <c:showVal val="0"/>
          <c:showCatName val="0"/>
          <c:showSerName val="0"/>
          <c:showPercent val="0"/>
          <c:showBubbleSize val="0"/>
        </c:dLbls>
        <c:gapWidth val="150"/>
        <c:overlap val="100"/>
        <c:axId val="2029137690"/>
        <c:axId val="1928560346"/>
      </c:barChart>
      <c:catAx>
        <c:axId val="2029137690"/>
        <c:scaling>
          <c:orientation val="minMax"/>
        </c:scaling>
        <c:delete val="0"/>
        <c:axPos val="b"/>
        <c:numFmt formatCode="General" sourceLinked="1"/>
        <c:majorTickMark val="cross"/>
        <c:minorTickMark val="cross"/>
        <c:tickLblPos val="nextTo"/>
        <c:txPr>
          <a:bodyPr/>
          <a:lstStyle/>
          <a:p>
            <a:pPr lvl="0">
              <a:defRPr b="0"/>
            </a:pPr>
            <a:endParaRPr lang="sk-SK"/>
          </a:p>
        </c:txPr>
        <c:crossAx val="1928560346"/>
        <c:crosses val="autoZero"/>
        <c:auto val="1"/>
        <c:lblAlgn val="ctr"/>
        <c:lblOffset val="100"/>
        <c:noMultiLvlLbl val="1"/>
      </c:catAx>
      <c:valAx>
        <c:axId val="1928560346"/>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029137690"/>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Bežné podnikateľské operácie – Vykazovanie štatistík</a:t>
            </a:r>
          </a:p>
        </c:rich>
      </c:tx>
      <c:overlay val="0"/>
    </c:title>
    <c:autoTitleDeleted val="0"/>
    <c:plotArea>
      <c:layout/>
      <c:barChart>
        <c:barDir val="col"/>
        <c:grouping val="stacked"/>
        <c:varyColors val="1"/>
        <c:ser>
          <c:idx val="0"/>
          <c:order val="0"/>
          <c:tx>
            <c:strRef>
              <c:f>'Bežné podnikateľské operácie – '!$C$161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'Bežné podnikateľské operácie – '!$B$162:$B$176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'Bežné podnikateľské operácie – '!$C$162:$C$176</c:f>
              <c:numCache>
                <c:formatCode>0.00%</c:formatCode>
                <c:ptCount val="15"/>
                <c:pt idx="0">
                  <c:v>1</c:v>
                </c:pt>
                <c:pt idx="1">
                  <c:v>0.58333333333333337</c:v>
                </c:pt>
                <c:pt idx="2">
                  <c:v>0.16666666666666666</c:v>
                </c:pt>
                <c:pt idx="3">
                  <c:v>0</c:v>
                </c:pt>
                <c:pt idx="4">
                  <c:v>0</c:v>
                </c:pt>
                <c:pt idx="5">
                  <c:v>0.2857142857142857</c:v>
                </c:pt>
                <c:pt idx="6">
                  <c:v>0.04</c:v>
                </c:pt>
                <c:pt idx="7">
                  <c:v>0</c:v>
                </c:pt>
                <c:pt idx="8">
                  <c:v>0.6</c:v>
                </c:pt>
                <c:pt idx="9">
                  <c:v>0</c:v>
                </c:pt>
                <c:pt idx="10">
                  <c:v>0</c:v>
                </c:pt>
                <c:pt idx="11">
                  <c:v>0</c:v>
                </c:pt>
                <c:pt idx="12">
                  <c:v>0.2</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E19-43E1-B650-34CAA3773E13}"/>
            </c:ext>
          </c:extLst>
        </c:ser>
        <c:ser>
          <c:idx val="1"/>
          <c:order val="1"/>
          <c:tx>
            <c:strRef>
              <c:f>'Bežné podnikateľské operácie – '!$D$161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'Bežné podnikateľské operácie – '!$B$162:$B$176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'Bežné podnikateľské operácie – '!$D$162:$D$176</c:f>
              <c:numCache>
                <c:formatCode>0.00%</c:formatCode>
                <c:ptCount val="15"/>
                <c:pt idx="0">
                  <c:v>0</c:v>
                </c:pt>
                <c:pt idx="1">
                  <c:v>0.41666666666666663</c:v>
                </c:pt>
                <c:pt idx="2">
                  <c:v>0.83333333333333337</c:v>
                </c:pt>
                <c:pt idx="3">
                  <c:v>1</c:v>
                </c:pt>
                <c:pt idx="4">
                  <c:v>1</c:v>
                </c:pt>
                <c:pt idx="5">
                  <c:v>0.7142857142857143</c:v>
                </c:pt>
                <c:pt idx="6">
                  <c:v>0.96</c:v>
                </c:pt>
                <c:pt idx="7">
                  <c:v>1</c:v>
                </c:pt>
                <c:pt idx="8">
                  <c:v>0.4</c:v>
                </c:pt>
                <c:pt idx="9">
                  <c:v>1</c:v>
                </c:pt>
                <c:pt idx="10">
                  <c:v>1</c:v>
                </c:pt>
                <c:pt idx="11">
                  <c:v>0</c:v>
                </c:pt>
                <c:pt idx="12">
                  <c:v>0.8</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E19-43E1-B650-34CAA3773E13}"/>
            </c:ext>
          </c:extLst>
        </c:ser>
        <c:dLbls>
          <c:showLegendKey val="0"/>
          <c:showVal val="0"/>
          <c:showCatName val="0"/>
          <c:showSerName val="0"/>
          <c:showPercent val="0"/>
          <c:showBubbleSize val="0"/>
        </c:dLbls>
        <c:gapWidth val="150"/>
        <c:overlap val="100"/>
        <c:axId val="806943611"/>
        <c:axId val="1585974724"/>
      </c:barChart>
      <c:catAx>
        <c:axId val="806943611"/>
        <c:scaling>
          <c:orientation val="minMax"/>
        </c:scaling>
        <c:delete val="0"/>
        <c:axPos val="b"/>
        <c:numFmt formatCode="General" sourceLinked="1"/>
        <c:majorTickMark val="cross"/>
        <c:minorTickMark val="cross"/>
        <c:tickLblPos val="nextTo"/>
        <c:txPr>
          <a:bodyPr/>
          <a:lstStyle/>
          <a:p>
            <a:pPr lvl="0">
              <a:defRPr b="0"/>
            </a:pPr>
            <a:endParaRPr lang="sk-SK"/>
          </a:p>
        </c:txPr>
        <c:crossAx val="1585974724"/>
        <c:crosses val="autoZero"/>
        <c:auto val="1"/>
        <c:lblAlgn val="ctr"/>
        <c:lblOffset val="100"/>
        <c:noMultiLvlLbl val="1"/>
      </c:catAx>
      <c:valAx>
        <c:axId val="1585974724"/>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806943611"/>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Sociálne dávky – Príspevok v nezamestnanosti</a:t>
            </a:r>
          </a:p>
        </c:rich>
      </c:tx>
      <c:overlay val="0"/>
    </c:title>
    <c:autoTitleDeleted val="0"/>
    <c:plotArea>
      <c:layout/>
      <c:barChart>
        <c:barDir val="col"/>
        <c:grouping val="stacked"/>
        <c:varyColors val="1"/>
        <c:ser>
          <c:idx val="0"/>
          <c:order val="0"/>
          <c:tx>
            <c:strRef>
              <c:f>'Sociálne dávky – Príspevok v ne'!$C$161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'Sociálne dávky – Príspevok v ne'!$B$162:$B$176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'Sociálne dávky – Príspevok v ne'!$C$162:$C$176</c:f>
              <c:numCache>
                <c:formatCode>0.00%</c:formatCode>
                <c:ptCount val="15"/>
                <c:pt idx="0">
                  <c:v>0.5</c:v>
                </c:pt>
                <c:pt idx="1">
                  <c:v>0.5</c:v>
                </c:pt>
                <c:pt idx="2">
                  <c:v>0.83333333333333337</c:v>
                </c:pt>
                <c:pt idx="3">
                  <c:v>0</c:v>
                </c:pt>
                <c:pt idx="4">
                  <c:v>0</c:v>
                </c:pt>
                <c:pt idx="5">
                  <c:v>0.3</c:v>
                </c:pt>
                <c:pt idx="6">
                  <c:v>0.45833333333333331</c:v>
                </c:pt>
                <c:pt idx="7">
                  <c:v>0.4</c:v>
                </c:pt>
                <c:pt idx="8">
                  <c:v>0</c:v>
                </c:pt>
                <c:pt idx="9">
                  <c:v>0.2</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A1C-47F0-B11E-A9618FA9337A}"/>
            </c:ext>
          </c:extLst>
        </c:ser>
        <c:ser>
          <c:idx val="1"/>
          <c:order val="1"/>
          <c:tx>
            <c:strRef>
              <c:f>'Sociálne dávky – Príspevok v ne'!$D$161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'Sociálne dávky – Príspevok v ne'!$B$162:$B$176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'Sociálne dávky – Príspevok v ne'!$D$162:$D$176</c:f>
              <c:numCache>
                <c:formatCode>0.00%</c:formatCode>
                <c:ptCount val="15"/>
                <c:pt idx="0">
                  <c:v>0.5</c:v>
                </c:pt>
                <c:pt idx="1">
                  <c:v>0.5</c:v>
                </c:pt>
                <c:pt idx="2">
                  <c:v>0.16666666666666663</c:v>
                </c:pt>
                <c:pt idx="3">
                  <c:v>1</c:v>
                </c:pt>
                <c:pt idx="4">
                  <c:v>1</c:v>
                </c:pt>
                <c:pt idx="5">
                  <c:v>0.7</c:v>
                </c:pt>
                <c:pt idx="6">
                  <c:v>0.54166666666666674</c:v>
                </c:pt>
                <c:pt idx="7">
                  <c:v>0.6</c:v>
                </c:pt>
                <c:pt idx="8">
                  <c:v>1</c:v>
                </c:pt>
                <c:pt idx="9">
                  <c:v>0.8</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A1C-47F0-B11E-A9618FA9337A}"/>
            </c:ext>
          </c:extLst>
        </c:ser>
        <c:dLbls>
          <c:showLegendKey val="0"/>
          <c:showVal val="0"/>
          <c:showCatName val="0"/>
          <c:showSerName val="0"/>
          <c:showPercent val="0"/>
          <c:showBubbleSize val="0"/>
        </c:dLbls>
        <c:gapWidth val="150"/>
        <c:overlap val="100"/>
        <c:axId val="1228556733"/>
        <c:axId val="294977489"/>
      </c:barChart>
      <c:catAx>
        <c:axId val="1228556733"/>
        <c:scaling>
          <c:orientation val="minMax"/>
        </c:scaling>
        <c:delete val="0"/>
        <c:axPos val="b"/>
        <c:numFmt formatCode="General" sourceLinked="1"/>
        <c:majorTickMark val="cross"/>
        <c:minorTickMark val="cross"/>
        <c:tickLblPos val="nextTo"/>
        <c:txPr>
          <a:bodyPr/>
          <a:lstStyle/>
          <a:p>
            <a:pPr lvl="0">
              <a:defRPr b="0"/>
            </a:pPr>
            <a:endParaRPr lang="sk-SK"/>
          </a:p>
        </c:txPr>
        <c:crossAx val="294977489"/>
        <c:crosses val="autoZero"/>
        <c:auto val="1"/>
        <c:lblAlgn val="ctr"/>
        <c:lblOffset val="100"/>
        <c:noMultiLvlLbl val="1"/>
      </c:catAx>
      <c:valAx>
        <c:axId val="294977489"/>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228556733"/>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Doklady – Oznámenie straty občianskeho preukazu</a:t>
            </a:r>
          </a:p>
        </c:rich>
      </c:tx>
      <c:overlay val="0"/>
    </c:title>
    <c:autoTitleDeleted val="0"/>
    <c:plotArea>
      <c:layout/>
      <c:barChart>
        <c:barDir val="col"/>
        <c:grouping val="stacked"/>
        <c:varyColors val="1"/>
        <c:ser>
          <c:idx val="0"/>
          <c:order val="0"/>
          <c:tx>
            <c:strRef>
              <c:f>'Doklady – Oznámenie straty obči'!$C$161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'Doklady – Oznámenie straty obči'!$B$162:$B$176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'Doklady – Oznámenie straty obči'!$C$162:$C$176</c:f>
              <c:numCache>
                <c:formatCode>0.00%</c:formatCode>
                <c:ptCount val="15"/>
                <c:pt idx="0">
                  <c:v>1</c:v>
                </c:pt>
                <c:pt idx="1">
                  <c:v>1</c:v>
                </c:pt>
                <c:pt idx="2">
                  <c:v>0.16666666666666666</c:v>
                </c:pt>
                <c:pt idx="3">
                  <c:v>0</c:v>
                </c:pt>
                <c:pt idx="4">
                  <c:v>1</c:v>
                </c:pt>
                <c:pt idx="5">
                  <c:v>0.2</c:v>
                </c:pt>
                <c:pt idx="6">
                  <c:v>0.55000000000000004</c:v>
                </c:pt>
                <c:pt idx="7">
                  <c:v>0</c:v>
                </c:pt>
                <c:pt idx="8">
                  <c:v>1</c:v>
                </c:pt>
                <c:pt idx="9">
                  <c:v>0</c:v>
                </c:pt>
                <c:pt idx="10">
                  <c:v>0</c:v>
                </c:pt>
                <c:pt idx="11">
                  <c:v>0</c:v>
                </c:pt>
                <c:pt idx="12">
                  <c:v>0.5</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29A-4581-9CD2-54606D48AC29}"/>
            </c:ext>
          </c:extLst>
        </c:ser>
        <c:ser>
          <c:idx val="1"/>
          <c:order val="1"/>
          <c:tx>
            <c:strRef>
              <c:f>'Doklady – Oznámenie straty obči'!$D$161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'Doklady – Oznámenie straty obči'!$B$162:$B$176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'Doklady – Oznámenie straty obči'!$D$162:$D$176</c:f>
              <c:numCache>
                <c:formatCode>0.00%</c:formatCode>
                <c:ptCount val="15"/>
                <c:pt idx="0">
                  <c:v>0</c:v>
                </c:pt>
                <c:pt idx="1">
                  <c:v>0</c:v>
                </c:pt>
                <c:pt idx="2">
                  <c:v>0.83333333333333337</c:v>
                </c:pt>
                <c:pt idx="3">
                  <c:v>1</c:v>
                </c:pt>
                <c:pt idx="4">
                  <c:v>0</c:v>
                </c:pt>
                <c:pt idx="5">
                  <c:v>0.8</c:v>
                </c:pt>
                <c:pt idx="6">
                  <c:v>0.44999999999999996</c:v>
                </c:pt>
                <c:pt idx="7">
                  <c:v>1</c:v>
                </c:pt>
                <c:pt idx="8">
                  <c:v>0</c:v>
                </c:pt>
                <c:pt idx="9">
                  <c:v>1</c:v>
                </c:pt>
                <c:pt idx="10">
                  <c:v>1</c:v>
                </c:pt>
                <c:pt idx="11">
                  <c:v>1</c:v>
                </c:pt>
                <c:pt idx="12">
                  <c:v>0.5</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F29A-4581-9CD2-54606D48AC29}"/>
            </c:ext>
          </c:extLst>
        </c:ser>
        <c:dLbls>
          <c:showLegendKey val="0"/>
          <c:showVal val="0"/>
          <c:showCatName val="0"/>
          <c:showSerName val="0"/>
          <c:showPercent val="0"/>
          <c:showBubbleSize val="0"/>
        </c:dLbls>
        <c:gapWidth val="150"/>
        <c:overlap val="100"/>
        <c:axId val="181793345"/>
        <c:axId val="269420249"/>
      </c:barChart>
      <c:catAx>
        <c:axId val="181793345"/>
        <c:scaling>
          <c:orientation val="minMax"/>
        </c:scaling>
        <c:delete val="0"/>
        <c:axPos val="b"/>
        <c:numFmt formatCode="General" sourceLinked="1"/>
        <c:majorTickMark val="cross"/>
        <c:minorTickMark val="cross"/>
        <c:tickLblPos val="nextTo"/>
        <c:txPr>
          <a:bodyPr/>
          <a:lstStyle/>
          <a:p>
            <a:pPr lvl="0">
              <a:defRPr b="0"/>
            </a:pPr>
            <a:endParaRPr lang="sk-SK"/>
          </a:p>
        </c:txPr>
        <c:crossAx val="269420249"/>
        <c:crosses val="autoZero"/>
        <c:auto val="1"/>
        <c:lblAlgn val="ctr"/>
        <c:lblOffset val="100"/>
        <c:noMultiLvlLbl val="1"/>
      </c:catAx>
      <c:valAx>
        <c:axId val="269420249"/>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81793345"/>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Grafy'!$AE$2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Grafy'!$AE$3:$AE$27</c:f>
              <c:numCache>
                <c:formatCode>0.00%</c:formatCode>
                <c:ptCount val="25"/>
                <c:pt idx="0">
                  <c:v>0.42857142857142855</c:v>
                </c:pt>
                <c:pt idx="1">
                  <c:v>0.2857142857142857</c:v>
                </c:pt>
                <c:pt idx="2">
                  <c:v>0.42857142857142855</c:v>
                </c:pt>
                <c:pt idx="3">
                  <c:v>0.6</c:v>
                </c:pt>
                <c:pt idx="4">
                  <c:v>0.35714285714285715</c:v>
                </c:pt>
                <c:pt idx="5">
                  <c:v>0.2857142857142857</c:v>
                </c:pt>
                <c:pt idx="6">
                  <c:v>0.2</c:v>
                </c:pt>
                <c:pt idx="7">
                  <c:v>0.6</c:v>
                </c:pt>
                <c:pt idx="8">
                  <c:v>0.6</c:v>
                </c:pt>
                <c:pt idx="9">
                  <c:v>0.2</c:v>
                </c:pt>
                <c:pt idx="10">
                  <c:v>0.35714285714285715</c:v>
                </c:pt>
                <c:pt idx="11">
                  <c:v>0.2857142857142857</c:v>
                </c:pt>
                <c:pt idx="12">
                  <c:v>0</c:v>
                </c:pt>
                <c:pt idx="13">
                  <c:v>0.3</c:v>
                </c:pt>
                <c:pt idx="14">
                  <c:v>0.4</c:v>
                </c:pt>
                <c:pt idx="15">
                  <c:v>0.3</c:v>
                </c:pt>
                <c:pt idx="16">
                  <c:v>0.2857142857142857</c:v>
                </c:pt>
                <c:pt idx="17">
                  <c:v>0.41666666666666669</c:v>
                </c:pt>
                <c:pt idx="18">
                  <c:v>0.2857142857142857</c:v>
                </c:pt>
                <c:pt idx="19">
                  <c:v>0.2857142857142857</c:v>
                </c:pt>
                <c:pt idx="20">
                  <c:v>0.2857142857142857</c:v>
                </c:pt>
                <c:pt idx="21">
                  <c:v>0.3</c:v>
                </c:pt>
                <c:pt idx="22">
                  <c:v>0.25</c:v>
                </c:pt>
                <c:pt idx="23">
                  <c:v>0.3</c:v>
                </c:pt>
                <c:pt idx="24">
                  <c:v>0.2857142857142857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B3B-4DE3-92A6-180BB2F226D5}"/>
            </c:ext>
          </c:extLst>
        </c:ser>
        <c:dLbls>
          <c:showLegendKey val="0"/>
          <c:showVal val="0"/>
          <c:showCatName val="0"/>
          <c:showSerName val="0"/>
          <c:showPercent val="0"/>
          <c:showBubbleSize val="0"/>
        </c:dLbls>
        <c:gapWidth val="150"/>
        <c:axId val="2009067355"/>
        <c:axId val="2147267177"/>
      </c:barChart>
      <c:catAx>
        <c:axId val="2009067355"/>
        <c:scaling>
          <c:orientation val="minMax"/>
        </c:scaling>
        <c:delete val="0"/>
        <c:axPos val="b"/>
        <c:numFmt formatCode="General" sourceLinked="1"/>
        <c:majorTickMark val="cross"/>
        <c:minorTickMark val="cross"/>
        <c:tickLblPos val="nextTo"/>
        <c:txPr>
          <a:bodyPr/>
          <a:lstStyle/>
          <a:p>
            <a:pPr lvl="0">
              <a:defRPr b="0"/>
            </a:pPr>
            <a:endParaRPr lang="sk-SK"/>
          </a:p>
        </c:txPr>
        <c:crossAx val="2147267177"/>
        <c:crosses val="autoZero"/>
        <c:auto val="1"/>
        <c:lblAlgn val="ctr"/>
        <c:lblOffset val="100"/>
        <c:noMultiLvlLbl val="1"/>
      </c:catAx>
      <c:valAx>
        <c:axId val="2147267177"/>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00906735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Domáhanie sa práva – Odvolanie sa</a:t>
            </a:r>
          </a:p>
        </c:rich>
      </c:tx>
      <c:overlay val="0"/>
    </c:title>
    <c:autoTitleDeleted val="0"/>
    <c:plotArea>
      <c:layout/>
      <c:barChart>
        <c:barDir val="col"/>
        <c:grouping val="stacked"/>
        <c:varyColors val="1"/>
        <c:ser>
          <c:idx val="0"/>
          <c:order val="0"/>
          <c:tx>
            <c:strRef>
              <c:f>'Domáhanie sa práva – Odvolanie '!$C$161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'Domáhanie sa práva – Odvolanie '!$B$162:$B$176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'Domáhanie sa práva – Odvolanie '!$C$162:$C$176</c:f>
              <c:numCache>
                <c:formatCode>0.00%</c:formatCode>
                <c:ptCount val="15"/>
                <c:pt idx="0">
                  <c:v>1</c:v>
                </c:pt>
                <c:pt idx="1">
                  <c:v>0.61538461538461542</c:v>
                </c:pt>
                <c:pt idx="2">
                  <c:v>0.33333333333333331</c:v>
                </c:pt>
                <c:pt idx="3">
                  <c:v>0</c:v>
                </c:pt>
                <c:pt idx="4">
                  <c:v>0</c:v>
                </c:pt>
                <c:pt idx="5">
                  <c:v>0.2857142857142857</c:v>
                </c:pt>
                <c:pt idx="6">
                  <c:v>0.54166666666666663</c:v>
                </c:pt>
                <c:pt idx="7">
                  <c:v>0.4</c:v>
                </c:pt>
                <c:pt idx="8">
                  <c:v>1</c:v>
                </c:pt>
                <c:pt idx="9">
                  <c:v>0.2</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D1D-4692-AD41-9D2461EB3254}"/>
            </c:ext>
          </c:extLst>
        </c:ser>
        <c:ser>
          <c:idx val="1"/>
          <c:order val="1"/>
          <c:tx>
            <c:strRef>
              <c:f>'Domáhanie sa práva – Odvolanie '!$D$161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'Domáhanie sa práva – Odvolanie '!$B$162:$B$176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'Domáhanie sa práva – Odvolanie '!$D$162:$D$176</c:f>
              <c:numCache>
                <c:formatCode>0.00%</c:formatCode>
                <c:ptCount val="15"/>
                <c:pt idx="0">
                  <c:v>0</c:v>
                </c:pt>
                <c:pt idx="1">
                  <c:v>0.38461538461538458</c:v>
                </c:pt>
                <c:pt idx="2">
                  <c:v>0.66666666666666674</c:v>
                </c:pt>
                <c:pt idx="3">
                  <c:v>1</c:v>
                </c:pt>
                <c:pt idx="4">
                  <c:v>1</c:v>
                </c:pt>
                <c:pt idx="5">
                  <c:v>0.7142857142857143</c:v>
                </c:pt>
                <c:pt idx="6">
                  <c:v>0.45833333333333337</c:v>
                </c:pt>
                <c:pt idx="7">
                  <c:v>0.6</c:v>
                </c:pt>
                <c:pt idx="8">
                  <c:v>0</c:v>
                </c:pt>
                <c:pt idx="9">
                  <c:v>0.8</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0D1D-4692-AD41-9D2461EB3254}"/>
            </c:ext>
          </c:extLst>
        </c:ser>
        <c:dLbls>
          <c:showLegendKey val="0"/>
          <c:showVal val="0"/>
          <c:showCatName val="0"/>
          <c:showSerName val="0"/>
          <c:showPercent val="0"/>
          <c:showBubbleSize val="0"/>
        </c:dLbls>
        <c:gapWidth val="150"/>
        <c:overlap val="100"/>
        <c:axId val="1537112198"/>
        <c:axId val="1749868476"/>
      </c:barChart>
      <c:catAx>
        <c:axId val="1537112198"/>
        <c:scaling>
          <c:orientation val="minMax"/>
        </c:scaling>
        <c:delete val="0"/>
        <c:axPos val="b"/>
        <c:numFmt formatCode="General" sourceLinked="1"/>
        <c:majorTickMark val="cross"/>
        <c:minorTickMark val="cross"/>
        <c:tickLblPos val="nextTo"/>
        <c:txPr>
          <a:bodyPr/>
          <a:lstStyle/>
          <a:p>
            <a:pPr lvl="0">
              <a:defRPr b="0"/>
            </a:pPr>
            <a:endParaRPr lang="sk-SK"/>
          </a:p>
        </c:txPr>
        <c:crossAx val="1749868476"/>
        <c:crosses val="autoZero"/>
        <c:auto val="1"/>
        <c:lblAlgn val="ctr"/>
        <c:lblOffset val="100"/>
        <c:noMultiLvlLbl val="1"/>
      </c:catAx>
      <c:valAx>
        <c:axId val="1749868476"/>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537112198"/>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Plnenie si daňových povinností – zamestnanec (FO)</a:t>
            </a:r>
          </a:p>
        </c:rich>
      </c:tx>
      <c:overlay val="0"/>
    </c:title>
    <c:autoTitleDeleted val="0"/>
    <c:plotArea>
      <c:layout/>
      <c:barChart>
        <c:barDir val="col"/>
        <c:grouping val="stacked"/>
        <c:varyColors val="1"/>
        <c:ser>
          <c:idx val="0"/>
          <c:order val="0"/>
          <c:tx>
            <c:strRef>
              <c:f>'Plnenie si daňových povinností '!$C$161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'Plnenie si daňových povinností '!$B$162:$B$176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'Plnenie si daňových povinností '!$C$162:$C$176</c:f>
              <c:numCache>
                <c:formatCode>0.00%</c:formatCode>
                <c:ptCount val="15"/>
                <c:pt idx="0">
                  <c:v>1</c:v>
                </c:pt>
                <c:pt idx="1">
                  <c:v>0.75</c:v>
                </c:pt>
                <c:pt idx="2">
                  <c:v>0.33333333333333331</c:v>
                </c:pt>
                <c:pt idx="3">
                  <c:v>0.5</c:v>
                </c:pt>
                <c:pt idx="4">
                  <c:v>0.5</c:v>
                </c:pt>
                <c:pt idx="5">
                  <c:v>0.2857142857142857</c:v>
                </c:pt>
                <c:pt idx="6">
                  <c:v>0.4</c:v>
                </c:pt>
                <c:pt idx="7">
                  <c:v>0.4</c:v>
                </c:pt>
                <c:pt idx="8">
                  <c:v>0.6</c:v>
                </c:pt>
                <c:pt idx="9">
                  <c:v>0.4</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F65-47AD-85A1-3CFD326F9BE6}"/>
            </c:ext>
          </c:extLst>
        </c:ser>
        <c:ser>
          <c:idx val="1"/>
          <c:order val="1"/>
          <c:tx>
            <c:strRef>
              <c:f>'Plnenie si daňových povinností '!$D$161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'Plnenie si daňových povinností '!$B$162:$B$176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'Plnenie si daňových povinností '!$D$162:$D$176</c:f>
              <c:numCache>
                <c:formatCode>0.00%</c:formatCode>
                <c:ptCount val="15"/>
                <c:pt idx="0">
                  <c:v>0</c:v>
                </c:pt>
                <c:pt idx="1">
                  <c:v>0.25</c:v>
                </c:pt>
                <c:pt idx="2">
                  <c:v>0.66666666666666674</c:v>
                </c:pt>
                <c:pt idx="3">
                  <c:v>0.5</c:v>
                </c:pt>
                <c:pt idx="4">
                  <c:v>0.5</c:v>
                </c:pt>
                <c:pt idx="5">
                  <c:v>0.7142857142857143</c:v>
                </c:pt>
                <c:pt idx="6">
                  <c:v>0.6</c:v>
                </c:pt>
                <c:pt idx="7">
                  <c:v>0.6</c:v>
                </c:pt>
                <c:pt idx="8">
                  <c:v>0.4</c:v>
                </c:pt>
                <c:pt idx="9">
                  <c:v>0.6</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3F65-47AD-85A1-3CFD326F9BE6}"/>
            </c:ext>
          </c:extLst>
        </c:ser>
        <c:dLbls>
          <c:showLegendKey val="0"/>
          <c:showVal val="0"/>
          <c:showCatName val="0"/>
          <c:showSerName val="0"/>
          <c:showPercent val="0"/>
          <c:showBubbleSize val="0"/>
        </c:dLbls>
        <c:gapWidth val="150"/>
        <c:overlap val="100"/>
        <c:axId val="1012257550"/>
        <c:axId val="408761128"/>
      </c:barChart>
      <c:catAx>
        <c:axId val="1012257550"/>
        <c:scaling>
          <c:orientation val="minMax"/>
        </c:scaling>
        <c:delete val="0"/>
        <c:axPos val="b"/>
        <c:numFmt formatCode="General" sourceLinked="1"/>
        <c:majorTickMark val="cross"/>
        <c:minorTickMark val="cross"/>
        <c:tickLblPos val="nextTo"/>
        <c:txPr>
          <a:bodyPr/>
          <a:lstStyle/>
          <a:p>
            <a:pPr lvl="0">
              <a:defRPr b="0"/>
            </a:pPr>
            <a:endParaRPr lang="sk-SK"/>
          </a:p>
        </c:txPr>
        <c:crossAx val="408761128"/>
        <c:crosses val="autoZero"/>
        <c:auto val="1"/>
        <c:lblAlgn val="ctr"/>
        <c:lblOffset val="100"/>
        <c:noMultiLvlLbl val="1"/>
      </c:catAx>
      <c:valAx>
        <c:axId val="40876112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012257550"/>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Plnenie si daňových povinností – SZČO / PO </a:t>
            </a:r>
          </a:p>
        </c:rich>
      </c:tx>
      <c:overlay val="0"/>
    </c:title>
    <c:autoTitleDeleted val="0"/>
    <c:plotArea>
      <c:layout/>
      <c:barChart>
        <c:barDir val="col"/>
        <c:grouping val="stacked"/>
        <c:varyColors val="1"/>
        <c:ser>
          <c:idx val="0"/>
          <c:order val="0"/>
          <c:tx>
            <c:strRef>
              <c:f>Hárok25!$C$161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Hárok25!$B$162:$B$176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Hárok25!$C$162:$C$176</c:f>
              <c:numCache>
                <c:formatCode>0.00%</c:formatCode>
                <c:ptCount val="15"/>
                <c:pt idx="0">
                  <c:v>0.5</c:v>
                </c:pt>
                <c:pt idx="1">
                  <c:v>0.58333333333333337</c:v>
                </c:pt>
                <c:pt idx="2">
                  <c:v>0.33333333333333331</c:v>
                </c:pt>
                <c:pt idx="3">
                  <c:v>0.5</c:v>
                </c:pt>
                <c:pt idx="4">
                  <c:v>0.5</c:v>
                </c:pt>
                <c:pt idx="5">
                  <c:v>0.2857142857142857</c:v>
                </c:pt>
                <c:pt idx="6">
                  <c:v>0.4</c:v>
                </c:pt>
                <c:pt idx="7">
                  <c:v>0.4</c:v>
                </c:pt>
                <c:pt idx="8">
                  <c:v>0.6</c:v>
                </c:pt>
                <c:pt idx="9">
                  <c:v>0</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B6B-4060-8BF9-251E675867EA}"/>
            </c:ext>
          </c:extLst>
        </c:ser>
        <c:ser>
          <c:idx val="1"/>
          <c:order val="1"/>
          <c:tx>
            <c:strRef>
              <c:f>Hárok25!$D$161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Hárok25!$B$162:$B$176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Hárok25!$D$162:$D$176</c:f>
              <c:numCache>
                <c:formatCode>0.00%</c:formatCode>
                <c:ptCount val="15"/>
                <c:pt idx="0">
                  <c:v>0.5</c:v>
                </c:pt>
                <c:pt idx="1">
                  <c:v>0.41666666666666663</c:v>
                </c:pt>
                <c:pt idx="2">
                  <c:v>0.66666666666666674</c:v>
                </c:pt>
                <c:pt idx="3">
                  <c:v>0.5</c:v>
                </c:pt>
                <c:pt idx="4">
                  <c:v>0.5</c:v>
                </c:pt>
                <c:pt idx="5">
                  <c:v>0.7142857142857143</c:v>
                </c:pt>
                <c:pt idx="6">
                  <c:v>0.6</c:v>
                </c:pt>
                <c:pt idx="7">
                  <c:v>0.6</c:v>
                </c:pt>
                <c:pt idx="8">
                  <c:v>0.4</c:v>
                </c:pt>
                <c:pt idx="9">
                  <c:v>1</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B6B-4060-8BF9-251E675867EA}"/>
            </c:ext>
          </c:extLst>
        </c:ser>
        <c:dLbls>
          <c:showLegendKey val="0"/>
          <c:showVal val="0"/>
          <c:showCatName val="0"/>
          <c:showSerName val="0"/>
          <c:showPercent val="0"/>
          <c:showBubbleSize val="0"/>
        </c:dLbls>
        <c:gapWidth val="150"/>
        <c:overlap val="100"/>
        <c:axId val="180001189"/>
        <c:axId val="464617223"/>
      </c:barChart>
      <c:catAx>
        <c:axId val="180001189"/>
        <c:scaling>
          <c:orientation val="minMax"/>
        </c:scaling>
        <c:delete val="0"/>
        <c:axPos val="b"/>
        <c:numFmt formatCode="General" sourceLinked="1"/>
        <c:majorTickMark val="cross"/>
        <c:minorTickMark val="cross"/>
        <c:tickLblPos val="nextTo"/>
        <c:txPr>
          <a:bodyPr/>
          <a:lstStyle/>
          <a:p>
            <a:pPr lvl="0">
              <a:defRPr b="0"/>
            </a:pPr>
            <a:endParaRPr lang="sk-SK"/>
          </a:p>
        </c:txPr>
        <c:crossAx val="464617223"/>
        <c:crosses val="autoZero"/>
        <c:auto val="1"/>
        <c:lblAlgn val="ctr"/>
        <c:lblOffset val="100"/>
        <c:noMultiLvlLbl val="1"/>
      </c:catAx>
      <c:valAx>
        <c:axId val="464617223"/>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80001189"/>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Založenie s.r.o. / a.s.</a:t>
            </a:r>
          </a:p>
        </c:rich>
      </c:tx>
      <c:overlay val="0"/>
    </c:title>
    <c:autoTitleDeleted val="0"/>
    <c:plotArea>
      <c:layout/>
      <c:barChart>
        <c:barDir val="col"/>
        <c:grouping val="stacked"/>
        <c:varyColors val="1"/>
        <c:ser>
          <c:idx val="0"/>
          <c:order val="0"/>
          <c:tx>
            <c:strRef>
              <c:f>'Založenie s.r.o.  a.s.'!$C$161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'Založenie s.r.o.  a.s.'!$B$162:$B$176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'Založenie s.r.o.  a.s.'!$C$162:$C$176</c:f>
              <c:numCache>
                <c:formatCode>0.00%</c:formatCode>
                <c:ptCount val="15"/>
                <c:pt idx="0">
                  <c:v>0</c:v>
                </c:pt>
                <c:pt idx="1">
                  <c:v>0.76923076923076927</c:v>
                </c:pt>
                <c:pt idx="2">
                  <c:v>0.33333333333333331</c:v>
                </c:pt>
                <c:pt idx="3">
                  <c:v>0</c:v>
                </c:pt>
                <c:pt idx="4">
                  <c:v>1</c:v>
                </c:pt>
                <c:pt idx="5">
                  <c:v>0.2857142857142857</c:v>
                </c:pt>
                <c:pt idx="6">
                  <c:v>0.25</c:v>
                </c:pt>
                <c:pt idx="7">
                  <c:v>0.4</c:v>
                </c:pt>
                <c:pt idx="8">
                  <c:v>0.6</c:v>
                </c:pt>
                <c:pt idx="9">
                  <c:v>0</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170-47BA-9CF8-78604F7044CD}"/>
            </c:ext>
          </c:extLst>
        </c:ser>
        <c:ser>
          <c:idx val="1"/>
          <c:order val="1"/>
          <c:tx>
            <c:strRef>
              <c:f>'Založenie s.r.o.  a.s.'!$D$161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'Založenie s.r.o.  a.s.'!$B$162:$B$176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'Založenie s.r.o.  a.s.'!$D$162:$D$176</c:f>
              <c:numCache>
                <c:formatCode>0.00%</c:formatCode>
                <c:ptCount val="15"/>
                <c:pt idx="0">
                  <c:v>1</c:v>
                </c:pt>
                <c:pt idx="1">
                  <c:v>0.23076923076923073</c:v>
                </c:pt>
                <c:pt idx="2">
                  <c:v>0.66666666666666674</c:v>
                </c:pt>
                <c:pt idx="3">
                  <c:v>1</c:v>
                </c:pt>
                <c:pt idx="4">
                  <c:v>0</c:v>
                </c:pt>
                <c:pt idx="5">
                  <c:v>0.7142857142857143</c:v>
                </c:pt>
                <c:pt idx="6">
                  <c:v>0.75</c:v>
                </c:pt>
                <c:pt idx="7">
                  <c:v>0.6</c:v>
                </c:pt>
                <c:pt idx="8">
                  <c:v>0.4</c:v>
                </c:pt>
                <c:pt idx="9">
                  <c:v>1</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3170-47BA-9CF8-78604F7044CD}"/>
            </c:ext>
          </c:extLst>
        </c:ser>
        <c:dLbls>
          <c:showLegendKey val="0"/>
          <c:showVal val="0"/>
          <c:showCatName val="0"/>
          <c:showSerName val="0"/>
          <c:showPercent val="0"/>
          <c:showBubbleSize val="0"/>
        </c:dLbls>
        <c:gapWidth val="150"/>
        <c:overlap val="100"/>
        <c:axId val="161118201"/>
        <c:axId val="376055904"/>
      </c:barChart>
      <c:catAx>
        <c:axId val="161118201"/>
        <c:scaling>
          <c:orientation val="minMax"/>
        </c:scaling>
        <c:delete val="0"/>
        <c:axPos val="b"/>
        <c:numFmt formatCode="General" sourceLinked="1"/>
        <c:majorTickMark val="cross"/>
        <c:minorTickMark val="cross"/>
        <c:tickLblPos val="nextTo"/>
        <c:txPr>
          <a:bodyPr/>
          <a:lstStyle/>
          <a:p>
            <a:pPr lvl="0">
              <a:defRPr b="0"/>
            </a:pPr>
            <a:endParaRPr lang="sk-SK"/>
          </a:p>
        </c:txPr>
        <c:crossAx val="376055904"/>
        <c:crosses val="autoZero"/>
        <c:auto val="1"/>
        <c:lblAlgn val="ctr"/>
        <c:lblOffset val="100"/>
        <c:noMultiLvlLbl val="1"/>
      </c:catAx>
      <c:valAx>
        <c:axId val="376055904"/>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61118201"/>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Bývanie – Stavba rodinného domu</a:t>
            </a:r>
          </a:p>
        </c:rich>
      </c:tx>
      <c:overlay val="0"/>
    </c:title>
    <c:autoTitleDeleted val="0"/>
    <c:plotArea>
      <c:layout/>
      <c:barChart>
        <c:barDir val="col"/>
        <c:grouping val="stacked"/>
        <c:varyColors val="1"/>
        <c:ser>
          <c:idx val="0"/>
          <c:order val="0"/>
          <c:tx>
            <c:strRef>
              <c:f>'Bývanie – Stavba rodinného domu'!$C$161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'Bývanie – Stavba rodinného domu'!$B$162:$B$176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'Bývanie – Stavba rodinného domu'!$C$162:$C$176</c:f>
              <c:numCache>
                <c:formatCode>0.00%</c:formatCode>
                <c:ptCount val="15"/>
                <c:pt idx="0">
                  <c:v>0.16666666666666666</c:v>
                </c:pt>
                <c:pt idx="1">
                  <c:v>0.69230769230769229</c:v>
                </c:pt>
                <c:pt idx="2">
                  <c:v>0</c:v>
                </c:pt>
                <c:pt idx="3">
                  <c:v>0</c:v>
                </c:pt>
                <c:pt idx="4">
                  <c:v>1</c:v>
                </c:pt>
                <c:pt idx="5">
                  <c:v>0.4</c:v>
                </c:pt>
                <c:pt idx="6">
                  <c:v>0.25</c:v>
                </c:pt>
                <c:pt idx="7">
                  <c:v>0</c:v>
                </c:pt>
                <c:pt idx="8">
                  <c:v>1</c:v>
                </c:pt>
                <c:pt idx="9">
                  <c:v>0</c:v>
                </c:pt>
                <c:pt idx="10">
                  <c:v>0.1111111111111111</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F3B-46C3-A448-8E4A38920AE3}"/>
            </c:ext>
          </c:extLst>
        </c:ser>
        <c:ser>
          <c:idx val="1"/>
          <c:order val="1"/>
          <c:tx>
            <c:strRef>
              <c:f>'Bývanie – Stavba rodinného domu'!$D$161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'Bývanie – Stavba rodinného domu'!$B$162:$B$176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'Bývanie – Stavba rodinného domu'!$D$162:$D$176</c:f>
              <c:numCache>
                <c:formatCode>0.00%</c:formatCode>
                <c:ptCount val="15"/>
                <c:pt idx="0">
                  <c:v>0.83333333333333337</c:v>
                </c:pt>
                <c:pt idx="1">
                  <c:v>0.30769230769230771</c:v>
                </c:pt>
                <c:pt idx="2">
                  <c:v>1</c:v>
                </c:pt>
                <c:pt idx="3">
                  <c:v>1</c:v>
                </c:pt>
                <c:pt idx="4">
                  <c:v>0</c:v>
                </c:pt>
                <c:pt idx="5">
                  <c:v>0.6</c:v>
                </c:pt>
                <c:pt idx="6">
                  <c:v>0.75</c:v>
                </c:pt>
                <c:pt idx="7">
                  <c:v>1</c:v>
                </c:pt>
                <c:pt idx="8">
                  <c:v>0</c:v>
                </c:pt>
                <c:pt idx="9">
                  <c:v>1</c:v>
                </c:pt>
                <c:pt idx="10">
                  <c:v>0.88888888888888884</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BF3B-46C3-A448-8E4A38920AE3}"/>
            </c:ext>
          </c:extLst>
        </c:ser>
        <c:dLbls>
          <c:showLegendKey val="0"/>
          <c:showVal val="0"/>
          <c:showCatName val="0"/>
          <c:showSerName val="0"/>
          <c:showPercent val="0"/>
          <c:showBubbleSize val="0"/>
        </c:dLbls>
        <c:gapWidth val="150"/>
        <c:overlap val="100"/>
        <c:axId val="1249801692"/>
        <c:axId val="2046428625"/>
      </c:barChart>
      <c:catAx>
        <c:axId val="1249801692"/>
        <c:scaling>
          <c:orientation val="minMax"/>
        </c:scaling>
        <c:delete val="0"/>
        <c:axPos val="b"/>
        <c:numFmt formatCode="General" sourceLinked="1"/>
        <c:majorTickMark val="cross"/>
        <c:minorTickMark val="cross"/>
        <c:tickLblPos val="nextTo"/>
        <c:txPr>
          <a:bodyPr/>
          <a:lstStyle/>
          <a:p>
            <a:pPr lvl="0">
              <a:defRPr b="0"/>
            </a:pPr>
            <a:endParaRPr lang="sk-SK"/>
          </a:p>
        </c:txPr>
        <c:crossAx val="2046428625"/>
        <c:crosses val="autoZero"/>
        <c:auto val="1"/>
        <c:lblAlgn val="ctr"/>
        <c:lblOffset val="100"/>
        <c:noMultiLvlLbl val="1"/>
      </c:catAx>
      <c:valAx>
        <c:axId val="2046428625"/>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249801692"/>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Bývanie – Prihlásenie (zmena) trvalého pobytu</a:t>
            </a:r>
          </a:p>
        </c:rich>
      </c:tx>
      <c:overlay val="0"/>
    </c:title>
    <c:autoTitleDeleted val="0"/>
    <c:plotArea>
      <c:layout/>
      <c:barChart>
        <c:barDir val="col"/>
        <c:grouping val="stacked"/>
        <c:varyColors val="1"/>
        <c:ser>
          <c:idx val="0"/>
          <c:order val="0"/>
          <c:tx>
            <c:strRef>
              <c:f>'Bývanie – Prihlásenie (zmena) t'!$C$161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'Bývanie – Prihlásenie (zmena) t'!$B$162:$B$176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'Bývanie – Prihlásenie (zmena) t'!$C$162:$C$176</c:f>
              <c:numCache>
                <c:formatCode>0.00%</c:formatCode>
                <c:ptCount val="15"/>
                <c:pt idx="0">
                  <c:v>1</c:v>
                </c:pt>
                <c:pt idx="1">
                  <c:v>1</c:v>
                </c:pt>
                <c:pt idx="2">
                  <c:v>0.5</c:v>
                </c:pt>
                <c:pt idx="3">
                  <c:v>0</c:v>
                </c:pt>
                <c:pt idx="4">
                  <c:v>1</c:v>
                </c:pt>
                <c:pt idx="5">
                  <c:v>0.2</c:v>
                </c:pt>
                <c:pt idx="6">
                  <c:v>0.40909090909090912</c:v>
                </c:pt>
                <c:pt idx="7">
                  <c:v>0</c:v>
                </c:pt>
                <c:pt idx="8">
                  <c:v>1</c:v>
                </c:pt>
                <c:pt idx="9">
                  <c:v>0.2</c:v>
                </c:pt>
                <c:pt idx="10">
                  <c:v>0.1111111111111111</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443-44D9-895B-FC2F9A8146AF}"/>
            </c:ext>
          </c:extLst>
        </c:ser>
        <c:ser>
          <c:idx val="1"/>
          <c:order val="1"/>
          <c:tx>
            <c:strRef>
              <c:f>'Bývanie – Prihlásenie (zmena) t'!$D$161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'Bývanie – Prihlásenie (zmena) t'!$B$162:$B$176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'Bývanie – Prihlásenie (zmena) t'!$D$162:$D$176</c:f>
              <c:numCache>
                <c:formatCode>0.00%</c:formatCode>
                <c:ptCount val="15"/>
                <c:pt idx="0">
                  <c:v>0</c:v>
                </c:pt>
                <c:pt idx="1">
                  <c:v>0</c:v>
                </c:pt>
                <c:pt idx="2">
                  <c:v>0.5</c:v>
                </c:pt>
                <c:pt idx="3">
                  <c:v>1</c:v>
                </c:pt>
                <c:pt idx="4">
                  <c:v>0</c:v>
                </c:pt>
                <c:pt idx="5">
                  <c:v>0.8</c:v>
                </c:pt>
                <c:pt idx="6">
                  <c:v>0.59090909090909083</c:v>
                </c:pt>
                <c:pt idx="7">
                  <c:v>1</c:v>
                </c:pt>
                <c:pt idx="8">
                  <c:v>0</c:v>
                </c:pt>
                <c:pt idx="9">
                  <c:v>0.8</c:v>
                </c:pt>
                <c:pt idx="10">
                  <c:v>0.88888888888888884</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443-44D9-895B-FC2F9A8146AF}"/>
            </c:ext>
          </c:extLst>
        </c:ser>
        <c:dLbls>
          <c:showLegendKey val="0"/>
          <c:showVal val="0"/>
          <c:showCatName val="0"/>
          <c:showSerName val="0"/>
          <c:showPercent val="0"/>
          <c:showBubbleSize val="0"/>
        </c:dLbls>
        <c:gapWidth val="150"/>
        <c:overlap val="100"/>
        <c:axId val="642067332"/>
        <c:axId val="1057745368"/>
      </c:barChart>
      <c:catAx>
        <c:axId val="642067332"/>
        <c:scaling>
          <c:orientation val="minMax"/>
        </c:scaling>
        <c:delete val="0"/>
        <c:axPos val="b"/>
        <c:numFmt formatCode="General" sourceLinked="1"/>
        <c:majorTickMark val="cross"/>
        <c:minorTickMark val="cross"/>
        <c:tickLblPos val="nextTo"/>
        <c:txPr>
          <a:bodyPr/>
          <a:lstStyle/>
          <a:p>
            <a:pPr lvl="0">
              <a:defRPr b="0"/>
            </a:pPr>
            <a:endParaRPr lang="sk-SK"/>
          </a:p>
        </c:txPr>
        <c:crossAx val="1057745368"/>
        <c:crosses val="autoZero"/>
        <c:auto val="1"/>
        <c:lblAlgn val="ctr"/>
        <c:lblOffset val="100"/>
        <c:noMultiLvlLbl val="1"/>
      </c:catAx>
      <c:valAx>
        <c:axId val="105774536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642067332"/>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Príspevok pri narodení dieťaťa</a:t>
            </a:r>
          </a:p>
        </c:rich>
      </c:tx>
      <c:overlay val="0"/>
    </c:title>
    <c:autoTitleDeleted val="0"/>
    <c:plotArea>
      <c:layout/>
      <c:barChart>
        <c:barDir val="col"/>
        <c:grouping val="stacked"/>
        <c:varyColors val="1"/>
        <c:ser>
          <c:idx val="0"/>
          <c:order val="0"/>
          <c:tx>
            <c:strRef>
              <c:f>'Príspevok pri narodení dieťaťa'!$C$161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'Príspevok pri narodení dieťaťa'!$B$162:$B$176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'Príspevok pri narodení dieťaťa'!$C$162:$C$176</c:f>
              <c:numCache>
                <c:formatCode>0.00%</c:formatCode>
                <c:ptCount val="15"/>
                <c:pt idx="0">
                  <c:v>1</c:v>
                </c:pt>
                <c:pt idx="1">
                  <c:v>0.75</c:v>
                </c:pt>
                <c:pt idx="2">
                  <c:v>0.16666666666666666</c:v>
                </c:pt>
                <c:pt idx="3">
                  <c:v>0.75</c:v>
                </c:pt>
                <c:pt idx="4">
                  <c:v>1</c:v>
                </c:pt>
                <c:pt idx="5">
                  <c:v>0.6</c:v>
                </c:pt>
                <c:pt idx="6">
                  <c:v>0.52380952380952384</c:v>
                </c:pt>
                <c:pt idx="7">
                  <c:v>0</c:v>
                </c:pt>
                <c:pt idx="8">
                  <c:v>0.6</c:v>
                </c:pt>
                <c:pt idx="9">
                  <c:v>0.4</c:v>
                </c:pt>
                <c:pt idx="10">
                  <c:v>0</c:v>
                </c:pt>
                <c:pt idx="11">
                  <c:v>0</c:v>
                </c:pt>
                <c:pt idx="12">
                  <c:v>1</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E0F-4258-8DE0-F1AB402AA650}"/>
            </c:ext>
          </c:extLst>
        </c:ser>
        <c:ser>
          <c:idx val="1"/>
          <c:order val="1"/>
          <c:tx>
            <c:strRef>
              <c:f>'Príspevok pri narodení dieťaťa'!$D$161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'Príspevok pri narodení dieťaťa'!$B$162:$B$176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'Príspevok pri narodení dieťaťa'!$D$162:$D$176</c:f>
              <c:numCache>
                <c:formatCode>0.00%</c:formatCode>
                <c:ptCount val="15"/>
                <c:pt idx="0">
                  <c:v>0</c:v>
                </c:pt>
                <c:pt idx="1">
                  <c:v>0.25</c:v>
                </c:pt>
                <c:pt idx="2">
                  <c:v>0.83333333333333337</c:v>
                </c:pt>
                <c:pt idx="3">
                  <c:v>0.25</c:v>
                </c:pt>
                <c:pt idx="4">
                  <c:v>0</c:v>
                </c:pt>
                <c:pt idx="5">
                  <c:v>0.4</c:v>
                </c:pt>
                <c:pt idx="6">
                  <c:v>0.47619047619047616</c:v>
                </c:pt>
                <c:pt idx="7">
                  <c:v>1</c:v>
                </c:pt>
                <c:pt idx="8">
                  <c:v>0.4</c:v>
                </c:pt>
                <c:pt idx="9">
                  <c:v>0.6</c:v>
                </c:pt>
                <c:pt idx="10">
                  <c:v>1</c:v>
                </c:pt>
                <c:pt idx="11">
                  <c:v>0</c:v>
                </c:pt>
                <c:pt idx="12">
                  <c:v>0</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E0F-4258-8DE0-F1AB402AA650}"/>
            </c:ext>
          </c:extLst>
        </c:ser>
        <c:dLbls>
          <c:showLegendKey val="0"/>
          <c:showVal val="0"/>
          <c:showCatName val="0"/>
          <c:showSerName val="0"/>
          <c:showPercent val="0"/>
          <c:showBubbleSize val="0"/>
        </c:dLbls>
        <c:gapWidth val="150"/>
        <c:overlap val="100"/>
        <c:axId val="1795156733"/>
        <c:axId val="807915659"/>
      </c:barChart>
      <c:catAx>
        <c:axId val="1795156733"/>
        <c:scaling>
          <c:orientation val="minMax"/>
        </c:scaling>
        <c:delete val="0"/>
        <c:axPos val="b"/>
        <c:numFmt formatCode="General" sourceLinked="1"/>
        <c:majorTickMark val="cross"/>
        <c:minorTickMark val="cross"/>
        <c:tickLblPos val="nextTo"/>
        <c:txPr>
          <a:bodyPr/>
          <a:lstStyle/>
          <a:p>
            <a:pPr lvl="0">
              <a:defRPr b="0"/>
            </a:pPr>
            <a:endParaRPr lang="sk-SK"/>
          </a:p>
        </c:txPr>
        <c:crossAx val="807915659"/>
        <c:crosses val="autoZero"/>
        <c:auto val="1"/>
        <c:lblAlgn val="ctr"/>
        <c:lblOffset val="100"/>
        <c:noMultiLvlLbl val="1"/>
      </c:catAx>
      <c:valAx>
        <c:axId val="807915659"/>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795156733"/>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Platenie sociálnych odvodov – SZČO / PO</a:t>
            </a:r>
          </a:p>
        </c:rich>
      </c:tx>
      <c:overlay val="0"/>
    </c:title>
    <c:autoTitleDeleted val="0"/>
    <c:plotArea>
      <c:layout/>
      <c:barChart>
        <c:barDir val="col"/>
        <c:grouping val="stacked"/>
        <c:varyColors val="1"/>
        <c:ser>
          <c:idx val="0"/>
          <c:order val="0"/>
          <c:tx>
            <c:strRef>
              <c:f>'Platenie sociálnych odvodov – S'!$C$161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'Platenie sociálnych odvodov – S'!$B$162:$B$176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'Platenie sociálnych odvodov – S'!$C$162:$C$176</c:f>
              <c:numCache>
                <c:formatCode>0.00%</c:formatCode>
                <c:ptCount val="15"/>
                <c:pt idx="0">
                  <c:v>0.5</c:v>
                </c:pt>
                <c:pt idx="1">
                  <c:v>0.46153846153846156</c:v>
                </c:pt>
                <c:pt idx="2">
                  <c:v>0.16666666666666666</c:v>
                </c:pt>
                <c:pt idx="3">
                  <c:v>0.75</c:v>
                </c:pt>
                <c:pt idx="4">
                  <c:v>0</c:v>
                </c:pt>
                <c:pt idx="5">
                  <c:v>0.2857142857142857</c:v>
                </c:pt>
                <c:pt idx="6">
                  <c:v>0.08</c:v>
                </c:pt>
                <c:pt idx="7">
                  <c:v>0</c:v>
                </c:pt>
                <c:pt idx="8">
                  <c:v>0.4</c:v>
                </c:pt>
                <c:pt idx="9">
                  <c:v>0</c:v>
                </c:pt>
                <c:pt idx="10">
                  <c:v>0</c:v>
                </c:pt>
                <c:pt idx="11">
                  <c:v>0.33333333333333331</c:v>
                </c:pt>
                <c:pt idx="12">
                  <c:v>0.5</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698-4322-A9E3-A09F9DF4ABE2}"/>
            </c:ext>
          </c:extLst>
        </c:ser>
        <c:ser>
          <c:idx val="1"/>
          <c:order val="1"/>
          <c:tx>
            <c:strRef>
              <c:f>'Platenie sociálnych odvodov – S'!$D$161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'Platenie sociálnych odvodov – S'!$B$162:$B$176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'Platenie sociálnych odvodov – S'!$D$162:$D$176</c:f>
              <c:numCache>
                <c:formatCode>0.00%</c:formatCode>
                <c:ptCount val="15"/>
                <c:pt idx="0">
                  <c:v>0.5</c:v>
                </c:pt>
                <c:pt idx="1">
                  <c:v>0.53846153846153844</c:v>
                </c:pt>
                <c:pt idx="2">
                  <c:v>0.83333333333333337</c:v>
                </c:pt>
                <c:pt idx="3">
                  <c:v>0.25</c:v>
                </c:pt>
                <c:pt idx="4">
                  <c:v>1</c:v>
                </c:pt>
                <c:pt idx="5">
                  <c:v>0.7142857142857143</c:v>
                </c:pt>
                <c:pt idx="6">
                  <c:v>0.92</c:v>
                </c:pt>
                <c:pt idx="7">
                  <c:v>1</c:v>
                </c:pt>
                <c:pt idx="8">
                  <c:v>0.6</c:v>
                </c:pt>
                <c:pt idx="9">
                  <c:v>1</c:v>
                </c:pt>
                <c:pt idx="10">
                  <c:v>1</c:v>
                </c:pt>
                <c:pt idx="11">
                  <c:v>0.66666666666666674</c:v>
                </c:pt>
                <c:pt idx="12">
                  <c:v>0.5</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698-4322-A9E3-A09F9DF4ABE2}"/>
            </c:ext>
          </c:extLst>
        </c:ser>
        <c:dLbls>
          <c:showLegendKey val="0"/>
          <c:showVal val="0"/>
          <c:showCatName val="0"/>
          <c:showSerName val="0"/>
          <c:showPercent val="0"/>
          <c:showBubbleSize val="0"/>
        </c:dLbls>
        <c:gapWidth val="150"/>
        <c:overlap val="100"/>
        <c:axId val="848741263"/>
        <c:axId val="926408928"/>
      </c:barChart>
      <c:catAx>
        <c:axId val="848741263"/>
        <c:scaling>
          <c:orientation val="minMax"/>
        </c:scaling>
        <c:delete val="0"/>
        <c:axPos val="b"/>
        <c:numFmt formatCode="General" sourceLinked="1"/>
        <c:majorTickMark val="cross"/>
        <c:minorTickMark val="cross"/>
        <c:tickLblPos val="nextTo"/>
        <c:txPr>
          <a:bodyPr/>
          <a:lstStyle/>
          <a:p>
            <a:pPr lvl="0">
              <a:defRPr b="0"/>
            </a:pPr>
            <a:endParaRPr lang="sk-SK"/>
          </a:p>
        </c:txPr>
        <c:crossAx val="926408928"/>
        <c:crosses val="autoZero"/>
        <c:auto val="1"/>
        <c:lblAlgn val="ctr"/>
        <c:lblOffset val="100"/>
        <c:noMultiLvlLbl val="1"/>
      </c:catAx>
      <c:valAx>
        <c:axId val="92640892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848741263"/>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Sociálne dávky – Rodičovský príspevok</a:t>
            </a:r>
          </a:p>
        </c:rich>
      </c:tx>
      <c:overlay val="0"/>
    </c:title>
    <c:autoTitleDeleted val="0"/>
    <c:plotArea>
      <c:layout/>
      <c:barChart>
        <c:barDir val="col"/>
        <c:grouping val="stacked"/>
        <c:varyColors val="1"/>
        <c:ser>
          <c:idx val="0"/>
          <c:order val="0"/>
          <c:tx>
            <c:strRef>
              <c:f>'Sociálne dávky – Rodičovský prí'!$C$161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'Sociálne dávky – Rodičovský prí'!$B$162:$B$176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'Sociálne dávky – Rodičovský prí'!$C$162:$C$176</c:f>
              <c:numCache>
                <c:formatCode>0.00%</c:formatCode>
                <c:ptCount val="15"/>
                <c:pt idx="0">
                  <c:v>1</c:v>
                </c:pt>
                <c:pt idx="1">
                  <c:v>0.91666666666666663</c:v>
                </c:pt>
                <c:pt idx="2">
                  <c:v>0.5</c:v>
                </c:pt>
                <c:pt idx="3">
                  <c:v>0.16666666666666666</c:v>
                </c:pt>
                <c:pt idx="4">
                  <c:v>1</c:v>
                </c:pt>
                <c:pt idx="5">
                  <c:v>0.6</c:v>
                </c:pt>
                <c:pt idx="6">
                  <c:v>0.5</c:v>
                </c:pt>
                <c:pt idx="7">
                  <c:v>0</c:v>
                </c:pt>
                <c:pt idx="8">
                  <c:v>0.6</c:v>
                </c:pt>
                <c:pt idx="9">
                  <c:v>0.4</c:v>
                </c:pt>
                <c:pt idx="10">
                  <c:v>0</c:v>
                </c:pt>
                <c:pt idx="11">
                  <c:v>0</c:v>
                </c:pt>
                <c:pt idx="12">
                  <c:v>1</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E89-4D40-ABBD-C7A969D85F7D}"/>
            </c:ext>
          </c:extLst>
        </c:ser>
        <c:ser>
          <c:idx val="1"/>
          <c:order val="1"/>
          <c:tx>
            <c:strRef>
              <c:f>'Sociálne dávky – Rodičovský prí'!$D$161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'Sociálne dávky – Rodičovský prí'!$B$162:$B$176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'Sociálne dávky – Rodičovský prí'!$D$162:$D$176</c:f>
              <c:numCache>
                <c:formatCode>0.00%</c:formatCode>
                <c:ptCount val="15"/>
                <c:pt idx="0">
                  <c:v>0</c:v>
                </c:pt>
                <c:pt idx="1">
                  <c:v>8.333333333333337E-2</c:v>
                </c:pt>
                <c:pt idx="2">
                  <c:v>0.5</c:v>
                </c:pt>
                <c:pt idx="3">
                  <c:v>0.83333333333333337</c:v>
                </c:pt>
                <c:pt idx="4">
                  <c:v>0</c:v>
                </c:pt>
                <c:pt idx="5">
                  <c:v>0.4</c:v>
                </c:pt>
                <c:pt idx="6">
                  <c:v>0.5</c:v>
                </c:pt>
                <c:pt idx="7">
                  <c:v>1</c:v>
                </c:pt>
                <c:pt idx="8">
                  <c:v>0.4</c:v>
                </c:pt>
                <c:pt idx="9">
                  <c:v>0.6</c:v>
                </c:pt>
                <c:pt idx="10">
                  <c:v>1</c:v>
                </c:pt>
                <c:pt idx="11">
                  <c:v>0</c:v>
                </c:pt>
                <c:pt idx="12">
                  <c:v>0</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6E89-4D40-ABBD-C7A969D85F7D}"/>
            </c:ext>
          </c:extLst>
        </c:ser>
        <c:dLbls>
          <c:showLegendKey val="0"/>
          <c:showVal val="0"/>
          <c:showCatName val="0"/>
          <c:showSerName val="0"/>
          <c:showPercent val="0"/>
          <c:showBubbleSize val="0"/>
        </c:dLbls>
        <c:gapWidth val="150"/>
        <c:overlap val="100"/>
        <c:axId val="1872093937"/>
        <c:axId val="1449087701"/>
      </c:barChart>
      <c:catAx>
        <c:axId val="1872093937"/>
        <c:scaling>
          <c:orientation val="minMax"/>
        </c:scaling>
        <c:delete val="0"/>
        <c:axPos val="b"/>
        <c:numFmt formatCode="General" sourceLinked="1"/>
        <c:majorTickMark val="cross"/>
        <c:minorTickMark val="cross"/>
        <c:tickLblPos val="nextTo"/>
        <c:txPr>
          <a:bodyPr/>
          <a:lstStyle/>
          <a:p>
            <a:pPr lvl="0">
              <a:defRPr b="0"/>
            </a:pPr>
            <a:endParaRPr lang="sk-SK"/>
          </a:p>
        </c:txPr>
        <c:crossAx val="1449087701"/>
        <c:crosses val="autoZero"/>
        <c:auto val="1"/>
        <c:lblAlgn val="ctr"/>
        <c:lblOffset val="100"/>
        <c:noMultiLvlLbl val="1"/>
      </c:catAx>
      <c:valAx>
        <c:axId val="144908770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872093937"/>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Prídavky na dieťa</a:t>
            </a:r>
          </a:p>
        </c:rich>
      </c:tx>
      <c:overlay val="0"/>
    </c:title>
    <c:autoTitleDeleted val="0"/>
    <c:plotArea>
      <c:layout/>
      <c:barChart>
        <c:barDir val="col"/>
        <c:grouping val="stacked"/>
        <c:varyColors val="1"/>
        <c:ser>
          <c:idx val="0"/>
          <c:order val="0"/>
          <c:tx>
            <c:strRef>
              <c:f>'Prídavky na dieťa'!$C$161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'Prídavky na dieťa'!$B$162:$B$176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'Prídavky na dieťa'!$C$162:$C$176</c:f>
              <c:numCache>
                <c:formatCode>0.00%</c:formatCode>
                <c:ptCount val="15"/>
                <c:pt idx="0">
                  <c:v>1</c:v>
                </c:pt>
                <c:pt idx="1">
                  <c:v>0.66666666666666663</c:v>
                </c:pt>
                <c:pt idx="2">
                  <c:v>0.16666666666666666</c:v>
                </c:pt>
                <c:pt idx="3">
                  <c:v>1</c:v>
                </c:pt>
                <c:pt idx="4">
                  <c:v>1</c:v>
                </c:pt>
                <c:pt idx="5">
                  <c:v>0.6</c:v>
                </c:pt>
                <c:pt idx="6">
                  <c:v>0.52380952380952384</c:v>
                </c:pt>
                <c:pt idx="7">
                  <c:v>0</c:v>
                </c:pt>
                <c:pt idx="8">
                  <c:v>1</c:v>
                </c:pt>
                <c:pt idx="9">
                  <c:v>0.4</c:v>
                </c:pt>
                <c:pt idx="10">
                  <c:v>0</c:v>
                </c:pt>
                <c:pt idx="11">
                  <c:v>0</c:v>
                </c:pt>
                <c:pt idx="12">
                  <c:v>1</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F98-4F11-BDA7-2B0F09C4EAED}"/>
            </c:ext>
          </c:extLst>
        </c:ser>
        <c:ser>
          <c:idx val="1"/>
          <c:order val="1"/>
          <c:tx>
            <c:strRef>
              <c:f>'Prídavky na dieťa'!$D$161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'Prídavky na dieťa'!$B$162:$B$176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'Prídavky na dieťa'!$D$162:$D$176</c:f>
              <c:numCache>
                <c:formatCode>0.00%</c:formatCode>
                <c:ptCount val="15"/>
                <c:pt idx="0">
                  <c:v>0</c:v>
                </c:pt>
                <c:pt idx="1">
                  <c:v>0.33333333333333337</c:v>
                </c:pt>
                <c:pt idx="2">
                  <c:v>0.83333333333333337</c:v>
                </c:pt>
                <c:pt idx="3">
                  <c:v>0</c:v>
                </c:pt>
                <c:pt idx="4">
                  <c:v>0</c:v>
                </c:pt>
                <c:pt idx="5">
                  <c:v>0.4</c:v>
                </c:pt>
                <c:pt idx="6">
                  <c:v>0.47619047619047616</c:v>
                </c:pt>
                <c:pt idx="7">
                  <c:v>1</c:v>
                </c:pt>
                <c:pt idx="8">
                  <c:v>0</c:v>
                </c:pt>
                <c:pt idx="9">
                  <c:v>0.6</c:v>
                </c:pt>
                <c:pt idx="10">
                  <c:v>1</c:v>
                </c:pt>
                <c:pt idx="11">
                  <c:v>0</c:v>
                </c:pt>
                <c:pt idx="12">
                  <c:v>0</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F98-4F11-BDA7-2B0F09C4EAED}"/>
            </c:ext>
          </c:extLst>
        </c:ser>
        <c:dLbls>
          <c:showLegendKey val="0"/>
          <c:showVal val="0"/>
          <c:showCatName val="0"/>
          <c:showSerName val="0"/>
          <c:showPercent val="0"/>
          <c:showBubbleSize val="0"/>
        </c:dLbls>
        <c:gapWidth val="150"/>
        <c:overlap val="100"/>
        <c:axId val="1577483731"/>
        <c:axId val="236529472"/>
      </c:barChart>
      <c:catAx>
        <c:axId val="1577483731"/>
        <c:scaling>
          <c:orientation val="minMax"/>
        </c:scaling>
        <c:delete val="0"/>
        <c:axPos val="b"/>
        <c:numFmt formatCode="General" sourceLinked="1"/>
        <c:majorTickMark val="cross"/>
        <c:minorTickMark val="cross"/>
        <c:tickLblPos val="nextTo"/>
        <c:txPr>
          <a:bodyPr/>
          <a:lstStyle/>
          <a:p>
            <a:pPr lvl="0">
              <a:defRPr b="0"/>
            </a:pPr>
            <a:endParaRPr lang="sk-SK"/>
          </a:p>
        </c:txPr>
        <c:crossAx val="236529472"/>
        <c:crosses val="autoZero"/>
        <c:auto val="1"/>
        <c:lblAlgn val="ctr"/>
        <c:lblOffset val="100"/>
        <c:noMultiLvlLbl val="1"/>
      </c:catAx>
      <c:valAx>
        <c:axId val="23652947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577483731"/>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Grafy'!$AJ$2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Grafy'!$AJ$3:$AJ$27</c:f>
              <c:numCache>
                <c:formatCode>#,##0.00</c:formatCode>
                <c:ptCount val="25"/>
                <c:pt idx="0" formatCode="0.00%">
                  <c:v>0.28000000000000003</c:v>
                </c:pt>
                <c:pt idx="1">
                  <c:v>0.54166666666666663</c:v>
                </c:pt>
                <c:pt idx="2" formatCode="0.00%">
                  <c:v>0.28000000000000003</c:v>
                </c:pt>
                <c:pt idx="3" formatCode="0.00%">
                  <c:v>0.52380952380952384</c:v>
                </c:pt>
                <c:pt idx="4" formatCode="0.00%">
                  <c:v>0.54166666666666663</c:v>
                </c:pt>
                <c:pt idx="5" formatCode="0.00%">
                  <c:v>0.54166666666666663</c:v>
                </c:pt>
                <c:pt idx="6" formatCode="0.00%">
                  <c:v>0.40909090909090912</c:v>
                </c:pt>
                <c:pt idx="7" formatCode="0.00%">
                  <c:v>0.52380952380952384</c:v>
                </c:pt>
                <c:pt idx="8" formatCode="0.00%">
                  <c:v>0.5</c:v>
                </c:pt>
                <c:pt idx="9" formatCode="0.00%">
                  <c:v>0.55000000000000004</c:v>
                </c:pt>
                <c:pt idx="10" formatCode="0.00%">
                  <c:v>0.2</c:v>
                </c:pt>
                <c:pt idx="11" formatCode="0.00%">
                  <c:v>0.4</c:v>
                </c:pt>
                <c:pt idx="12" formatCode="0.00%">
                  <c:v>0.18181818181818182</c:v>
                </c:pt>
                <c:pt idx="13" formatCode="0.00%">
                  <c:v>0.12</c:v>
                </c:pt>
                <c:pt idx="14" formatCode="0.00%">
                  <c:v>0.25</c:v>
                </c:pt>
                <c:pt idx="15" formatCode="0.00%">
                  <c:v>0.45833333333333331</c:v>
                </c:pt>
                <c:pt idx="16" formatCode="0.00%">
                  <c:v>0.25</c:v>
                </c:pt>
                <c:pt idx="17" formatCode="0.00%">
                  <c:v>0.2</c:v>
                </c:pt>
                <c:pt idx="18" formatCode="0.00%">
                  <c:v>0.4</c:v>
                </c:pt>
                <c:pt idx="19" formatCode="0.00%">
                  <c:v>0.4</c:v>
                </c:pt>
                <c:pt idx="20" formatCode="0.00%">
                  <c:v>0.08</c:v>
                </c:pt>
                <c:pt idx="21" formatCode="0.00%">
                  <c:v>0.12</c:v>
                </c:pt>
                <c:pt idx="22" formatCode="0.00%">
                  <c:v>0.38461538461538464</c:v>
                </c:pt>
                <c:pt idx="23" formatCode="0.00%">
                  <c:v>0.12</c:v>
                </c:pt>
                <c:pt idx="24" formatCode="0.00%">
                  <c:v>0.04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766-4002-ABD8-1CFD101A6D14}"/>
            </c:ext>
          </c:extLst>
        </c:ser>
        <c:dLbls>
          <c:showLegendKey val="0"/>
          <c:showVal val="0"/>
          <c:showCatName val="0"/>
          <c:showSerName val="0"/>
          <c:showPercent val="0"/>
          <c:showBubbleSize val="0"/>
        </c:dLbls>
        <c:gapWidth val="150"/>
        <c:axId val="925552952"/>
        <c:axId val="440016290"/>
      </c:barChart>
      <c:catAx>
        <c:axId val="925552952"/>
        <c:scaling>
          <c:orientation val="minMax"/>
        </c:scaling>
        <c:delete val="0"/>
        <c:axPos val="b"/>
        <c:numFmt formatCode="General" sourceLinked="1"/>
        <c:majorTickMark val="cross"/>
        <c:minorTickMark val="cross"/>
        <c:tickLblPos val="nextTo"/>
        <c:txPr>
          <a:bodyPr/>
          <a:lstStyle/>
          <a:p>
            <a:pPr lvl="0">
              <a:defRPr b="0"/>
            </a:pPr>
            <a:endParaRPr lang="sk-SK"/>
          </a:p>
        </c:txPr>
        <c:crossAx val="440016290"/>
        <c:crosses val="autoZero"/>
        <c:auto val="1"/>
        <c:lblAlgn val="ctr"/>
        <c:lblOffset val="100"/>
        <c:noMultiLvlLbl val="1"/>
      </c:catAx>
      <c:valAx>
        <c:axId val="44001629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92555295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Rodinný život – Rozvod</a:t>
            </a:r>
          </a:p>
        </c:rich>
      </c:tx>
      <c:overlay val="0"/>
    </c:title>
    <c:autoTitleDeleted val="0"/>
    <c:plotArea>
      <c:layout/>
      <c:barChart>
        <c:barDir val="col"/>
        <c:grouping val="stacked"/>
        <c:varyColors val="1"/>
        <c:ser>
          <c:idx val="0"/>
          <c:order val="0"/>
          <c:tx>
            <c:strRef>
              <c:f>'Rodinný život – Rozvod'!$C$161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'Rodinný život – Rozvod'!$B$162:$B$176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'Rodinný život – Rozvod'!$C$162:$C$176</c:f>
              <c:numCache>
                <c:formatCode>0.00%</c:formatCode>
                <c:ptCount val="15"/>
                <c:pt idx="0">
                  <c:v>1</c:v>
                </c:pt>
                <c:pt idx="1">
                  <c:v>0.53846153846153844</c:v>
                </c:pt>
                <c:pt idx="2">
                  <c:v>0.33333333333333331</c:v>
                </c:pt>
                <c:pt idx="3">
                  <c:v>0</c:v>
                </c:pt>
                <c:pt idx="4">
                  <c:v>0</c:v>
                </c:pt>
                <c:pt idx="5">
                  <c:v>0.2857142857142857</c:v>
                </c:pt>
                <c:pt idx="6">
                  <c:v>0.54166666666666663</c:v>
                </c:pt>
                <c:pt idx="7">
                  <c:v>0.4</c:v>
                </c:pt>
                <c:pt idx="8">
                  <c:v>1</c:v>
                </c:pt>
                <c:pt idx="9">
                  <c:v>0.2</c:v>
                </c:pt>
                <c:pt idx="10">
                  <c:v>0</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017-469C-A0E6-D709328060C2}"/>
            </c:ext>
          </c:extLst>
        </c:ser>
        <c:ser>
          <c:idx val="1"/>
          <c:order val="1"/>
          <c:tx>
            <c:strRef>
              <c:f>'Rodinný život – Rozvod'!$D$161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'Rodinný život – Rozvod'!$B$162:$B$176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'Rodinný život – Rozvod'!$D$162:$D$176</c:f>
              <c:numCache>
                <c:formatCode>0.00%</c:formatCode>
                <c:ptCount val="15"/>
                <c:pt idx="0">
                  <c:v>0</c:v>
                </c:pt>
                <c:pt idx="1">
                  <c:v>0.46153846153846156</c:v>
                </c:pt>
                <c:pt idx="2">
                  <c:v>0.66666666666666674</c:v>
                </c:pt>
                <c:pt idx="3">
                  <c:v>1</c:v>
                </c:pt>
                <c:pt idx="4">
                  <c:v>1</c:v>
                </c:pt>
                <c:pt idx="5">
                  <c:v>0.7142857142857143</c:v>
                </c:pt>
                <c:pt idx="6">
                  <c:v>0.45833333333333337</c:v>
                </c:pt>
                <c:pt idx="7">
                  <c:v>0.6</c:v>
                </c:pt>
                <c:pt idx="8">
                  <c:v>0</c:v>
                </c:pt>
                <c:pt idx="9">
                  <c:v>0.8</c:v>
                </c:pt>
                <c:pt idx="10">
                  <c:v>1</c:v>
                </c:pt>
                <c:pt idx="11">
                  <c:v>1</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017-469C-A0E6-D709328060C2}"/>
            </c:ext>
          </c:extLst>
        </c:ser>
        <c:dLbls>
          <c:showLegendKey val="0"/>
          <c:showVal val="0"/>
          <c:showCatName val="0"/>
          <c:showSerName val="0"/>
          <c:showPercent val="0"/>
          <c:showBubbleSize val="0"/>
        </c:dLbls>
        <c:gapWidth val="150"/>
        <c:overlap val="100"/>
        <c:axId val="1641236697"/>
        <c:axId val="2077477592"/>
      </c:barChart>
      <c:catAx>
        <c:axId val="1641236697"/>
        <c:scaling>
          <c:orientation val="minMax"/>
        </c:scaling>
        <c:delete val="0"/>
        <c:axPos val="b"/>
        <c:numFmt formatCode="General" sourceLinked="1"/>
        <c:majorTickMark val="cross"/>
        <c:minorTickMark val="cross"/>
        <c:tickLblPos val="nextTo"/>
        <c:txPr>
          <a:bodyPr/>
          <a:lstStyle/>
          <a:p>
            <a:pPr lvl="0">
              <a:defRPr b="0"/>
            </a:pPr>
            <a:endParaRPr lang="sk-SK"/>
          </a:p>
        </c:txPr>
        <c:crossAx val="2077477592"/>
        <c:crosses val="autoZero"/>
        <c:auto val="1"/>
        <c:lblAlgn val="ctr"/>
        <c:lblOffset val="100"/>
        <c:noMultiLvlLbl val="1"/>
      </c:catAx>
      <c:valAx>
        <c:axId val="207747759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641236697"/>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Kúpa / nadobudnutie vozidla</a:t>
            </a:r>
          </a:p>
        </c:rich>
      </c:tx>
      <c:overlay val="0"/>
    </c:title>
    <c:autoTitleDeleted val="0"/>
    <c:plotArea>
      <c:layout/>
      <c:barChart>
        <c:barDir val="col"/>
        <c:grouping val="stacked"/>
        <c:varyColors val="1"/>
        <c:ser>
          <c:idx val="0"/>
          <c:order val="0"/>
          <c:tx>
            <c:strRef>
              <c:f>'Kúpa  nadobudnutie vozidla'!$C$161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'Kúpa  nadobudnutie vozidla'!$B$162:$B$176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'Kúpa  nadobudnutie vozidla'!$C$162:$C$176</c:f>
              <c:numCache>
                <c:formatCode>0.00%</c:formatCode>
                <c:ptCount val="15"/>
                <c:pt idx="0">
                  <c:v>0.5</c:v>
                </c:pt>
                <c:pt idx="1">
                  <c:v>0.92307692307692313</c:v>
                </c:pt>
                <c:pt idx="2">
                  <c:v>0.5</c:v>
                </c:pt>
                <c:pt idx="3">
                  <c:v>0</c:v>
                </c:pt>
                <c:pt idx="4">
                  <c:v>0</c:v>
                </c:pt>
                <c:pt idx="5">
                  <c:v>0.42857142857142855</c:v>
                </c:pt>
                <c:pt idx="6">
                  <c:v>0.28000000000000003</c:v>
                </c:pt>
                <c:pt idx="7">
                  <c:v>0.2</c:v>
                </c:pt>
                <c:pt idx="8">
                  <c:v>1</c:v>
                </c:pt>
                <c:pt idx="9">
                  <c:v>0.2</c:v>
                </c:pt>
                <c:pt idx="10">
                  <c:v>0.1111111111111111</c:v>
                </c:pt>
                <c:pt idx="11">
                  <c:v>0.33333333333333331</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549-45AB-8B70-78C9C469C4CA}"/>
            </c:ext>
          </c:extLst>
        </c:ser>
        <c:ser>
          <c:idx val="1"/>
          <c:order val="1"/>
          <c:tx>
            <c:strRef>
              <c:f>'Kúpa  nadobudnutie vozidla'!$D$161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'Kúpa  nadobudnutie vozidla'!$B$162:$B$176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'Kúpa  nadobudnutie vozidla'!$D$162:$D$176</c:f>
              <c:numCache>
                <c:formatCode>0.00%</c:formatCode>
                <c:ptCount val="15"/>
                <c:pt idx="0">
                  <c:v>0.5</c:v>
                </c:pt>
                <c:pt idx="1">
                  <c:v>7.6923076923076872E-2</c:v>
                </c:pt>
                <c:pt idx="2">
                  <c:v>0.5</c:v>
                </c:pt>
                <c:pt idx="3">
                  <c:v>1</c:v>
                </c:pt>
                <c:pt idx="4">
                  <c:v>1</c:v>
                </c:pt>
                <c:pt idx="5">
                  <c:v>0.5714285714285714</c:v>
                </c:pt>
                <c:pt idx="6">
                  <c:v>0.72</c:v>
                </c:pt>
                <c:pt idx="7">
                  <c:v>0.8</c:v>
                </c:pt>
                <c:pt idx="8">
                  <c:v>0</c:v>
                </c:pt>
                <c:pt idx="9">
                  <c:v>0.8</c:v>
                </c:pt>
                <c:pt idx="10">
                  <c:v>0.88888888888888884</c:v>
                </c:pt>
                <c:pt idx="11">
                  <c:v>0.66666666666666674</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549-45AB-8B70-78C9C469C4CA}"/>
            </c:ext>
          </c:extLst>
        </c:ser>
        <c:dLbls>
          <c:showLegendKey val="0"/>
          <c:showVal val="0"/>
          <c:showCatName val="0"/>
          <c:showSerName val="0"/>
          <c:showPercent val="0"/>
          <c:showBubbleSize val="0"/>
        </c:dLbls>
        <c:gapWidth val="150"/>
        <c:overlap val="100"/>
        <c:axId val="1113298171"/>
        <c:axId val="269113190"/>
      </c:barChart>
      <c:catAx>
        <c:axId val="1113298171"/>
        <c:scaling>
          <c:orientation val="minMax"/>
        </c:scaling>
        <c:delete val="0"/>
        <c:axPos val="b"/>
        <c:numFmt formatCode="General" sourceLinked="1"/>
        <c:majorTickMark val="cross"/>
        <c:minorTickMark val="cross"/>
        <c:tickLblPos val="nextTo"/>
        <c:txPr>
          <a:bodyPr/>
          <a:lstStyle/>
          <a:p>
            <a:pPr lvl="0">
              <a:defRPr b="0"/>
            </a:pPr>
            <a:endParaRPr lang="sk-SK"/>
          </a:p>
        </c:txPr>
        <c:crossAx val="269113190"/>
        <c:crosses val="autoZero"/>
        <c:auto val="1"/>
        <c:lblAlgn val="ctr"/>
        <c:lblOffset val="100"/>
        <c:noMultiLvlLbl val="1"/>
      </c:catAx>
      <c:valAx>
        <c:axId val="26911319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113298171"/>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Prihlásenie zamestnanca do Sociálnej poisťovne</a:t>
            </a:r>
          </a:p>
        </c:rich>
      </c:tx>
      <c:overlay val="0"/>
    </c:title>
    <c:autoTitleDeleted val="0"/>
    <c:plotArea>
      <c:layout/>
      <c:barChart>
        <c:barDir val="col"/>
        <c:grouping val="stacked"/>
        <c:varyColors val="1"/>
        <c:ser>
          <c:idx val="0"/>
          <c:order val="0"/>
          <c:tx>
            <c:strRef>
              <c:f>'Prihlásenie zamestnanca do Soci'!$C$161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'Prihlásenie zamestnanca do Soci'!$B$162:$B$176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'Prihlásenie zamestnanca do Soci'!$C$162:$C$176</c:f>
              <c:numCache>
                <c:formatCode>0.00%</c:formatCode>
                <c:ptCount val="15"/>
                <c:pt idx="0">
                  <c:v>0.66666666666666663</c:v>
                </c:pt>
                <c:pt idx="1">
                  <c:v>0.38461538461538464</c:v>
                </c:pt>
                <c:pt idx="2">
                  <c:v>0</c:v>
                </c:pt>
                <c:pt idx="3">
                  <c:v>0</c:v>
                </c:pt>
                <c:pt idx="4">
                  <c:v>0</c:v>
                </c:pt>
                <c:pt idx="5">
                  <c:v>0.35714285714285715</c:v>
                </c:pt>
                <c:pt idx="6">
                  <c:v>0.2</c:v>
                </c:pt>
                <c:pt idx="7">
                  <c:v>0</c:v>
                </c:pt>
                <c:pt idx="8">
                  <c:v>1</c:v>
                </c:pt>
                <c:pt idx="9">
                  <c:v>0.2</c:v>
                </c:pt>
                <c:pt idx="10">
                  <c:v>0</c:v>
                </c:pt>
                <c:pt idx="11">
                  <c:v>0</c:v>
                </c:pt>
                <c:pt idx="12">
                  <c:v>0.6</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1E4-4680-AA39-154557853E31}"/>
            </c:ext>
          </c:extLst>
        </c:ser>
        <c:ser>
          <c:idx val="1"/>
          <c:order val="1"/>
          <c:tx>
            <c:strRef>
              <c:f>'Prihlásenie zamestnanca do Soci'!$D$161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'Prihlásenie zamestnanca do Soci'!$B$162:$B$176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'Prihlásenie zamestnanca do Soci'!$D$162:$D$176</c:f>
              <c:numCache>
                <c:formatCode>0.00%</c:formatCode>
                <c:ptCount val="15"/>
                <c:pt idx="0">
                  <c:v>0.33333333333333337</c:v>
                </c:pt>
                <c:pt idx="1">
                  <c:v>0.61538461538461542</c:v>
                </c:pt>
                <c:pt idx="2">
                  <c:v>1</c:v>
                </c:pt>
                <c:pt idx="3">
                  <c:v>1</c:v>
                </c:pt>
                <c:pt idx="4">
                  <c:v>1</c:v>
                </c:pt>
                <c:pt idx="5">
                  <c:v>0.64285714285714279</c:v>
                </c:pt>
                <c:pt idx="6">
                  <c:v>0.8</c:v>
                </c:pt>
                <c:pt idx="7">
                  <c:v>1</c:v>
                </c:pt>
                <c:pt idx="8">
                  <c:v>0</c:v>
                </c:pt>
                <c:pt idx="9">
                  <c:v>0.8</c:v>
                </c:pt>
                <c:pt idx="10">
                  <c:v>1</c:v>
                </c:pt>
                <c:pt idx="11">
                  <c:v>1</c:v>
                </c:pt>
                <c:pt idx="12">
                  <c:v>0.4</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C1E4-4680-AA39-154557853E31}"/>
            </c:ext>
          </c:extLst>
        </c:ser>
        <c:dLbls>
          <c:showLegendKey val="0"/>
          <c:showVal val="0"/>
          <c:showCatName val="0"/>
          <c:showSerName val="0"/>
          <c:showPercent val="0"/>
          <c:showBubbleSize val="0"/>
        </c:dLbls>
        <c:gapWidth val="150"/>
        <c:overlap val="100"/>
        <c:axId val="1073616741"/>
        <c:axId val="1512334511"/>
      </c:barChart>
      <c:catAx>
        <c:axId val="1073616741"/>
        <c:scaling>
          <c:orientation val="minMax"/>
        </c:scaling>
        <c:delete val="0"/>
        <c:axPos val="b"/>
        <c:numFmt formatCode="General" sourceLinked="1"/>
        <c:majorTickMark val="cross"/>
        <c:minorTickMark val="cross"/>
        <c:tickLblPos val="nextTo"/>
        <c:txPr>
          <a:bodyPr/>
          <a:lstStyle/>
          <a:p>
            <a:pPr lvl="0">
              <a:defRPr b="0"/>
            </a:pPr>
            <a:endParaRPr lang="sk-SK"/>
          </a:p>
        </c:txPr>
        <c:crossAx val="1512334511"/>
        <c:crosses val="autoZero"/>
        <c:auto val="1"/>
        <c:lblAlgn val="ctr"/>
        <c:lblOffset val="100"/>
        <c:noMultiLvlLbl val="1"/>
      </c:catAx>
      <c:valAx>
        <c:axId val="151233451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073616741"/>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Predaj vozidla</a:t>
            </a:r>
          </a:p>
        </c:rich>
      </c:tx>
      <c:overlay val="0"/>
    </c:title>
    <c:autoTitleDeleted val="0"/>
    <c:plotArea>
      <c:layout/>
      <c:barChart>
        <c:barDir val="col"/>
        <c:grouping val="stacked"/>
        <c:varyColors val="1"/>
        <c:ser>
          <c:idx val="0"/>
          <c:order val="0"/>
          <c:tx>
            <c:strRef>
              <c:f>'Predaj vozidla'!$C$161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'Predaj vozidla'!$B$162:$B$176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'Predaj vozidla'!$C$162:$C$176</c:f>
              <c:numCache>
                <c:formatCode>0.00%</c:formatCode>
                <c:ptCount val="15"/>
                <c:pt idx="0">
                  <c:v>0.5</c:v>
                </c:pt>
                <c:pt idx="1">
                  <c:v>0.92307692307692313</c:v>
                </c:pt>
                <c:pt idx="2">
                  <c:v>0.5</c:v>
                </c:pt>
                <c:pt idx="3">
                  <c:v>0</c:v>
                </c:pt>
                <c:pt idx="4">
                  <c:v>0</c:v>
                </c:pt>
                <c:pt idx="5">
                  <c:v>0.42857142857142855</c:v>
                </c:pt>
                <c:pt idx="6">
                  <c:v>0.28000000000000003</c:v>
                </c:pt>
                <c:pt idx="7">
                  <c:v>0.2</c:v>
                </c:pt>
                <c:pt idx="8">
                  <c:v>1</c:v>
                </c:pt>
                <c:pt idx="9">
                  <c:v>0.2</c:v>
                </c:pt>
                <c:pt idx="10">
                  <c:v>0.1111111111111111</c:v>
                </c:pt>
                <c:pt idx="11">
                  <c:v>0</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D39-422B-8CEB-22111910BDDC}"/>
            </c:ext>
          </c:extLst>
        </c:ser>
        <c:ser>
          <c:idx val="1"/>
          <c:order val="1"/>
          <c:tx>
            <c:strRef>
              <c:f>'Predaj vozidla'!$D$161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'Predaj vozidla'!$B$162:$B$176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'Predaj vozidla'!$D$162:$D$176</c:f>
              <c:numCache>
                <c:formatCode>0.00%</c:formatCode>
                <c:ptCount val="15"/>
                <c:pt idx="0">
                  <c:v>0.5</c:v>
                </c:pt>
                <c:pt idx="1">
                  <c:v>7.6923076923076872E-2</c:v>
                </c:pt>
                <c:pt idx="2">
                  <c:v>0.5</c:v>
                </c:pt>
                <c:pt idx="3">
                  <c:v>1</c:v>
                </c:pt>
                <c:pt idx="4">
                  <c:v>1</c:v>
                </c:pt>
                <c:pt idx="5">
                  <c:v>0.5714285714285714</c:v>
                </c:pt>
                <c:pt idx="6">
                  <c:v>0.72</c:v>
                </c:pt>
                <c:pt idx="7">
                  <c:v>0.8</c:v>
                </c:pt>
                <c:pt idx="8">
                  <c:v>0</c:v>
                </c:pt>
                <c:pt idx="9">
                  <c:v>0.8</c:v>
                </c:pt>
                <c:pt idx="10">
                  <c:v>0.88888888888888884</c:v>
                </c:pt>
                <c:pt idx="11">
                  <c:v>0</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D39-422B-8CEB-22111910BDDC}"/>
            </c:ext>
          </c:extLst>
        </c:ser>
        <c:dLbls>
          <c:showLegendKey val="0"/>
          <c:showVal val="0"/>
          <c:showCatName val="0"/>
          <c:showSerName val="0"/>
          <c:showPercent val="0"/>
          <c:showBubbleSize val="0"/>
        </c:dLbls>
        <c:gapWidth val="150"/>
        <c:overlap val="100"/>
        <c:axId val="1471178311"/>
        <c:axId val="586812391"/>
      </c:barChart>
      <c:catAx>
        <c:axId val="1471178311"/>
        <c:scaling>
          <c:orientation val="minMax"/>
        </c:scaling>
        <c:delete val="0"/>
        <c:axPos val="b"/>
        <c:numFmt formatCode="General" sourceLinked="1"/>
        <c:majorTickMark val="cross"/>
        <c:minorTickMark val="cross"/>
        <c:tickLblPos val="nextTo"/>
        <c:txPr>
          <a:bodyPr/>
          <a:lstStyle/>
          <a:p>
            <a:pPr lvl="0">
              <a:defRPr b="0"/>
            </a:pPr>
            <a:endParaRPr lang="sk-SK"/>
          </a:p>
        </c:txPr>
        <c:crossAx val="586812391"/>
        <c:crosses val="autoZero"/>
        <c:auto val="1"/>
        <c:lblAlgn val="ctr"/>
        <c:lblOffset val="100"/>
        <c:noMultiLvlLbl val="1"/>
      </c:catAx>
      <c:valAx>
        <c:axId val="58681239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471178311"/>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Živnosť – založenie</a:t>
            </a:r>
          </a:p>
        </c:rich>
      </c:tx>
      <c:overlay val="0"/>
    </c:title>
    <c:autoTitleDeleted val="0"/>
    <c:plotArea>
      <c:layout/>
      <c:barChart>
        <c:barDir val="col"/>
        <c:grouping val="stacked"/>
        <c:varyColors val="1"/>
        <c:ser>
          <c:idx val="0"/>
          <c:order val="0"/>
          <c:tx>
            <c:strRef>
              <c:f>'Živnosť – založenie'!$C$161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založenie'!$B$162:$B$176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založenie'!$C$162:$C$176</c:f>
              <c:numCache>
                <c:formatCode>0.00%</c:formatCode>
                <c:ptCount val="15"/>
                <c:pt idx="0">
                  <c:v>0.5</c:v>
                </c:pt>
                <c:pt idx="1">
                  <c:v>0.61538461538461542</c:v>
                </c:pt>
                <c:pt idx="2">
                  <c:v>0.33333333333333331</c:v>
                </c:pt>
                <c:pt idx="3">
                  <c:v>0.66666666666666663</c:v>
                </c:pt>
                <c:pt idx="4">
                  <c:v>0</c:v>
                </c:pt>
                <c:pt idx="5">
                  <c:v>0.41666666666666669</c:v>
                </c:pt>
                <c:pt idx="6">
                  <c:v>0.2</c:v>
                </c:pt>
                <c:pt idx="7">
                  <c:v>0</c:v>
                </c:pt>
                <c:pt idx="8">
                  <c:v>1</c:v>
                </c:pt>
                <c:pt idx="9">
                  <c:v>0.2</c:v>
                </c:pt>
                <c:pt idx="10">
                  <c:v>0.1111111111111111</c:v>
                </c:pt>
                <c:pt idx="11">
                  <c:v>0.33333333333333331</c:v>
                </c:pt>
                <c:pt idx="12">
                  <c:v>0.8</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BCF-4E88-ACC3-122ACACE2D0F}"/>
            </c:ext>
          </c:extLst>
        </c:ser>
        <c:ser>
          <c:idx val="1"/>
          <c:order val="1"/>
          <c:tx>
            <c:strRef>
              <c:f>'Živnosť – založenie'!$D$161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založenie'!$B$162:$B$176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založenie'!$D$162:$D$176</c:f>
              <c:numCache>
                <c:formatCode>0.00%</c:formatCode>
                <c:ptCount val="15"/>
                <c:pt idx="0">
                  <c:v>0.5</c:v>
                </c:pt>
                <c:pt idx="1">
                  <c:v>0.38461538461538458</c:v>
                </c:pt>
                <c:pt idx="2">
                  <c:v>0.66666666666666674</c:v>
                </c:pt>
                <c:pt idx="3">
                  <c:v>0.33333333333333337</c:v>
                </c:pt>
                <c:pt idx="4">
                  <c:v>1</c:v>
                </c:pt>
                <c:pt idx="5">
                  <c:v>0.58333333333333326</c:v>
                </c:pt>
                <c:pt idx="6">
                  <c:v>0.8</c:v>
                </c:pt>
                <c:pt idx="7">
                  <c:v>1</c:v>
                </c:pt>
                <c:pt idx="8">
                  <c:v>0</c:v>
                </c:pt>
                <c:pt idx="9">
                  <c:v>0.8</c:v>
                </c:pt>
                <c:pt idx="10">
                  <c:v>0.88888888888888884</c:v>
                </c:pt>
                <c:pt idx="11">
                  <c:v>0.66666666666666674</c:v>
                </c:pt>
                <c:pt idx="12">
                  <c:v>0.19999999999999996</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CBCF-4E88-ACC3-122ACACE2D0F}"/>
            </c:ext>
          </c:extLst>
        </c:ser>
        <c:dLbls>
          <c:showLegendKey val="0"/>
          <c:showVal val="0"/>
          <c:showCatName val="0"/>
          <c:showSerName val="0"/>
          <c:showPercent val="0"/>
          <c:showBubbleSize val="0"/>
        </c:dLbls>
        <c:gapWidth val="150"/>
        <c:overlap val="100"/>
        <c:axId val="1390168598"/>
        <c:axId val="1083655441"/>
      </c:barChart>
      <c:catAx>
        <c:axId val="1390168598"/>
        <c:scaling>
          <c:orientation val="minMax"/>
        </c:scaling>
        <c:delete val="0"/>
        <c:axPos val="b"/>
        <c:numFmt formatCode="General" sourceLinked="1"/>
        <c:majorTickMark val="cross"/>
        <c:minorTickMark val="cross"/>
        <c:tickLblPos val="nextTo"/>
        <c:txPr>
          <a:bodyPr/>
          <a:lstStyle/>
          <a:p>
            <a:pPr lvl="0">
              <a:defRPr b="0"/>
            </a:pPr>
            <a:endParaRPr lang="sk-SK"/>
          </a:p>
        </c:txPr>
        <c:crossAx val="1083655441"/>
        <c:crosses val="autoZero"/>
        <c:auto val="1"/>
        <c:lblAlgn val="ctr"/>
        <c:lblOffset val="100"/>
        <c:noMultiLvlLbl val="1"/>
      </c:catAx>
      <c:valAx>
        <c:axId val="108365544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390168598"/>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Živnosť – zmena</a:t>
            </a:r>
          </a:p>
        </c:rich>
      </c:tx>
      <c:overlay val="0"/>
    </c:title>
    <c:autoTitleDeleted val="0"/>
    <c:plotArea>
      <c:layout/>
      <c:barChart>
        <c:barDir val="col"/>
        <c:grouping val="stacked"/>
        <c:varyColors val="1"/>
        <c:ser>
          <c:idx val="0"/>
          <c:order val="0"/>
          <c:tx>
            <c:strRef>
              <c:f>'Živnosť - zmena'!$C$161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zmena'!$B$162:$B$176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zmena'!$C$162:$C$176</c:f>
              <c:numCache>
                <c:formatCode>0.00%</c:formatCode>
                <c:ptCount val="15"/>
                <c:pt idx="0">
                  <c:v>0</c:v>
                </c:pt>
                <c:pt idx="1">
                  <c:v>0.53846153846153844</c:v>
                </c:pt>
                <c:pt idx="2">
                  <c:v>0.33333333333333331</c:v>
                </c:pt>
                <c:pt idx="3">
                  <c:v>0.66666666666666663</c:v>
                </c:pt>
                <c:pt idx="4">
                  <c:v>0</c:v>
                </c:pt>
                <c:pt idx="5">
                  <c:v>0.3</c:v>
                </c:pt>
                <c:pt idx="6">
                  <c:v>0.12</c:v>
                </c:pt>
                <c:pt idx="7">
                  <c:v>0</c:v>
                </c:pt>
                <c:pt idx="8">
                  <c:v>1</c:v>
                </c:pt>
                <c:pt idx="9">
                  <c:v>0.2</c:v>
                </c:pt>
                <c:pt idx="10">
                  <c:v>0.1111111111111111</c:v>
                </c:pt>
                <c:pt idx="11">
                  <c:v>0</c:v>
                </c:pt>
                <c:pt idx="12">
                  <c:v>0.6</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303-4281-BD9C-8722630881AE}"/>
            </c:ext>
          </c:extLst>
        </c:ser>
        <c:ser>
          <c:idx val="1"/>
          <c:order val="1"/>
          <c:tx>
            <c:strRef>
              <c:f>'Živnosť - zmena'!$D$161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zmena'!$B$162:$B$176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zmena'!$D$162:$D$176</c:f>
              <c:numCache>
                <c:formatCode>0.00%</c:formatCode>
                <c:ptCount val="15"/>
                <c:pt idx="0">
                  <c:v>1</c:v>
                </c:pt>
                <c:pt idx="1">
                  <c:v>0.46153846153846156</c:v>
                </c:pt>
                <c:pt idx="2">
                  <c:v>0.66666666666666674</c:v>
                </c:pt>
                <c:pt idx="3">
                  <c:v>0.33333333333333337</c:v>
                </c:pt>
                <c:pt idx="4">
                  <c:v>1</c:v>
                </c:pt>
                <c:pt idx="5">
                  <c:v>0.7</c:v>
                </c:pt>
                <c:pt idx="6">
                  <c:v>0.88</c:v>
                </c:pt>
                <c:pt idx="7">
                  <c:v>1</c:v>
                </c:pt>
                <c:pt idx="8">
                  <c:v>0</c:v>
                </c:pt>
                <c:pt idx="9">
                  <c:v>0.8</c:v>
                </c:pt>
                <c:pt idx="10">
                  <c:v>0.88888888888888884</c:v>
                </c:pt>
                <c:pt idx="11">
                  <c:v>0</c:v>
                </c:pt>
                <c:pt idx="12">
                  <c:v>0.4</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303-4281-BD9C-8722630881AE}"/>
            </c:ext>
          </c:extLst>
        </c:ser>
        <c:dLbls>
          <c:showLegendKey val="0"/>
          <c:showVal val="0"/>
          <c:showCatName val="0"/>
          <c:showSerName val="0"/>
          <c:showPercent val="0"/>
          <c:showBubbleSize val="0"/>
        </c:dLbls>
        <c:gapWidth val="150"/>
        <c:overlap val="100"/>
        <c:axId val="746080519"/>
        <c:axId val="233160125"/>
      </c:barChart>
      <c:catAx>
        <c:axId val="746080519"/>
        <c:scaling>
          <c:orientation val="minMax"/>
        </c:scaling>
        <c:delete val="0"/>
        <c:axPos val="b"/>
        <c:numFmt formatCode="General" sourceLinked="1"/>
        <c:majorTickMark val="cross"/>
        <c:minorTickMark val="cross"/>
        <c:tickLblPos val="nextTo"/>
        <c:txPr>
          <a:bodyPr/>
          <a:lstStyle/>
          <a:p>
            <a:pPr lvl="0">
              <a:defRPr b="0"/>
            </a:pPr>
            <a:endParaRPr lang="sk-SK"/>
          </a:p>
        </c:txPr>
        <c:crossAx val="233160125"/>
        <c:crosses val="autoZero"/>
        <c:auto val="1"/>
        <c:lblAlgn val="ctr"/>
        <c:lblOffset val="100"/>
        <c:noMultiLvlLbl val="1"/>
      </c:catAx>
      <c:valAx>
        <c:axId val="233160125"/>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746080519"/>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Živnosť – prerušenie</a:t>
            </a:r>
          </a:p>
        </c:rich>
      </c:tx>
      <c:overlay val="0"/>
    </c:title>
    <c:autoTitleDeleted val="0"/>
    <c:plotArea>
      <c:layout/>
      <c:barChart>
        <c:barDir val="col"/>
        <c:grouping val="stacked"/>
        <c:varyColors val="1"/>
        <c:ser>
          <c:idx val="0"/>
          <c:order val="0"/>
          <c:tx>
            <c:strRef>
              <c:f>'Živnosť - prerušenie'!$C$161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prerušenie'!$B$162:$B$176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prerušenie'!$C$162:$C$176</c:f>
              <c:numCache>
                <c:formatCode>0.00%</c:formatCode>
                <c:ptCount val="15"/>
                <c:pt idx="0">
                  <c:v>0.16666666666666666</c:v>
                </c:pt>
                <c:pt idx="1">
                  <c:v>0.53846153846153844</c:v>
                </c:pt>
                <c:pt idx="2">
                  <c:v>0.33333333333333331</c:v>
                </c:pt>
                <c:pt idx="3">
                  <c:v>0.66666666666666663</c:v>
                </c:pt>
                <c:pt idx="4">
                  <c:v>0</c:v>
                </c:pt>
                <c:pt idx="5">
                  <c:v>0.3</c:v>
                </c:pt>
                <c:pt idx="6">
                  <c:v>0.12</c:v>
                </c:pt>
                <c:pt idx="7">
                  <c:v>0</c:v>
                </c:pt>
                <c:pt idx="8">
                  <c:v>1</c:v>
                </c:pt>
                <c:pt idx="9">
                  <c:v>0.2</c:v>
                </c:pt>
                <c:pt idx="10">
                  <c:v>0.1111111111111111</c:v>
                </c:pt>
                <c:pt idx="11">
                  <c:v>0.44444444444444442</c:v>
                </c:pt>
                <c:pt idx="12">
                  <c:v>0.6</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C96-4965-942F-91F7E97AD050}"/>
            </c:ext>
          </c:extLst>
        </c:ser>
        <c:ser>
          <c:idx val="1"/>
          <c:order val="1"/>
          <c:tx>
            <c:strRef>
              <c:f>'Živnosť - prerušenie'!$D$161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prerušenie'!$B$162:$B$176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prerušenie'!$D$162:$D$176</c:f>
              <c:numCache>
                <c:formatCode>0.00%</c:formatCode>
                <c:ptCount val="15"/>
                <c:pt idx="0">
                  <c:v>0.83333333333333337</c:v>
                </c:pt>
                <c:pt idx="1">
                  <c:v>0.46153846153846156</c:v>
                </c:pt>
                <c:pt idx="2">
                  <c:v>0.66666666666666674</c:v>
                </c:pt>
                <c:pt idx="3">
                  <c:v>0.33333333333333337</c:v>
                </c:pt>
                <c:pt idx="4">
                  <c:v>1</c:v>
                </c:pt>
                <c:pt idx="5">
                  <c:v>0.7</c:v>
                </c:pt>
                <c:pt idx="6">
                  <c:v>0.88</c:v>
                </c:pt>
                <c:pt idx="7">
                  <c:v>1</c:v>
                </c:pt>
                <c:pt idx="8">
                  <c:v>0</c:v>
                </c:pt>
                <c:pt idx="9">
                  <c:v>0.8</c:v>
                </c:pt>
                <c:pt idx="10">
                  <c:v>0.88888888888888884</c:v>
                </c:pt>
                <c:pt idx="11">
                  <c:v>0.55555555555555558</c:v>
                </c:pt>
                <c:pt idx="12">
                  <c:v>0.4</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C96-4965-942F-91F7E97AD050}"/>
            </c:ext>
          </c:extLst>
        </c:ser>
        <c:dLbls>
          <c:showLegendKey val="0"/>
          <c:showVal val="0"/>
          <c:showCatName val="0"/>
          <c:showSerName val="0"/>
          <c:showPercent val="0"/>
          <c:showBubbleSize val="0"/>
        </c:dLbls>
        <c:gapWidth val="150"/>
        <c:overlap val="100"/>
        <c:axId val="201210078"/>
        <c:axId val="1056293368"/>
      </c:barChart>
      <c:catAx>
        <c:axId val="201210078"/>
        <c:scaling>
          <c:orientation val="minMax"/>
        </c:scaling>
        <c:delete val="0"/>
        <c:axPos val="b"/>
        <c:numFmt formatCode="General" sourceLinked="1"/>
        <c:majorTickMark val="cross"/>
        <c:minorTickMark val="cross"/>
        <c:tickLblPos val="nextTo"/>
        <c:txPr>
          <a:bodyPr/>
          <a:lstStyle/>
          <a:p>
            <a:pPr lvl="0">
              <a:defRPr b="0"/>
            </a:pPr>
            <a:endParaRPr lang="sk-SK"/>
          </a:p>
        </c:txPr>
        <c:crossAx val="1056293368"/>
        <c:crosses val="autoZero"/>
        <c:auto val="1"/>
        <c:lblAlgn val="ctr"/>
        <c:lblOffset val="100"/>
        <c:noMultiLvlLbl val="1"/>
      </c:catAx>
      <c:valAx>
        <c:axId val="105629336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01210078"/>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1">
                <a:solidFill>
                  <a:srgbClr val="000000"/>
                </a:solidFill>
              </a:defRPr>
            </a:pPr>
            <a:r>
              <a:t>Živnosť - ukončenie</a:t>
            </a:r>
          </a:p>
        </c:rich>
      </c:tx>
      <c:overlay val="0"/>
    </c:title>
    <c:autoTitleDeleted val="0"/>
    <c:plotArea>
      <c:layout/>
      <c:barChart>
        <c:barDir val="col"/>
        <c:grouping val="stacked"/>
        <c:varyColors val="1"/>
        <c:ser>
          <c:idx val="0"/>
          <c:order val="0"/>
          <c:tx>
            <c:strRef>
              <c:f>'Živnosť - ukončenie'!$C$161</c:f>
              <c:strCache>
                <c:ptCount val="1"/>
                <c:pt idx="0">
                  <c:v>Výsledkok v kategórii</c:v>
                </c:pt>
              </c:strCache>
            </c:strRef>
          </c:tx>
          <c:spPr>
            <a:solidFill>
              <a:srgbClr val="38761D"/>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ukončenie'!$B$162:$B$176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ukončenie'!$C$162:$C$176</c:f>
              <c:numCache>
                <c:formatCode>0.00%</c:formatCode>
                <c:ptCount val="15"/>
                <c:pt idx="0">
                  <c:v>0.83333333333333337</c:v>
                </c:pt>
                <c:pt idx="1">
                  <c:v>0.76923076923076927</c:v>
                </c:pt>
                <c:pt idx="2">
                  <c:v>0.33333333333333331</c:v>
                </c:pt>
                <c:pt idx="3">
                  <c:v>0.66666666666666663</c:v>
                </c:pt>
                <c:pt idx="4">
                  <c:v>0</c:v>
                </c:pt>
                <c:pt idx="5">
                  <c:v>0.3</c:v>
                </c:pt>
                <c:pt idx="6">
                  <c:v>0.12</c:v>
                </c:pt>
                <c:pt idx="7">
                  <c:v>0</c:v>
                </c:pt>
                <c:pt idx="8">
                  <c:v>1</c:v>
                </c:pt>
                <c:pt idx="9">
                  <c:v>0.2</c:v>
                </c:pt>
                <c:pt idx="10">
                  <c:v>0.1111111111111111</c:v>
                </c:pt>
                <c:pt idx="11">
                  <c:v>0</c:v>
                </c:pt>
                <c:pt idx="12">
                  <c:v>0.6</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817-4893-AB08-BC32C2BF92F7}"/>
            </c:ext>
          </c:extLst>
        </c:ser>
        <c:ser>
          <c:idx val="1"/>
          <c:order val="1"/>
          <c:tx>
            <c:strRef>
              <c:f>'Živnosť - ukončenie'!$D$161</c:f>
              <c:strCache>
                <c:ptCount val="1"/>
                <c:pt idx="0">
                  <c:v>Celkový potenciál zlepšenia kategórie</c:v>
                </c:pt>
              </c:strCache>
            </c:strRef>
          </c:tx>
          <c:spPr>
            <a:solidFill>
              <a:srgbClr val="B7B7B7"/>
            </a:solidFill>
          </c:spPr>
          <c:invertIfNegative val="1"/>
          <c:dLbls>
            <c:spPr>
              <a:noFill/>
              <a:ln>
                <a:noFill/>
              </a:ln>
              <a:effectLst/>
            </c:spPr>
            <c:txPr>
              <a:bodyPr/>
              <a:lstStyle/>
              <a:p>
                <a:pPr lvl="0">
                  <a:defRPr sz="1000" b="0" i="0"/>
                </a:pPr>
                <a:endParaRPr lang="sk-S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'Živnosť - ukončenie'!$B$162:$B$176</c:f>
              <c:strCache>
                <c:ptCount val="15"/>
                <c:pt idx="0">
                  <c:v>Vyhľadateľnosť</c:v>
                </c:pt>
                <c:pt idx="1">
                  <c:v>Návody a informovanosť</c:v>
                </c:pt>
                <c:pt idx="2">
                  <c:v>Navigácia vo formulároch</c:v>
                </c:pt>
                <c:pt idx="3">
                  <c:v>Proaktívnosť</c:v>
                </c:pt>
                <c:pt idx="4">
                  <c:v>1x a dosť!</c:v>
                </c:pt>
                <c:pt idx="5">
                  <c:v>Spätná väzba</c:v>
                </c:pt>
                <c:pt idx="6">
                  <c:v>Použiteľnosť</c:v>
                </c:pt>
                <c:pt idx="7">
                  <c:v>Zrozumiteľnosť</c:v>
                </c:pt>
                <c:pt idx="8">
                  <c:v>Dostupnosť online</c:v>
                </c:pt>
                <c:pt idx="9">
                  <c:v>Mobilita</c:v>
                </c:pt>
                <c:pt idx="10">
                  <c:v>Inkluzívnosť</c:v>
                </c:pt>
                <c:pt idx="11">
                  <c:v>Platba</c:v>
                </c:pt>
                <c:pt idx="12">
                  <c:v>Bezpečnosť</c:v>
                </c:pt>
                <c:pt idx="13">
                  <c:v>Transparentnosť</c:v>
                </c:pt>
                <c:pt idx="14">
                  <c:v>Rozvoj</c:v>
                </c:pt>
              </c:strCache>
            </c:strRef>
          </c:cat>
          <c:val>
            <c:numRef>
              <c:f>'Živnosť - ukončenie'!$D$162:$D$176</c:f>
              <c:numCache>
                <c:formatCode>0.00%</c:formatCode>
                <c:ptCount val="15"/>
                <c:pt idx="0">
                  <c:v>0.16666666666666663</c:v>
                </c:pt>
                <c:pt idx="1">
                  <c:v>0.23076923076923073</c:v>
                </c:pt>
                <c:pt idx="2">
                  <c:v>0.66666666666666674</c:v>
                </c:pt>
                <c:pt idx="3">
                  <c:v>0.33333333333333337</c:v>
                </c:pt>
                <c:pt idx="4">
                  <c:v>1</c:v>
                </c:pt>
                <c:pt idx="5">
                  <c:v>0.7</c:v>
                </c:pt>
                <c:pt idx="6">
                  <c:v>0.88</c:v>
                </c:pt>
                <c:pt idx="7">
                  <c:v>1</c:v>
                </c:pt>
                <c:pt idx="8">
                  <c:v>0</c:v>
                </c:pt>
                <c:pt idx="9">
                  <c:v>0.8</c:v>
                </c:pt>
                <c:pt idx="10">
                  <c:v>0.88888888888888884</c:v>
                </c:pt>
                <c:pt idx="11">
                  <c:v>0</c:v>
                </c:pt>
                <c:pt idx="12">
                  <c:v>0.4</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B817-4893-AB08-BC32C2BF92F7}"/>
            </c:ext>
          </c:extLst>
        </c:ser>
        <c:dLbls>
          <c:showLegendKey val="0"/>
          <c:showVal val="0"/>
          <c:showCatName val="0"/>
          <c:showSerName val="0"/>
          <c:showPercent val="0"/>
          <c:showBubbleSize val="0"/>
        </c:dLbls>
        <c:gapWidth val="150"/>
        <c:overlap val="100"/>
        <c:axId val="741681647"/>
        <c:axId val="2114129910"/>
      </c:barChart>
      <c:catAx>
        <c:axId val="741681647"/>
        <c:scaling>
          <c:orientation val="minMax"/>
        </c:scaling>
        <c:delete val="0"/>
        <c:axPos val="b"/>
        <c:numFmt formatCode="General" sourceLinked="1"/>
        <c:majorTickMark val="cross"/>
        <c:minorTickMark val="cross"/>
        <c:tickLblPos val="nextTo"/>
        <c:txPr>
          <a:bodyPr/>
          <a:lstStyle/>
          <a:p>
            <a:pPr lvl="0">
              <a:defRPr b="0"/>
            </a:pPr>
            <a:endParaRPr lang="sk-SK"/>
          </a:p>
        </c:txPr>
        <c:crossAx val="2114129910"/>
        <c:crosses val="autoZero"/>
        <c:auto val="1"/>
        <c:lblAlgn val="ctr"/>
        <c:lblOffset val="100"/>
        <c:noMultiLvlLbl val="1"/>
      </c:catAx>
      <c:valAx>
        <c:axId val="211412991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741681647"/>
        <c:crosses val="autoZero"/>
        <c:crossBetween val="between"/>
      </c:valAx>
    </c:plotArea>
    <c:legend>
      <c:legendPos val="r"/>
      <c:overlay val="0"/>
      <c:txPr>
        <a:bodyPr/>
        <a:lstStyle/>
        <a:p>
          <a:pPr lvl="0">
            <a:defRPr>
              <a:solidFill>
                <a:srgbClr val="000000"/>
              </a:solidFill>
            </a:defRPr>
          </a:pPr>
          <a:endParaRPr lang="sk-SK"/>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Grafy'!$AO$2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Grafy'!$AO$3:$AO$27</c:f>
              <c:numCache>
                <c:formatCode>0.00%</c:formatCode>
                <c:ptCount val="25"/>
                <c:pt idx="0">
                  <c:v>0.2</c:v>
                </c:pt>
                <c:pt idx="1">
                  <c:v>0.4</c:v>
                </c:pt>
                <c:pt idx="2">
                  <c:v>0.2</c:v>
                </c:pt>
                <c:pt idx="3">
                  <c:v>0</c:v>
                </c:pt>
                <c:pt idx="4">
                  <c:v>0.4</c:v>
                </c:pt>
                <c:pt idx="5">
                  <c:v>0.4</c:v>
                </c:pt>
                <c:pt idx="6">
                  <c:v>0</c:v>
                </c:pt>
                <c:pt idx="7">
                  <c:v>0</c:v>
                </c:pt>
                <c:pt idx="8">
                  <c:v>0</c:v>
                </c:pt>
                <c:pt idx="9">
                  <c:v>0</c:v>
                </c:pt>
                <c:pt idx="10">
                  <c:v>0</c:v>
                </c:pt>
                <c:pt idx="11">
                  <c:v>0.4</c:v>
                </c:pt>
                <c:pt idx="12">
                  <c:v>0</c:v>
                </c:pt>
                <c:pt idx="13">
                  <c:v>0</c:v>
                </c:pt>
                <c:pt idx="14">
                  <c:v>0</c:v>
                </c:pt>
                <c:pt idx="15">
                  <c:v>0.4</c:v>
                </c:pt>
                <c:pt idx="16">
                  <c:v>0.4</c:v>
                </c:pt>
                <c:pt idx="17">
                  <c:v>0</c:v>
                </c:pt>
                <c:pt idx="18">
                  <c:v>0.4</c:v>
                </c:pt>
                <c:pt idx="19">
                  <c:v>0.4</c:v>
                </c:pt>
                <c:pt idx="20">
                  <c:v>0</c:v>
                </c:pt>
                <c:pt idx="21">
                  <c:v>0</c:v>
                </c:pt>
                <c:pt idx="22">
                  <c:v>0</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B65-4794-B332-649637214A62}"/>
            </c:ext>
          </c:extLst>
        </c:ser>
        <c:dLbls>
          <c:showLegendKey val="0"/>
          <c:showVal val="0"/>
          <c:showCatName val="0"/>
          <c:showSerName val="0"/>
          <c:showPercent val="0"/>
          <c:showBubbleSize val="0"/>
        </c:dLbls>
        <c:gapWidth val="150"/>
        <c:axId val="2137014577"/>
        <c:axId val="1286227994"/>
      </c:barChart>
      <c:catAx>
        <c:axId val="2137014577"/>
        <c:scaling>
          <c:orientation val="minMax"/>
        </c:scaling>
        <c:delete val="0"/>
        <c:axPos val="b"/>
        <c:numFmt formatCode="General" sourceLinked="1"/>
        <c:majorTickMark val="cross"/>
        <c:minorTickMark val="cross"/>
        <c:tickLblPos val="nextTo"/>
        <c:txPr>
          <a:bodyPr/>
          <a:lstStyle/>
          <a:p>
            <a:pPr lvl="0">
              <a:defRPr b="0"/>
            </a:pPr>
            <a:endParaRPr lang="sk-SK"/>
          </a:p>
        </c:txPr>
        <c:crossAx val="1286227994"/>
        <c:crosses val="autoZero"/>
        <c:auto val="1"/>
        <c:lblAlgn val="ctr"/>
        <c:lblOffset val="100"/>
        <c:noMultiLvlLbl val="1"/>
      </c:catAx>
      <c:valAx>
        <c:axId val="1286227994"/>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2137014577"/>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Grafy'!$AT$2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Grafy'!$AT$3:$AT$27</c:f>
              <c:numCache>
                <c:formatCode>0.00%</c:formatCode>
                <c:ptCount val="25"/>
                <c:pt idx="0">
                  <c:v>0.33333333333333331</c:v>
                </c:pt>
                <c:pt idx="1">
                  <c:v>0</c:v>
                </c:pt>
                <c:pt idx="2">
                  <c:v>0</c:v>
                </c:pt>
                <c:pt idx="3">
                  <c:v>0</c:v>
                </c:pt>
                <c:pt idx="4">
                  <c:v>0.33333333333333331</c:v>
                </c:pt>
                <c:pt idx="5">
                  <c:v>0</c:v>
                </c:pt>
                <c:pt idx="6">
                  <c:v>0</c:v>
                </c:pt>
                <c:pt idx="7">
                  <c:v>0</c:v>
                </c:pt>
                <c:pt idx="8">
                  <c:v>0</c:v>
                </c:pt>
                <c:pt idx="9">
                  <c:v>0</c:v>
                </c:pt>
                <c:pt idx="10">
                  <c:v>0</c:v>
                </c:pt>
                <c:pt idx="11">
                  <c:v>0</c:v>
                </c:pt>
                <c:pt idx="12">
                  <c:v>0</c:v>
                </c:pt>
                <c:pt idx="13">
                  <c:v>0</c:v>
                </c:pt>
                <c:pt idx="14">
                  <c:v>0</c:v>
                </c:pt>
                <c:pt idx="15">
                  <c:v>0</c:v>
                </c:pt>
                <c:pt idx="16">
                  <c:v>0</c:v>
                </c:pt>
                <c:pt idx="17">
                  <c:v>0.33333333333333331</c:v>
                </c:pt>
                <c:pt idx="18">
                  <c:v>0</c:v>
                </c:pt>
                <c:pt idx="19">
                  <c:v>0</c:v>
                </c:pt>
                <c:pt idx="20">
                  <c:v>0.33333333333333331</c:v>
                </c:pt>
                <c:pt idx="21">
                  <c:v>0.44444444444444442</c:v>
                </c:pt>
                <c:pt idx="22">
                  <c:v>0.22222222222222221</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F22-45B8-BAE2-441CB64317A9}"/>
            </c:ext>
          </c:extLst>
        </c:ser>
        <c:dLbls>
          <c:showLegendKey val="0"/>
          <c:showVal val="0"/>
          <c:showCatName val="0"/>
          <c:showSerName val="0"/>
          <c:showPercent val="0"/>
          <c:showBubbleSize val="0"/>
        </c:dLbls>
        <c:gapWidth val="150"/>
        <c:axId val="1894580662"/>
        <c:axId val="61865541"/>
      </c:barChart>
      <c:catAx>
        <c:axId val="1894580662"/>
        <c:scaling>
          <c:orientation val="minMax"/>
        </c:scaling>
        <c:delete val="0"/>
        <c:axPos val="b"/>
        <c:numFmt formatCode="General" sourceLinked="1"/>
        <c:majorTickMark val="cross"/>
        <c:minorTickMark val="cross"/>
        <c:tickLblPos val="nextTo"/>
        <c:txPr>
          <a:bodyPr/>
          <a:lstStyle/>
          <a:p>
            <a:pPr lvl="0">
              <a:defRPr b="0"/>
            </a:pPr>
            <a:endParaRPr lang="sk-SK"/>
          </a:p>
        </c:txPr>
        <c:crossAx val="61865541"/>
        <c:crosses val="autoZero"/>
        <c:auto val="1"/>
        <c:lblAlgn val="ctr"/>
        <c:lblOffset val="100"/>
        <c:noMultiLvlLbl val="1"/>
      </c:catAx>
      <c:valAx>
        <c:axId val="6186554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89458066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Grafy'!$AY$2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Grafy'!$AY$3:$AY$27</c:f>
              <c:numCache>
                <c:formatCode>0.00%</c:formatCode>
                <c:ptCount val="25"/>
                <c:pt idx="0">
                  <c:v>0.8</c:v>
                </c:pt>
                <c:pt idx="1">
                  <c:v>0.8</c:v>
                </c:pt>
                <c:pt idx="2">
                  <c:v>0.8</c:v>
                </c:pt>
                <c:pt idx="3">
                  <c:v>1</c:v>
                </c:pt>
                <c:pt idx="4">
                  <c:v>0.8</c:v>
                </c:pt>
                <c:pt idx="5">
                  <c:v>0.8</c:v>
                </c:pt>
                <c:pt idx="6">
                  <c:v>0.8</c:v>
                </c:pt>
                <c:pt idx="7">
                  <c:v>1</c:v>
                </c:pt>
                <c:pt idx="8">
                  <c:v>1</c:v>
                </c:pt>
                <c:pt idx="9">
                  <c:v>0.5</c:v>
                </c:pt>
                <c:pt idx="10">
                  <c:v>0.6</c:v>
                </c:pt>
                <c:pt idx="11">
                  <c:v>0.8</c:v>
                </c:pt>
                <c:pt idx="12">
                  <c:v>0.8</c:v>
                </c:pt>
                <c:pt idx="13">
                  <c:v>0.6</c:v>
                </c:pt>
                <c:pt idx="14">
                  <c:v>0.8</c:v>
                </c:pt>
                <c:pt idx="15">
                  <c:v>0.8</c:v>
                </c:pt>
                <c:pt idx="16">
                  <c:v>0.8</c:v>
                </c:pt>
                <c:pt idx="17">
                  <c:v>0.8</c:v>
                </c:pt>
                <c:pt idx="18">
                  <c:v>0.8</c:v>
                </c:pt>
                <c:pt idx="19">
                  <c:v>0.8</c:v>
                </c:pt>
                <c:pt idx="20">
                  <c:v>0.5</c:v>
                </c:pt>
                <c:pt idx="21">
                  <c:v>0.6</c:v>
                </c:pt>
                <c:pt idx="22">
                  <c:v>0.8</c:v>
                </c:pt>
                <c:pt idx="23">
                  <c:v>0.6</c:v>
                </c:pt>
                <c:pt idx="24">
                  <c:v>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EF0-48C5-9733-21F45151C60C}"/>
            </c:ext>
          </c:extLst>
        </c:ser>
        <c:dLbls>
          <c:showLegendKey val="0"/>
          <c:showVal val="0"/>
          <c:showCatName val="0"/>
          <c:showSerName val="0"/>
          <c:showPercent val="0"/>
          <c:showBubbleSize val="0"/>
        </c:dLbls>
        <c:gapWidth val="150"/>
        <c:axId val="714733472"/>
        <c:axId val="424959404"/>
      </c:barChart>
      <c:catAx>
        <c:axId val="714733472"/>
        <c:scaling>
          <c:orientation val="minMax"/>
        </c:scaling>
        <c:delete val="0"/>
        <c:axPos val="b"/>
        <c:numFmt formatCode="General" sourceLinked="1"/>
        <c:majorTickMark val="cross"/>
        <c:minorTickMark val="cross"/>
        <c:tickLblPos val="nextTo"/>
        <c:txPr>
          <a:bodyPr/>
          <a:lstStyle/>
          <a:p>
            <a:pPr lvl="0">
              <a:defRPr b="0"/>
            </a:pPr>
            <a:endParaRPr lang="sk-SK"/>
          </a:p>
        </c:txPr>
        <c:crossAx val="424959404"/>
        <c:crosses val="autoZero"/>
        <c:auto val="1"/>
        <c:lblAlgn val="ctr"/>
        <c:lblOffset val="100"/>
        <c:noMultiLvlLbl val="1"/>
      </c:catAx>
      <c:valAx>
        <c:axId val="424959404"/>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71473347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autoTitleDeleted val="1"/>
    <c:plotArea>
      <c:layout/>
      <c:barChart>
        <c:barDir val="col"/>
        <c:grouping val="clustered"/>
        <c:varyColors val="1"/>
        <c:ser>
          <c:idx val="0"/>
          <c:order val="0"/>
          <c:tx>
            <c:strRef>
              <c:f>'Kópia hárka Grafy'!$K$2</c:f>
              <c:strCache>
                <c:ptCount val="1"/>
                <c:pt idx="0">
                  <c:v>%</c:v>
                </c:pt>
              </c:strCache>
            </c:strRef>
          </c:tx>
          <c:spPr>
            <a:solidFill>
              <a:srgbClr val="FF6E00"/>
            </a:solidFill>
          </c:spPr>
          <c:invertIfNegative val="1"/>
          <c:cat>
            <c:strRef>
              <c:f>'Kópia hárka Grafy'!$A$3:$A$27</c:f>
              <c:strCache>
                <c:ptCount val="25"/>
                <c:pt idx="0">
                  <c:v>Kúpa / nadobudnutie vozidla</c:v>
                </c:pt>
                <c:pt idx="1">
                  <c:v>Domáhanie sa práva – Odvolanie sa</c:v>
                </c:pt>
                <c:pt idx="2">
                  <c:v>Predaj vozidla</c:v>
                </c:pt>
                <c:pt idx="3">
                  <c:v>Príspevok pri narodení dieťaťa</c:v>
                </c:pt>
                <c:pt idx="4">
                  <c:v>Domáhanie sa práva – Podanie na súd – Žaloba</c:v>
                </c:pt>
                <c:pt idx="5">
                  <c:v>Rodinný život – Rozvod</c:v>
                </c:pt>
                <c:pt idx="6">
                  <c:v>Bývanie – Prihlásenie (zmena) trvalého pobytu</c:v>
                </c:pt>
                <c:pt idx="7">
                  <c:v>Prídavky na dieťa</c:v>
                </c:pt>
                <c:pt idx="8">
                  <c:v>Sociálne dávky – Rodičovský príspevok</c:v>
                </c:pt>
                <c:pt idx="9">
                  <c:v>Doklady – Oznámenie straty občianskeho preukazu</c:v>
                </c:pt>
                <c:pt idx="10">
                  <c:v>Prihlásenie zamestnanca do Sociálnej poisťovne</c:v>
                </c:pt>
                <c:pt idx="11">
                  <c:v>Plnenie si daňových povinností – zamestnanec (FO)</c:v>
                </c:pt>
                <c:pt idx="12">
                  <c:v>Zápis do obchodného registra – PO</c:v>
                </c:pt>
                <c:pt idx="13">
                  <c:v>Živnosť - ukončenie</c:v>
                </c:pt>
                <c:pt idx="14">
                  <c:v>Bývanie – Stavba rodinného domu</c:v>
                </c:pt>
                <c:pt idx="15">
                  <c:v>Sociálne dávky – Príspevok v nezamestnanosti</c:v>
                </c:pt>
                <c:pt idx="16">
                  <c:v>Založenie s.r.o. / a.s.</c:v>
                </c:pt>
                <c:pt idx="17">
                  <c:v>Živnosť – založenie</c:v>
                </c:pt>
                <c:pt idx="18">
                  <c:v>Podávanie kontrolného výkazu</c:v>
                </c:pt>
                <c:pt idx="19">
                  <c:v>Plnenie si daňových povinností – SZČO / PO </c:v>
                </c:pt>
                <c:pt idx="20">
                  <c:v>Platenie sociálnych odvodov – SZČO / PO</c:v>
                </c:pt>
                <c:pt idx="21">
                  <c:v>Živnosť - prerušenie</c:v>
                </c:pt>
                <c:pt idx="22">
                  <c:v>Sankcie</c:v>
                </c:pt>
                <c:pt idx="23">
                  <c:v>Živnosť - zmena</c:v>
                </c:pt>
                <c:pt idx="24">
                  <c:v>Bežné podnikateľské operácie – Vykazovanie štatistík</c:v>
                </c:pt>
              </c:strCache>
            </c:strRef>
          </c:cat>
          <c:val>
            <c:numRef>
              <c:f>'Kópia hárka Grafy'!$K$3:$K$27</c:f>
              <c:numCache>
                <c:formatCode>0.00%</c:formatCode>
                <c:ptCount val="25"/>
                <c:pt idx="0">
                  <c:v>0.92307692307692313</c:v>
                </c:pt>
                <c:pt idx="1">
                  <c:v>0.61538461538461542</c:v>
                </c:pt>
                <c:pt idx="2">
                  <c:v>0.92307692307692313</c:v>
                </c:pt>
                <c:pt idx="3">
                  <c:v>0.75</c:v>
                </c:pt>
                <c:pt idx="4">
                  <c:v>0.53846153846153844</c:v>
                </c:pt>
                <c:pt idx="5">
                  <c:v>0.53846153846153844</c:v>
                </c:pt>
                <c:pt idx="6">
                  <c:v>1</c:v>
                </c:pt>
                <c:pt idx="7">
                  <c:v>0.66666666666666663</c:v>
                </c:pt>
                <c:pt idx="8">
                  <c:v>0.91666666666666663</c:v>
                </c:pt>
                <c:pt idx="9">
                  <c:v>1</c:v>
                </c:pt>
                <c:pt idx="10">
                  <c:v>0.38461538461538464</c:v>
                </c:pt>
                <c:pt idx="11">
                  <c:v>0.75</c:v>
                </c:pt>
                <c:pt idx="12">
                  <c:v>1</c:v>
                </c:pt>
                <c:pt idx="13">
                  <c:v>0.76923076923076927</c:v>
                </c:pt>
                <c:pt idx="14">
                  <c:v>0.69230769230769229</c:v>
                </c:pt>
                <c:pt idx="15">
                  <c:v>0.5</c:v>
                </c:pt>
                <c:pt idx="16">
                  <c:v>0.76923076923076927</c:v>
                </c:pt>
                <c:pt idx="17">
                  <c:v>0.61538461538461542</c:v>
                </c:pt>
                <c:pt idx="18">
                  <c:v>0.58333333333333337</c:v>
                </c:pt>
                <c:pt idx="19">
                  <c:v>0.58333333333333337</c:v>
                </c:pt>
                <c:pt idx="20">
                  <c:v>0.46153846153846156</c:v>
                </c:pt>
                <c:pt idx="21">
                  <c:v>0.53846153846153844</c:v>
                </c:pt>
                <c:pt idx="22">
                  <c:v>0.15384615384615385</c:v>
                </c:pt>
                <c:pt idx="23">
                  <c:v>0.53846153846153844</c:v>
                </c:pt>
                <c:pt idx="24">
                  <c:v>0.58333333333333337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385-491C-A452-F37D5331E635}"/>
            </c:ext>
          </c:extLst>
        </c:ser>
        <c:dLbls>
          <c:showLegendKey val="0"/>
          <c:showVal val="0"/>
          <c:showCatName val="0"/>
          <c:showSerName val="0"/>
          <c:showPercent val="0"/>
          <c:showBubbleSize val="0"/>
        </c:dLbls>
        <c:gapWidth val="150"/>
        <c:axId val="1561290490"/>
        <c:axId val="1329792568"/>
      </c:barChart>
      <c:catAx>
        <c:axId val="1561290490"/>
        <c:scaling>
          <c:orientation val="minMax"/>
        </c:scaling>
        <c:delete val="0"/>
        <c:axPos val="b"/>
        <c:numFmt formatCode="General" sourceLinked="1"/>
        <c:majorTickMark val="cross"/>
        <c:minorTickMark val="cross"/>
        <c:tickLblPos val="nextTo"/>
        <c:txPr>
          <a:bodyPr/>
          <a:lstStyle/>
          <a:p>
            <a:pPr lvl="0">
              <a:defRPr b="0"/>
            </a:pPr>
            <a:endParaRPr lang="sk-SK"/>
          </a:p>
        </c:txPr>
        <c:crossAx val="1329792568"/>
        <c:crosses val="autoZero"/>
        <c:auto val="1"/>
        <c:lblAlgn val="ctr"/>
        <c:lblOffset val="100"/>
        <c:noMultiLvlLbl val="1"/>
      </c:catAx>
      <c:valAx>
        <c:axId val="132979256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sk-SK"/>
          </a:p>
        </c:txPr>
        <c:crossAx val="156129049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0" Type="http://schemas.openxmlformats.org/officeDocument/2006/relationships/chart" Target="../charts/chart31.xml"/><Relationship Id="rId4" Type="http://schemas.openxmlformats.org/officeDocument/2006/relationships/chart" Target="../charts/chart25.xml"/><Relationship Id="rId9"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oneCellAnchor>
    <xdr:from>
      <xdr:col>11</xdr:col>
      <xdr:colOff>742950</xdr:colOff>
      <xdr:row>31</xdr:row>
      <xdr:rowOff>9525</xdr:rowOff>
    </xdr:from>
    <xdr:ext cx="5715000" cy="3533775"/>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16</xdr:col>
      <xdr:colOff>781050</xdr:colOff>
      <xdr:row>31</xdr:row>
      <xdr:rowOff>9525</xdr:rowOff>
    </xdr:from>
    <xdr:ext cx="5715000" cy="3533775"/>
    <xdr:graphicFrame macro="">
      <xdr:nvGraphicFramePr>
        <xdr:cNvPr id="4" name="Chart 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21</xdr:col>
      <xdr:colOff>771525</xdr:colOff>
      <xdr:row>31</xdr:row>
      <xdr:rowOff>9525</xdr:rowOff>
    </xdr:from>
    <xdr:ext cx="5715000" cy="3533775"/>
    <xdr:graphicFrame macro="">
      <xdr:nvGraphicFramePr>
        <xdr:cNvPr id="6" name="Chart 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26</xdr:col>
      <xdr:colOff>762000</xdr:colOff>
      <xdr:row>31</xdr:row>
      <xdr:rowOff>9525</xdr:rowOff>
    </xdr:from>
    <xdr:ext cx="5715000" cy="3533775"/>
    <xdr:graphicFrame macro="">
      <xdr:nvGraphicFramePr>
        <xdr:cNvPr id="8" name="Chart 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31</xdr:col>
      <xdr:colOff>800100</xdr:colOff>
      <xdr:row>31</xdr:row>
      <xdr:rowOff>9525</xdr:rowOff>
    </xdr:from>
    <xdr:ext cx="5715000" cy="3533775"/>
    <xdr:graphicFrame macro="">
      <xdr:nvGraphicFramePr>
        <xdr:cNvPr id="10" name="Chart 1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36</xdr:col>
      <xdr:colOff>742950</xdr:colOff>
      <xdr:row>31</xdr:row>
      <xdr:rowOff>9525</xdr:rowOff>
    </xdr:from>
    <xdr:ext cx="5715000" cy="3533775"/>
    <xdr:graphicFrame macro="">
      <xdr:nvGraphicFramePr>
        <xdr:cNvPr id="12" name="Chart 1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41</xdr:col>
      <xdr:colOff>781050</xdr:colOff>
      <xdr:row>31</xdr:row>
      <xdr:rowOff>9525</xdr:rowOff>
    </xdr:from>
    <xdr:ext cx="5715000" cy="3533775"/>
    <xdr:graphicFrame macro="">
      <xdr:nvGraphicFramePr>
        <xdr:cNvPr id="14" name="Chart 1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46</xdr:col>
      <xdr:colOff>771525</xdr:colOff>
      <xdr:row>31</xdr:row>
      <xdr:rowOff>9525</xdr:rowOff>
    </xdr:from>
    <xdr:ext cx="5715000" cy="3533775"/>
    <xdr:graphicFrame macro="">
      <xdr:nvGraphicFramePr>
        <xdr:cNvPr id="16" name="Chart 1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800100</xdr:colOff>
      <xdr:row>31</xdr:row>
      <xdr:rowOff>9525</xdr:rowOff>
    </xdr:from>
    <xdr:ext cx="5715000" cy="3533775"/>
    <xdr:graphicFrame macro="">
      <xdr:nvGraphicFramePr>
        <xdr:cNvPr id="19" name="Chart 1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xdr:col>
      <xdr:colOff>762000</xdr:colOff>
      <xdr:row>31</xdr:row>
      <xdr:rowOff>9525</xdr:rowOff>
    </xdr:from>
    <xdr:ext cx="5715000" cy="3533775"/>
    <xdr:graphicFrame macro="">
      <xdr:nvGraphicFramePr>
        <xdr:cNvPr id="20" name="Chart 2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oneCellAnchor>
    <xdr:from>
      <xdr:col>5</xdr:col>
      <xdr:colOff>219075</xdr:colOff>
      <xdr:row>160</xdr:row>
      <xdr:rowOff>19050</xdr:rowOff>
    </xdr:from>
    <xdr:ext cx="7353300" cy="4543425"/>
    <xdr:graphicFrame macro="">
      <xdr:nvGraphicFramePr>
        <xdr:cNvPr id="42" name="Chart 4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5</xdr:col>
      <xdr:colOff>219075</xdr:colOff>
      <xdr:row>160</xdr:row>
      <xdr:rowOff>19050</xdr:rowOff>
    </xdr:from>
    <xdr:ext cx="7353300" cy="4543425"/>
    <xdr:graphicFrame macro="">
      <xdr:nvGraphicFramePr>
        <xdr:cNvPr id="41" name="Chart 4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5</xdr:col>
      <xdr:colOff>219075</xdr:colOff>
      <xdr:row>155</xdr:row>
      <xdr:rowOff>19050</xdr:rowOff>
    </xdr:from>
    <xdr:ext cx="7353300" cy="4543425"/>
    <xdr:graphicFrame macro="">
      <xdr:nvGraphicFramePr>
        <xdr:cNvPr id="43" name="Chart 4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5</xdr:col>
      <xdr:colOff>219075</xdr:colOff>
      <xdr:row>158</xdr:row>
      <xdr:rowOff>19050</xdr:rowOff>
    </xdr:from>
    <xdr:ext cx="7353300" cy="4543425"/>
    <xdr:graphicFrame macro="">
      <xdr:nvGraphicFramePr>
        <xdr:cNvPr id="45" name="Chart 4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5</xdr:col>
      <xdr:colOff>219075</xdr:colOff>
      <xdr:row>160</xdr:row>
      <xdr:rowOff>19050</xdr:rowOff>
    </xdr:from>
    <xdr:ext cx="7353300" cy="4543425"/>
    <xdr:graphicFrame macro="">
      <xdr:nvGraphicFramePr>
        <xdr:cNvPr id="44" name="Chart 4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dr:oneCellAnchor>
    <xdr:from>
      <xdr:col>5</xdr:col>
      <xdr:colOff>219075</xdr:colOff>
      <xdr:row>162</xdr:row>
      <xdr:rowOff>19050</xdr:rowOff>
    </xdr:from>
    <xdr:ext cx="7353300" cy="4543425"/>
    <xdr:graphicFrame macro="">
      <xdr:nvGraphicFramePr>
        <xdr:cNvPr id="46" name="Chart 4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dr:oneCellAnchor>
    <xdr:from>
      <xdr:col>5</xdr:col>
      <xdr:colOff>219075</xdr:colOff>
      <xdr:row>158</xdr:row>
      <xdr:rowOff>19050</xdr:rowOff>
    </xdr:from>
    <xdr:ext cx="7353300" cy="4543425"/>
    <xdr:graphicFrame macro="">
      <xdr:nvGraphicFramePr>
        <xdr:cNvPr id="47" name="Chart 4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dr:oneCellAnchor>
    <xdr:from>
      <xdr:col>5</xdr:col>
      <xdr:colOff>219075</xdr:colOff>
      <xdr:row>155</xdr:row>
      <xdr:rowOff>19050</xdr:rowOff>
    </xdr:from>
    <xdr:ext cx="7353300" cy="4543425"/>
    <xdr:graphicFrame macro="">
      <xdr:nvGraphicFramePr>
        <xdr:cNvPr id="48" name="Chart 4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dr:oneCellAnchor>
    <xdr:from>
      <xdr:col>5</xdr:col>
      <xdr:colOff>219075</xdr:colOff>
      <xdr:row>158</xdr:row>
      <xdr:rowOff>19050</xdr:rowOff>
    </xdr:from>
    <xdr:ext cx="7353300" cy="4543425"/>
    <xdr:graphicFrame macro="">
      <xdr:nvGraphicFramePr>
        <xdr:cNvPr id="49" name="Chart 4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dr:oneCellAnchor>
    <xdr:from>
      <xdr:col>5</xdr:col>
      <xdr:colOff>0</xdr:colOff>
      <xdr:row>158</xdr:row>
      <xdr:rowOff>38100</xdr:rowOff>
    </xdr:from>
    <xdr:ext cx="7353300" cy="4543425"/>
    <xdr:graphicFrame macro="">
      <xdr:nvGraphicFramePr>
        <xdr:cNvPr id="50" name="Chart 5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16</xdr:col>
      <xdr:colOff>742950</xdr:colOff>
      <xdr:row>31</xdr:row>
      <xdr:rowOff>9525</xdr:rowOff>
    </xdr:from>
    <xdr:ext cx="5715000" cy="3533775"/>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26</xdr:col>
      <xdr:colOff>771525</xdr:colOff>
      <xdr:row>31</xdr:row>
      <xdr:rowOff>9525</xdr:rowOff>
    </xdr:from>
    <xdr:ext cx="5715000" cy="3533775"/>
    <xdr:graphicFrame macro="">
      <xdr:nvGraphicFramePr>
        <xdr:cNvPr id="5"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31</xdr:col>
      <xdr:colOff>762000</xdr:colOff>
      <xdr:row>31</xdr:row>
      <xdr:rowOff>9525</xdr:rowOff>
    </xdr:from>
    <xdr:ext cx="5715000" cy="3533775"/>
    <xdr:graphicFrame macro="">
      <xdr:nvGraphicFramePr>
        <xdr:cNvPr id="7" name="Chart 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36</xdr:col>
      <xdr:colOff>800100</xdr:colOff>
      <xdr:row>31</xdr:row>
      <xdr:rowOff>9525</xdr:rowOff>
    </xdr:from>
    <xdr:ext cx="5715000" cy="3533775"/>
    <xdr:graphicFrame macro="">
      <xdr:nvGraphicFramePr>
        <xdr:cNvPr id="9" name="Chart 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41</xdr:col>
      <xdr:colOff>742950</xdr:colOff>
      <xdr:row>31</xdr:row>
      <xdr:rowOff>9525</xdr:rowOff>
    </xdr:from>
    <xdr:ext cx="5715000" cy="3533775"/>
    <xdr:graphicFrame macro="">
      <xdr:nvGraphicFramePr>
        <xdr:cNvPr id="11" name="Chart 1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46</xdr:col>
      <xdr:colOff>781050</xdr:colOff>
      <xdr:row>31</xdr:row>
      <xdr:rowOff>9525</xdr:rowOff>
    </xdr:from>
    <xdr:ext cx="5715000" cy="3533775"/>
    <xdr:graphicFrame macro="">
      <xdr:nvGraphicFramePr>
        <xdr:cNvPr id="13" name="Chart 1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51</xdr:col>
      <xdr:colOff>771525</xdr:colOff>
      <xdr:row>31</xdr:row>
      <xdr:rowOff>9525</xdr:rowOff>
    </xdr:from>
    <xdr:ext cx="5715000" cy="3533775"/>
    <xdr:graphicFrame macro="">
      <xdr:nvGraphicFramePr>
        <xdr:cNvPr id="15" name="Chart 1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xdr:col>
      <xdr:colOff>800100</xdr:colOff>
      <xdr:row>31</xdr:row>
      <xdr:rowOff>9525</xdr:rowOff>
    </xdr:from>
    <xdr:ext cx="5715000" cy="3533775"/>
    <xdr:graphicFrame macro="">
      <xdr:nvGraphicFramePr>
        <xdr:cNvPr id="17" name="Chart 1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762000</xdr:colOff>
      <xdr:row>31</xdr:row>
      <xdr:rowOff>9525</xdr:rowOff>
    </xdr:from>
    <xdr:ext cx="5715000" cy="3533775"/>
    <xdr:graphicFrame macro="">
      <xdr:nvGraphicFramePr>
        <xdr:cNvPr id="18" name="Chart 1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xdr:col>
      <xdr:colOff>723900</xdr:colOff>
      <xdr:row>31</xdr:row>
      <xdr:rowOff>9525</xdr:rowOff>
    </xdr:from>
    <xdr:ext cx="5715000" cy="3533775"/>
    <xdr:graphicFrame macro="">
      <xdr:nvGraphicFramePr>
        <xdr:cNvPr id="21" name="Chart 2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21</xdr:col>
      <xdr:colOff>762000</xdr:colOff>
      <xdr:row>31</xdr:row>
      <xdr:rowOff>123825</xdr:rowOff>
    </xdr:from>
    <xdr:ext cx="5715000" cy="3533775"/>
    <xdr:graphicFrame macro="">
      <xdr:nvGraphicFramePr>
        <xdr:cNvPr id="22" name="Chart 2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dr:oneCellAnchor>
    <xdr:from>
      <xdr:col>4</xdr:col>
      <xdr:colOff>628650</xdr:colOff>
      <xdr:row>159</xdr:row>
      <xdr:rowOff>238125</xdr:rowOff>
    </xdr:from>
    <xdr:ext cx="7353300" cy="4543425"/>
    <xdr:graphicFrame macro="">
      <xdr:nvGraphicFramePr>
        <xdr:cNvPr id="51" name="Chart 5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dr:oneCellAnchor>
    <xdr:from>
      <xdr:col>5</xdr:col>
      <xdr:colOff>66675</xdr:colOff>
      <xdr:row>156</xdr:row>
      <xdr:rowOff>104775</xdr:rowOff>
    </xdr:from>
    <xdr:ext cx="7353300" cy="4543425"/>
    <xdr:graphicFrame macro="">
      <xdr:nvGraphicFramePr>
        <xdr:cNvPr id="52" name="Chart 5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dr:oneCellAnchor>
    <xdr:from>
      <xdr:col>5</xdr:col>
      <xdr:colOff>66675</xdr:colOff>
      <xdr:row>156</xdr:row>
      <xdr:rowOff>104775</xdr:rowOff>
    </xdr:from>
    <xdr:ext cx="7353300" cy="4543425"/>
    <xdr:graphicFrame macro="">
      <xdr:nvGraphicFramePr>
        <xdr:cNvPr id="53" name="Chart 5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dr:oneCellAnchor>
    <xdr:from>
      <xdr:col>5</xdr:col>
      <xdr:colOff>66675</xdr:colOff>
      <xdr:row>156</xdr:row>
      <xdr:rowOff>104775</xdr:rowOff>
    </xdr:from>
    <xdr:ext cx="7353300" cy="4543425"/>
    <xdr:graphicFrame macro="">
      <xdr:nvGraphicFramePr>
        <xdr:cNvPr id="54" name="Chart 5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dr:oneCellAnchor>
    <xdr:from>
      <xdr:col>5</xdr:col>
      <xdr:colOff>66675</xdr:colOff>
      <xdr:row>158</xdr:row>
      <xdr:rowOff>104775</xdr:rowOff>
    </xdr:from>
    <xdr:ext cx="7353300" cy="4543425"/>
    <xdr:graphicFrame macro="">
      <xdr:nvGraphicFramePr>
        <xdr:cNvPr id="55" name="Chart 5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dr:oneCellAnchor>
    <xdr:from>
      <xdr:col>5</xdr:col>
      <xdr:colOff>66675</xdr:colOff>
      <xdr:row>159</xdr:row>
      <xdr:rowOff>104775</xdr:rowOff>
    </xdr:from>
    <xdr:ext cx="7353300" cy="4543425"/>
    <xdr:graphicFrame macro="">
      <xdr:nvGraphicFramePr>
        <xdr:cNvPr id="56" name="Chart 5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dr:oneCellAnchor>
    <xdr:from>
      <xdr:col>5</xdr:col>
      <xdr:colOff>66675</xdr:colOff>
      <xdr:row>156</xdr:row>
      <xdr:rowOff>104775</xdr:rowOff>
    </xdr:from>
    <xdr:ext cx="7353300" cy="4543425"/>
    <xdr:graphicFrame macro="">
      <xdr:nvGraphicFramePr>
        <xdr:cNvPr id="57" name="Chart 5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dr:oneCellAnchor>
    <xdr:from>
      <xdr:col>5</xdr:col>
      <xdr:colOff>66675</xdr:colOff>
      <xdr:row>160</xdr:row>
      <xdr:rowOff>104775</xdr:rowOff>
    </xdr:from>
    <xdr:ext cx="7353300" cy="4543425"/>
    <xdr:graphicFrame macro="">
      <xdr:nvGraphicFramePr>
        <xdr:cNvPr id="58" name="Chart 5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8.xml><?xml version="1.0" encoding="utf-8"?>
<xdr:wsDr xmlns:xdr="http://schemas.openxmlformats.org/drawingml/2006/spreadsheetDrawing" xmlns:a="http://schemas.openxmlformats.org/drawingml/2006/main">
  <xdr:oneCellAnchor>
    <xdr:from>
      <xdr:col>5</xdr:col>
      <xdr:colOff>304800</xdr:colOff>
      <xdr:row>156</xdr:row>
      <xdr:rowOff>180975</xdr:rowOff>
    </xdr:from>
    <xdr:ext cx="7353300" cy="4543425"/>
    <xdr:graphicFrame macro="">
      <xdr:nvGraphicFramePr>
        <xdr:cNvPr id="59" name="Chart 5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16</xdr:col>
      <xdr:colOff>742950</xdr:colOff>
      <xdr:row>31</xdr:row>
      <xdr:rowOff>9525</xdr:rowOff>
    </xdr:from>
    <xdr:ext cx="5715000" cy="3533775"/>
    <xdr:graphicFrame macro="">
      <xdr:nvGraphicFramePr>
        <xdr:cNvPr id="24" name="Chart 2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26</xdr:col>
      <xdr:colOff>771525</xdr:colOff>
      <xdr:row>31</xdr:row>
      <xdr:rowOff>9525</xdr:rowOff>
    </xdr:from>
    <xdr:ext cx="5715000" cy="3533775"/>
    <xdr:graphicFrame macro="">
      <xdr:nvGraphicFramePr>
        <xdr:cNvPr id="25" name="Chart 2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31</xdr:col>
      <xdr:colOff>762000</xdr:colOff>
      <xdr:row>31</xdr:row>
      <xdr:rowOff>9525</xdr:rowOff>
    </xdr:from>
    <xdr:ext cx="5715000" cy="3533775"/>
    <xdr:graphicFrame macro="">
      <xdr:nvGraphicFramePr>
        <xdr:cNvPr id="26" name="Chart 2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36</xdr:col>
      <xdr:colOff>800100</xdr:colOff>
      <xdr:row>31</xdr:row>
      <xdr:rowOff>9525</xdr:rowOff>
    </xdr:from>
    <xdr:ext cx="5715000" cy="3533775"/>
    <xdr:graphicFrame macro="">
      <xdr:nvGraphicFramePr>
        <xdr:cNvPr id="27" name="Chart 2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41</xdr:col>
      <xdr:colOff>742950</xdr:colOff>
      <xdr:row>31</xdr:row>
      <xdr:rowOff>9525</xdr:rowOff>
    </xdr:from>
    <xdr:ext cx="5715000" cy="3533775"/>
    <xdr:graphicFrame macro="">
      <xdr:nvGraphicFramePr>
        <xdr:cNvPr id="28" name="Chart 2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46</xdr:col>
      <xdr:colOff>781050</xdr:colOff>
      <xdr:row>31</xdr:row>
      <xdr:rowOff>9525</xdr:rowOff>
    </xdr:from>
    <xdr:ext cx="5715000" cy="3533775"/>
    <xdr:graphicFrame macro="">
      <xdr:nvGraphicFramePr>
        <xdr:cNvPr id="29" name="Chart 2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51</xdr:col>
      <xdr:colOff>771525</xdr:colOff>
      <xdr:row>31</xdr:row>
      <xdr:rowOff>9525</xdr:rowOff>
    </xdr:from>
    <xdr:ext cx="5715000" cy="3533775"/>
    <xdr:graphicFrame macro="">
      <xdr:nvGraphicFramePr>
        <xdr:cNvPr id="30" name="Chart 3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xdr:col>
      <xdr:colOff>800100</xdr:colOff>
      <xdr:row>31</xdr:row>
      <xdr:rowOff>9525</xdr:rowOff>
    </xdr:from>
    <xdr:ext cx="5715000" cy="3533775"/>
    <xdr:graphicFrame macro="">
      <xdr:nvGraphicFramePr>
        <xdr:cNvPr id="31" name="Chart 3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762000</xdr:colOff>
      <xdr:row>31</xdr:row>
      <xdr:rowOff>9525</xdr:rowOff>
    </xdr:from>
    <xdr:ext cx="5715000" cy="3533775"/>
    <xdr:graphicFrame macro="">
      <xdr:nvGraphicFramePr>
        <xdr:cNvPr id="32" name="Chart 3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xdr:col>
      <xdr:colOff>723900</xdr:colOff>
      <xdr:row>31</xdr:row>
      <xdr:rowOff>9525</xdr:rowOff>
    </xdr:from>
    <xdr:ext cx="5715000" cy="3533775"/>
    <xdr:graphicFrame macro="">
      <xdr:nvGraphicFramePr>
        <xdr:cNvPr id="33" name="Chart 3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21</xdr:col>
      <xdr:colOff>762000</xdr:colOff>
      <xdr:row>31</xdr:row>
      <xdr:rowOff>123825</xdr:rowOff>
    </xdr:from>
    <xdr:ext cx="5715000" cy="3533775"/>
    <xdr:graphicFrame macro="">
      <xdr:nvGraphicFramePr>
        <xdr:cNvPr id="34" name="Chart 3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1095375</xdr:colOff>
      <xdr:row>159</xdr:row>
      <xdr:rowOff>66675</xdr:rowOff>
    </xdr:from>
    <xdr:ext cx="7086600" cy="4381500"/>
    <xdr:graphicFrame macro="">
      <xdr:nvGraphicFramePr>
        <xdr:cNvPr id="35" name="Chart 3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628650</xdr:colOff>
      <xdr:row>155</xdr:row>
      <xdr:rowOff>342900</xdr:rowOff>
    </xdr:from>
    <xdr:ext cx="7353300" cy="4543425"/>
    <xdr:graphicFrame macro="">
      <xdr:nvGraphicFramePr>
        <xdr:cNvPr id="36" name="Chart 3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28575</xdr:colOff>
      <xdr:row>156</xdr:row>
      <xdr:rowOff>76200</xdr:rowOff>
    </xdr:from>
    <xdr:ext cx="7353300" cy="4543425"/>
    <xdr:graphicFrame macro="">
      <xdr:nvGraphicFramePr>
        <xdr:cNvPr id="37" name="Chart 3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571500</xdr:colOff>
      <xdr:row>155</xdr:row>
      <xdr:rowOff>190500</xdr:rowOff>
    </xdr:from>
    <xdr:ext cx="7353300" cy="4543425"/>
    <xdr:graphicFrame macro="">
      <xdr:nvGraphicFramePr>
        <xdr:cNvPr id="38" name="Chart 3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219075</xdr:colOff>
      <xdr:row>157</xdr:row>
      <xdr:rowOff>19050</xdr:rowOff>
    </xdr:from>
    <xdr:ext cx="7353300" cy="4543425"/>
    <xdr:graphicFrame macro="">
      <xdr:nvGraphicFramePr>
        <xdr:cNvPr id="39" name="Chart 3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219075</xdr:colOff>
      <xdr:row>160</xdr:row>
      <xdr:rowOff>19050</xdr:rowOff>
    </xdr:from>
    <xdr:ext cx="7353300" cy="4543425"/>
    <xdr:graphicFrame macro="">
      <xdr:nvGraphicFramePr>
        <xdr:cNvPr id="40" name="Chart 4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1drv.ms/u/s!AoWN9knbTs6vkzqeKbOgxEiU0f0O?e=rtYcq3" TargetMode="External"/><Relationship Id="rId13" Type="http://schemas.openxmlformats.org/officeDocument/2006/relationships/hyperlink" Target="https://obcan.justice.sk/ezaloby" TargetMode="External"/><Relationship Id="rId3" Type="http://schemas.openxmlformats.org/officeDocument/2006/relationships/hyperlink" Target="https://www.slovensko.sk/sk/agendy/agenda/_zaloba1" TargetMode="External"/><Relationship Id="rId7" Type="http://schemas.openxmlformats.org/officeDocument/2006/relationships/hyperlink" Target="https://obcan.justice.sk/vyhlasenie-o-pristupnosti" TargetMode="External"/><Relationship Id="rId12" Type="http://schemas.openxmlformats.org/officeDocument/2006/relationships/hyperlink" Target="https://www.nases.gov.sk/slovensko-sk-spristupnilo-platbu-kartou-za-dalsie-sluzby/" TargetMode="External"/><Relationship Id="rId2" Type="http://schemas.openxmlformats.org/officeDocument/2006/relationships/hyperlink" Target="https://1drv.ms/u/s!AoWN9knbTs6vkzjG4aPGBfrkOlmw?e=ZieFoz" TargetMode="External"/><Relationship Id="rId1" Type="http://schemas.openxmlformats.org/officeDocument/2006/relationships/hyperlink" Target="https://1drv.ms/u/s!AoWN9knbTs6vkzaqPLCg3NXhWKXh?e=ENk5Br" TargetMode="External"/><Relationship Id="rId6" Type="http://schemas.openxmlformats.org/officeDocument/2006/relationships/hyperlink" Target="https://1drv.ms/u/s!AoWN9knbTs6vkznsOozVTzmwhVPw?e=ljoIj7" TargetMode="External"/><Relationship Id="rId11" Type="http://schemas.openxmlformats.org/officeDocument/2006/relationships/hyperlink" Target="https://1drv.ms/u/s!AoWN9knbTs6vkzqeKbOgxEiU0f0O?e=rtYcq3" TargetMode="External"/><Relationship Id="rId5" Type="http://schemas.openxmlformats.org/officeDocument/2006/relationships/hyperlink" Target="https://1drv.ms/u/s!AoWN9knbTs6vkznsOozVTzmwhVPw?e=ljoIj7" TargetMode="External"/><Relationship Id="rId10" Type="http://schemas.openxmlformats.org/officeDocument/2006/relationships/hyperlink" Target="https://obcan.justice.sk/ezaloby/caste-otazky" TargetMode="External"/><Relationship Id="rId4" Type="http://schemas.openxmlformats.org/officeDocument/2006/relationships/hyperlink" Target="https://www.slovensko.sk/sk/agendy/agenda/_zaloba1" TargetMode="External"/><Relationship Id="rId9" Type="http://schemas.openxmlformats.org/officeDocument/2006/relationships/hyperlink" Target="https://1drv.ms/u/s!AoWN9knbTs6vkzqeKbOgxEiU0f0O?e=rtYcq3" TargetMode="External"/><Relationship Id="rId1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8" Type="http://schemas.openxmlformats.org/officeDocument/2006/relationships/hyperlink" Target="https://1drv.ms/u/s!AoWN9knbTs6vlGDFz7wii3LKS5Os" TargetMode="External"/><Relationship Id="rId3" Type="http://schemas.openxmlformats.org/officeDocument/2006/relationships/hyperlink" Target="https://www.slovensko.sk/sk/zivotne-situacie/zivotna-situacia/_predkladanie-udajov-o-spolocno/" TargetMode="External"/><Relationship Id="rId7" Type="http://schemas.openxmlformats.org/officeDocument/2006/relationships/hyperlink" Target="https://1drv.ms/u/s!AoWN9knbTs6vlF83sJbseHLeZgTP" TargetMode="External"/><Relationship Id="rId2" Type="http://schemas.openxmlformats.org/officeDocument/2006/relationships/hyperlink" Target="https://1drv.ms/u/s!AoWN9knbTs6vlF3Cy-ILVYeCkxcW" TargetMode="External"/><Relationship Id="rId1" Type="http://schemas.openxmlformats.org/officeDocument/2006/relationships/hyperlink" Target="https://1drv.ms/u/s!AoWN9knbTs6vlFzmSr5r6Ecg6FSE" TargetMode="External"/><Relationship Id="rId6" Type="http://schemas.openxmlformats.org/officeDocument/2006/relationships/hyperlink" Target="https://1drv.ms/u/s!AoWN9knbTs6vlF7raKTd0PrdOgk6" TargetMode="External"/><Relationship Id="rId5" Type="http://schemas.openxmlformats.org/officeDocument/2006/relationships/hyperlink" Target="https://www.slovensko.sk/sk/zivotne-situacie/zivotna-situacia/_predkladanie-udajov-o-spolocno/" TargetMode="External"/><Relationship Id="rId4" Type="http://schemas.openxmlformats.org/officeDocument/2006/relationships/hyperlink" Target="https://www.slovensko.sk/sk/zivotne-situacie/zivotna-situacia/_predkladanie-udajov-o-spolocno/" TargetMode="External"/><Relationship Id="rId9"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socpoist.sk/davka-v-nezamestnanosti/1361s" TargetMode="External"/><Relationship Id="rId2" Type="http://schemas.openxmlformats.org/officeDocument/2006/relationships/hyperlink" Target="https://1drv.ms/u/s!AoWN9knbTs6vk1k_pHHYyYmGJuR4?e=dydWKd" TargetMode="External"/><Relationship Id="rId1" Type="http://schemas.openxmlformats.org/officeDocument/2006/relationships/hyperlink" Target="https://1drv.ms/u/s!AoWN9knbTs6vk1h2OpFZP-BlCJBo?e=3qWq0c" TargetMode="External"/><Relationship Id="rId6" Type="http://schemas.openxmlformats.org/officeDocument/2006/relationships/drawing" Target="../drawings/drawing9.xml"/><Relationship Id="rId5" Type="http://schemas.openxmlformats.org/officeDocument/2006/relationships/hyperlink" Target="https://obcan.justice.sk/ezaloby" TargetMode="External"/><Relationship Id="rId4" Type="http://schemas.openxmlformats.org/officeDocument/2006/relationships/hyperlink" Target="https://1drv.ms/u/s!AoWN9knbTs6vk2MXUh7yFULu0YRc?e=qaAvS7"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1drv.ms/u/s!AoWN9knbTs6vk0_FD_VayI5vpnPc?e=FV4Gh4" TargetMode="External"/><Relationship Id="rId3" Type="http://schemas.openxmlformats.org/officeDocument/2006/relationships/hyperlink" Target="https://1drv.ms/u/s!AoWN9knbTs6vk0xHysPwQ7KPUUlo?e=pBuUXI" TargetMode="External"/><Relationship Id="rId7" Type="http://schemas.openxmlformats.org/officeDocument/2006/relationships/hyperlink" Target="https://1drv.ms/u/s!AoWN9knbTs6vk05ODNIN3l-AYniT?e=PGHlP5" TargetMode="External"/><Relationship Id="rId12" Type="http://schemas.openxmlformats.org/officeDocument/2006/relationships/drawing" Target="../drawings/drawing10.xml"/><Relationship Id="rId2" Type="http://schemas.openxmlformats.org/officeDocument/2006/relationships/hyperlink" Target="https://1drv.ms/u/s!AoWN9knbTs6vk0oVaLD71z77H1lI?e=TaHfgG" TargetMode="External"/><Relationship Id="rId1" Type="http://schemas.openxmlformats.org/officeDocument/2006/relationships/hyperlink" Target="https://1drv.ms/u/s!AoWN9knbTs6vk0mvaw39VvZ6nduz?e=PIDyRX" TargetMode="External"/><Relationship Id="rId6" Type="http://schemas.openxmlformats.org/officeDocument/2006/relationships/hyperlink" Target="https://1drv.ms/u/s!AoWN9knbTs6vk01XJjK1u9D99vvg?e=lw1WkJ" TargetMode="External"/><Relationship Id="rId11" Type="http://schemas.openxmlformats.org/officeDocument/2006/relationships/hyperlink" Target="https://1drv.ms/u/s!AoWN9knbTs6vk1JhhHqcmXDjfFzU?e=oaK5JY" TargetMode="External"/><Relationship Id="rId5" Type="http://schemas.openxmlformats.org/officeDocument/2006/relationships/hyperlink" Target="https://1drv.ms/u/s!AoWN9knbTs6vk0xHysPwQ7KPUUlo?e=pBuUXI" TargetMode="External"/><Relationship Id="rId10" Type="http://schemas.openxmlformats.org/officeDocument/2006/relationships/hyperlink" Target="https://1drv.ms/u/s!AoWN9knbTs6vk1Eur1OEoEgROrNH?e=fc9xLg" TargetMode="External"/><Relationship Id="rId4" Type="http://schemas.openxmlformats.org/officeDocument/2006/relationships/hyperlink" Target="https://1drv.ms/u/s!AoWN9knbTs6vk01XJjK1u9D99vvg?e=lw1WkJ" TargetMode="External"/><Relationship Id="rId9" Type="http://schemas.openxmlformats.org/officeDocument/2006/relationships/hyperlink" Target="https://1drv.ms/u/s!AoWN9knbTs6vk1Eur1OEoEgROrNH?e=JTMJP2"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1drv.ms/u/s!AoWN9knbTs6vkzqeKbOgxEiU0f0O?e=rtYcq3" TargetMode="External"/><Relationship Id="rId3" Type="http://schemas.openxmlformats.org/officeDocument/2006/relationships/hyperlink" Target="https://www.slovensko.sk/sk/agendy/agenda/_odvolanie" TargetMode="External"/><Relationship Id="rId7" Type="http://schemas.openxmlformats.org/officeDocument/2006/relationships/hyperlink" Target="https://1drv.ms/u/s!AoWN9knbTs6vkzqeKbOgxEiU0f0O?e=rtYcq3" TargetMode="External"/><Relationship Id="rId2" Type="http://schemas.openxmlformats.org/officeDocument/2006/relationships/hyperlink" Target="https://1drv.ms/u/s!AoWN9knbTs6vk1VHD-HJvplDKAd4?e=O4q2aG" TargetMode="External"/><Relationship Id="rId1" Type="http://schemas.openxmlformats.org/officeDocument/2006/relationships/hyperlink" Target="https://1drv.ms/u/s!AoWN9knbTs6vk1PUFIkLXafBoe9X?e=8kdKrm" TargetMode="External"/><Relationship Id="rId6" Type="http://schemas.openxmlformats.org/officeDocument/2006/relationships/hyperlink" Target="https://obcan.justice.sk/vyhlasenie-o-pristupnosti" TargetMode="External"/><Relationship Id="rId5" Type="http://schemas.openxmlformats.org/officeDocument/2006/relationships/hyperlink" Target="https://1drv.ms/u/s!AoWN9knbTs6vk1ZzgqAJsiprUsex?e=vdB8V8" TargetMode="External"/><Relationship Id="rId10" Type="http://schemas.openxmlformats.org/officeDocument/2006/relationships/drawing" Target="../drawings/drawing11.xml"/><Relationship Id="rId4" Type="http://schemas.openxmlformats.org/officeDocument/2006/relationships/hyperlink" Target="https://1drv.ms/u/s!AoWN9knbTs6vk1ZzgqAJsiprUsex?e=vdB8V8" TargetMode="External"/><Relationship Id="rId9" Type="http://schemas.openxmlformats.org/officeDocument/2006/relationships/hyperlink" Target="https://obcan.justice.sk/ezaloby"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1drv.ms/u/s!AoWN9knbTs6vkytxgBk5NKvSzx3m?e=lpw2Df" TargetMode="External"/><Relationship Id="rId2" Type="http://schemas.openxmlformats.org/officeDocument/2006/relationships/hyperlink" Target="https://1drv.ms/u/s!AoWN9knbTs6vkyoyoLFDm1wVj-CI?e=7Y42uE" TargetMode="External"/><Relationship Id="rId1" Type="http://schemas.openxmlformats.org/officeDocument/2006/relationships/hyperlink" Target="https://1drv.ms/u/s!AoWN9knbTs6vkyes4nXBCX4dpXJQ?e=NkpUCC" TargetMode="External"/><Relationship Id="rId5" Type="http://schemas.openxmlformats.org/officeDocument/2006/relationships/drawing" Target="../drawings/drawing12.xml"/><Relationship Id="rId4" Type="http://schemas.openxmlformats.org/officeDocument/2006/relationships/hyperlink" Target="https://1drv.ms/u/s!AoWN9knbTs6vkyhVJkhX1_bj_trM?e=Nnspy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financnasprava.sk/sk/podnikatelia/dane/dan-z-prijmov/fyzicke-osoby/zivnostnici" TargetMode="External"/><Relationship Id="rId7" Type="http://schemas.openxmlformats.org/officeDocument/2006/relationships/drawing" Target="../drawings/drawing13.xml"/><Relationship Id="rId2" Type="http://schemas.openxmlformats.org/officeDocument/2006/relationships/hyperlink" Target="https://1drv.ms/u/s!AoWN9knbTs6vkxOG_gLAm2BhBjs_?e=De2oIg" TargetMode="External"/><Relationship Id="rId1" Type="http://schemas.openxmlformats.org/officeDocument/2006/relationships/hyperlink" Target="https://1drv.ms/u/s!AoWN9knbTs6vkxH4ZGfaq3ycI-ps?e=WPDt9T" TargetMode="External"/><Relationship Id="rId6" Type="http://schemas.openxmlformats.org/officeDocument/2006/relationships/hyperlink" Target="https://www.financnasprava.sk/sk/infoservis/platenie-dani" TargetMode="External"/><Relationship Id="rId5" Type="http://schemas.openxmlformats.org/officeDocument/2006/relationships/hyperlink" Target="https://pfsiam.financnasprava.sk/Iam.Web?appId=PFS&amp;useDefault=false&amp;returnUrl=https://www.financnasprava.sk/sk/osobna-internetova-zona" TargetMode="External"/><Relationship Id="rId4" Type="http://schemas.openxmlformats.org/officeDocument/2006/relationships/hyperlink" Target="https://www.financnasprava.sk/sk/faq"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1drv.ms/u/s!AoWN9knbTs6vk2GiMjIyBbPOpcdE?e=bKO4LJ" TargetMode="External"/><Relationship Id="rId3" Type="http://schemas.openxmlformats.org/officeDocument/2006/relationships/hyperlink" Target="https://1drv.ms/u/s!AoWN9knbTs6vk12ePGOIRczle1RG?e=ecOfyu" TargetMode="External"/><Relationship Id="rId7" Type="http://schemas.openxmlformats.org/officeDocument/2006/relationships/hyperlink" Target="https://1drv.ms/u/s!AoWN9knbTs6vk2A6pJGgGMv5Mgfr?e=dGJ8tF" TargetMode="External"/><Relationship Id="rId2" Type="http://schemas.openxmlformats.org/officeDocument/2006/relationships/hyperlink" Target="https://1drv.ms/u/s!AoWN9knbTs6vk1xISLjrNKAw5wKy?e=o6xSe7" TargetMode="External"/><Relationship Id="rId1" Type="http://schemas.openxmlformats.org/officeDocument/2006/relationships/hyperlink" Target="https://1drv.ms/u/s!AoWN9knbTs6vk1uIycEqOyYuBue4?e=4WSDyP" TargetMode="External"/><Relationship Id="rId6" Type="http://schemas.openxmlformats.org/officeDocument/2006/relationships/hyperlink" Target="https://1drv.ms/u/s!AoWN9knbTs6vk2LL50DL5Rirpaes?e=vZOIkr" TargetMode="External"/><Relationship Id="rId5" Type="http://schemas.openxmlformats.org/officeDocument/2006/relationships/hyperlink" Target="https://1drv.ms/u/s!AoWN9knbTs6vk1_55INuUFPGpXpV?e=YIQqUE" TargetMode="External"/><Relationship Id="rId4" Type="http://schemas.openxmlformats.org/officeDocument/2006/relationships/hyperlink" Target="https://1drv.ms/u/s!AoWN9knbTs6vk17zaQnOmgWVSVoP?e=LMFHaD" TargetMode="External"/><Relationship Id="rId9"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8" Type="http://schemas.openxmlformats.org/officeDocument/2006/relationships/hyperlink" Target="https://1drv.ms/u/s!AoWN9knbTs6vkxlfxnp35K9UtphR?e=PJsz4q" TargetMode="External"/><Relationship Id="rId13" Type="http://schemas.openxmlformats.org/officeDocument/2006/relationships/hyperlink" Target="https://1drv.ms/u/s!AoWN9knbTs6vkx4E1rwgHpW-8nLs?e=fVwxjV" TargetMode="External"/><Relationship Id="rId3" Type="http://schemas.openxmlformats.org/officeDocument/2006/relationships/hyperlink" Target="https://1drv.ms/u/s!AoWN9knbTs6vkwe5pCq1Y9KAzTlY?e=QXc1Cs" TargetMode="External"/><Relationship Id="rId7" Type="http://schemas.openxmlformats.org/officeDocument/2006/relationships/hyperlink" Target="https://1drv.ms/u/s!AoWN9knbTs6vkxL7OL5FHLJ6KH8N?e=2zMiOe" TargetMode="External"/><Relationship Id="rId12" Type="http://schemas.openxmlformats.org/officeDocument/2006/relationships/hyperlink" Target="https://1drv.ms/u/s!AoWN9knbTs6vkx0Wc645grWLU_KO?e=YXJrS3" TargetMode="External"/><Relationship Id="rId2" Type="http://schemas.openxmlformats.org/officeDocument/2006/relationships/hyperlink" Target="https://1drv.ms/u/s!AoWN9knbTs6vkwVpw3VFpXjc3as4?e=eg4rie" TargetMode="External"/><Relationship Id="rId1" Type="http://schemas.openxmlformats.org/officeDocument/2006/relationships/hyperlink" Target="https://1drv.ms/u/s!AoWN9knbTs6vknXEzBPK26ZSp8iO?e=UOcU1n" TargetMode="External"/><Relationship Id="rId6" Type="http://schemas.openxmlformats.org/officeDocument/2006/relationships/hyperlink" Target="https://1drv.ms/u/s!AoWN9knbTs6vkxL7OL5FHLJ6KH8N?e=WhWXVV" TargetMode="External"/><Relationship Id="rId11" Type="http://schemas.openxmlformats.org/officeDocument/2006/relationships/hyperlink" Target="https://1drv.ms/u/s!AoWN9knbTs6vkxz9FA_BunqYegZc?e=bGe69i" TargetMode="External"/><Relationship Id="rId5" Type="http://schemas.openxmlformats.org/officeDocument/2006/relationships/hyperlink" Target="https://1drv.ms/u/s!AoWN9knbTs6vkwmwU3Q1XMqx2urG?e=zgXYm8" TargetMode="External"/><Relationship Id="rId15" Type="http://schemas.openxmlformats.org/officeDocument/2006/relationships/drawing" Target="../drawings/drawing15.xml"/><Relationship Id="rId10" Type="http://schemas.openxmlformats.org/officeDocument/2006/relationships/hyperlink" Target="https://1drv.ms/u/s!AoWN9knbTs6vkxsr0PhR8Ck3YYbv?e=Sobk0Y" TargetMode="External"/><Relationship Id="rId4" Type="http://schemas.openxmlformats.org/officeDocument/2006/relationships/hyperlink" Target="https://www.slovensko.sk/sk/agendy/agenda/_stavanie1" TargetMode="External"/><Relationship Id="rId9" Type="http://schemas.openxmlformats.org/officeDocument/2006/relationships/hyperlink" Target="https://1drv.ms/u/s!AoWN9knbTs6vkxqhl5UnRRVBUSOb?e=y2l3Ea" TargetMode="External"/><Relationship Id="rId14" Type="http://schemas.openxmlformats.org/officeDocument/2006/relationships/hyperlink" Target="https://1drv.ms/u/s!AoWN9knbTs6vkyFFJu0LPsHuBcY2?e=6iWtjC"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s://1drv.ms/u/s!AoWN9knbTs6vklIywmL1Kx9WCFDY?e=9C6iQD" TargetMode="External"/><Relationship Id="rId18" Type="http://schemas.openxmlformats.org/officeDocument/2006/relationships/hyperlink" Target="https://1drv.ms/u/s!AoWN9knbTs6vkltnjF6AFLlZtnMP?e=3726nf" TargetMode="External"/><Relationship Id="rId26" Type="http://schemas.openxmlformats.org/officeDocument/2006/relationships/hyperlink" Target="https://1drv.ms/u/s!AoWN9knbTs6vklepLfMp_xqEdwLx?e=yGbzPi" TargetMode="External"/><Relationship Id="rId3" Type="http://schemas.openxmlformats.org/officeDocument/2006/relationships/hyperlink" Target="https://1drv.ms/u/s!AoWN9knbTs6vkj033tzzBddFoXm5?e=cyYN2c" TargetMode="External"/><Relationship Id="rId21" Type="http://schemas.openxmlformats.org/officeDocument/2006/relationships/hyperlink" Target="https://1drv.ms/u/s!AoWN9knbTs6vkl18t148nyenQ4d6?e=rDfcSs" TargetMode="External"/><Relationship Id="rId7" Type="http://schemas.openxmlformats.org/officeDocument/2006/relationships/hyperlink" Target="https://www.slovensko.sk/sk/zivotne-situacie/zivotna-situacia/_trvaly-pobyt-stahovanie" TargetMode="External"/><Relationship Id="rId12" Type="http://schemas.openxmlformats.org/officeDocument/2006/relationships/hyperlink" Target="https://1drv.ms/u/s!AoWN9knbTs6vkks6BHM2DL5AvBaF?e=mlY38B" TargetMode="External"/><Relationship Id="rId17" Type="http://schemas.openxmlformats.org/officeDocument/2006/relationships/hyperlink" Target="https://1drv.ms/u/s!AoWN9knbTs6vklnycf99UuyjxDdn?e=OyxK1H" TargetMode="External"/><Relationship Id="rId25" Type="http://schemas.openxmlformats.org/officeDocument/2006/relationships/hyperlink" Target="https://1drv.ms/u/s!AoWN9knbTs6vkmNMJXwk9XKz7-PC?e=DKHGHu" TargetMode="External"/><Relationship Id="rId33" Type="http://schemas.openxmlformats.org/officeDocument/2006/relationships/drawing" Target="../drawings/drawing16.xml"/><Relationship Id="rId2" Type="http://schemas.openxmlformats.org/officeDocument/2006/relationships/hyperlink" Target="https://1drv.ms/u/s!AoWN9knbTs6vkj033tzzBddFoXm5?e=cyYN2c" TargetMode="External"/><Relationship Id="rId16" Type="http://schemas.openxmlformats.org/officeDocument/2006/relationships/hyperlink" Target="https://1drv.ms/u/s!AoWN9knbTs6vklnycf99UuyjxDdn?e=OyxK1H" TargetMode="External"/><Relationship Id="rId20" Type="http://schemas.openxmlformats.org/officeDocument/2006/relationships/hyperlink" Target="https://1drv.ms/u/s!AoWN9knbTs6vkl18t148nyenQ4d6?e=rDfcSs" TargetMode="External"/><Relationship Id="rId29" Type="http://schemas.openxmlformats.org/officeDocument/2006/relationships/hyperlink" Target="https://1drv.ms/u/s!AoWN9knbTs6vkl18t148nyenQ4d6?e=1wVkoa" TargetMode="External"/><Relationship Id="rId1" Type="http://schemas.openxmlformats.org/officeDocument/2006/relationships/hyperlink" Target="https://1drv.ms/u/s!AoWN9knbTs6vkj033tzzBddFoXm5?e=cyYN2c" TargetMode="External"/><Relationship Id="rId6" Type="http://schemas.openxmlformats.org/officeDocument/2006/relationships/hyperlink" Target="https://www.slovensko.sk/sk/zivotne-situacie/zivotna-situacia/_trvaly-pobyt-stahovanie" TargetMode="External"/><Relationship Id="rId11" Type="http://schemas.openxmlformats.org/officeDocument/2006/relationships/hyperlink" Target="https://1drv.ms/u/s!AoWN9knbTs6vkk6bxgZMYU8HQ5mM?e=mmlfON" TargetMode="External"/><Relationship Id="rId24" Type="http://schemas.openxmlformats.org/officeDocument/2006/relationships/hyperlink" Target="https://1drv.ms/u/s!AoWN9knbTs6vkmNMJXwk9XKz7-PC?e=6oYFzm" TargetMode="External"/><Relationship Id="rId32" Type="http://schemas.openxmlformats.org/officeDocument/2006/relationships/hyperlink" Target="https://1drv.ms/u/s!AoWN9knbTs6vklIywmL1Kx9WCFDY" TargetMode="External"/><Relationship Id="rId5" Type="http://schemas.openxmlformats.org/officeDocument/2006/relationships/hyperlink" Target="https://www.slovensko.sk/sk/zivotne-situacie/zivotna-situacia/_trvaly-pobyt-stahovanie" TargetMode="External"/><Relationship Id="rId15" Type="http://schemas.openxmlformats.org/officeDocument/2006/relationships/hyperlink" Target="https://1drv.ms/u/s!AoWN9knbTs6vklgoIaoVgoN0f-0V?e=lSKJ0w" TargetMode="External"/><Relationship Id="rId23" Type="http://schemas.openxmlformats.org/officeDocument/2006/relationships/hyperlink" Target="https://1drv.ms/u/s!AoWN9knbTs6vklIywmL1Kx9WCFDY" TargetMode="External"/><Relationship Id="rId28" Type="http://schemas.openxmlformats.org/officeDocument/2006/relationships/hyperlink" Target="https://1drv.ms/u/s!AoWN9knbTs6vkmn_iP84oGDHF45T?e=T5RPsB" TargetMode="External"/><Relationship Id="rId10" Type="http://schemas.openxmlformats.org/officeDocument/2006/relationships/hyperlink" Target="https://1drv.ms/u/s!AoWN9knbTs6vkks6BHM2DL5AvBaF?e=mlY38B" TargetMode="External"/><Relationship Id="rId19" Type="http://schemas.openxmlformats.org/officeDocument/2006/relationships/hyperlink" Target="https://1drv.ms/u/s!AoWN9knbTs6vklIywmL1Kx9WCFDY" TargetMode="External"/><Relationship Id="rId31" Type="http://schemas.openxmlformats.org/officeDocument/2006/relationships/hyperlink" Target="https://1drv.ms/u/s!AoWN9knbTs6vknI4gRIe73bpN9rV?e=0MeNsk" TargetMode="External"/><Relationship Id="rId4" Type="http://schemas.openxmlformats.org/officeDocument/2006/relationships/hyperlink" Target="https://1drv.ms/u/s!AoWN9knbTs6vkk3YfYLJqhR-P-Jc?e=XnKAgP" TargetMode="External"/><Relationship Id="rId9" Type="http://schemas.openxmlformats.org/officeDocument/2006/relationships/hyperlink" Target="https://1drv.ms/u/s!AoWN9knbTs6vkks6BHM2DL5AvBaF?e=m1UHLK" TargetMode="External"/><Relationship Id="rId14" Type="http://schemas.openxmlformats.org/officeDocument/2006/relationships/hyperlink" Target="https://1drv.ms/u/s!AoWN9knbTs6vklSdyb045Am-GUBE?e=OeBusp" TargetMode="External"/><Relationship Id="rId22" Type="http://schemas.openxmlformats.org/officeDocument/2006/relationships/hyperlink" Target="https://1drv.ms/u/s!AoWN9knbTs6vklIywmL1Kx9WCFDY" TargetMode="External"/><Relationship Id="rId27" Type="http://schemas.openxmlformats.org/officeDocument/2006/relationships/hyperlink" Target="https://1drv.ms/u/s!AoWN9knbTs6vkmH1yaejlU2G_Lm_?e=No9IhL" TargetMode="External"/><Relationship Id="rId30" Type="http://schemas.openxmlformats.org/officeDocument/2006/relationships/hyperlink" Target="https://1drv.ms/u/s!AoWN9knbTs6vknC1I2lLVFdTCIG4?e=RzpTEr" TargetMode="External"/><Relationship Id="rId8" Type="http://schemas.openxmlformats.org/officeDocument/2006/relationships/hyperlink" Target="https://1drv.ms/u/s!AoWN9knbTs6vkkpxD94nLbfVftWc?e=lRpewz"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8" Type="http://schemas.openxmlformats.org/officeDocument/2006/relationships/hyperlink" Target="https://1drv.ms/u/s!AoWN9knbTs6vkl7wgG2Y0HJUhVqj?e=LSSStV" TargetMode="External"/><Relationship Id="rId13" Type="http://schemas.openxmlformats.org/officeDocument/2006/relationships/hyperlink" Target="https://1drv.ms/u/s!AoWN9knbTs6vknGq88j3lEYOPdK2" TargetMode="External"/><Relationship Id="rId3" Type="http://schemas.openxmlformats.org/officeDocument/2006/relationships/hyperlink" Target="https://1drv.ms/u/s!AoWN9knbTs6vkj_G2cPjq-VWV2Qa" TargetMode="External"/><Relationship Id="rId7" Type="http://schemas.openxmlformats.org/officeDocument/2006/relationships/hyperlink" Target="https://1drv.ms/u/s!AoWN9knbTs6vkmJv5h3X7I4Ff4Go" TargetMode="External"/><Relationship Id="rId12" Type="http://schemas.openxmlformats.org/officeDocument/2006/relationships/hyperlink" Target="https://1drv.ms/u/s!AoWN9knbTs6vkm6fq7MK7aZE5BIy" TargetMode="External"/><Relationship Id="rId17" Type="http://schemas.openxmlformats.org/officeDocument/2006/relationships/drawing" Target="../drawings/drawing17.xml"/><Relationship Id="rId2" Type="http://schemas.openxmlformats.org/officeDocument/2006/relationships/hyperlink" Target="https://1drv.ms/u/s!AoWN9knbTs6vkj_G2cPjq-VWV2Qa" TargetMode="External"/><Relationship Id="rId16" Type="http://schemas.openxmlformats.org/officeDocument/2006/relationships/hyperlink" Target="https://1drv.ms/u/s!AoWN9knbTs6vkm956hvRkaoWR8iQ" TargetMode="External"/><Relationship Id="rId1" Type="http://schemas.openxmlformats.org/officeDocument/2006/relationships/hyperlink" Target="https://1drv.ms/u/s!AoWN9knbTs6vkj_G2cPjq-VWV2Qa" TargetMode="External"/><Relationship Id="rId6" Type="http://schemas.openxmlformats.org/officeDocument/2006/relationships/hyperlink" Target="https://1drv.ms/u/s!AoWN9knbTs6vkly_2gk3vAy1pnB8?e=IcBUQm" TargetMode="External"/><Relationship Id="rId11" Type="http://schemas.openxmlformats.org/officeDocument/2006/relationships/hyperlink" Target="https://1drv.ms/u/s!AoWN9knbTs6vkmtFDZCrwCjR0nc2" TargetMode="External"/><Relationship Id="rId5" Type="http://schemas.openxmlformats.org/officeDocument/2006/relationships/hyperlink" Target="https://1drv.ms/u/s!AoWN9knbTs6vklpEXzdNto9V8M6e" TargetMode="External"/><Relationship Id="rId15" Type="http://schemas.openxmlformats.org/officeDocument/2006/relationships/hyperlink" Target="https://1drv.ms/u/s!AoWN9knbTs6vknP_-KAmoiNShcWH" TargetMode="External"/><Relationship Id="rId10" Type="http://schemas.openxmlformats.org/officeDocument/2006/relationships/hyperlink" Target="https://1drv.ms/u/s!AoWN9knbTs6vkmVrbFCvLuGggJkP" TargetMode="External"/><Relationship Id="rId4" Type="http://schemas.openxmlformats.org/officeDocument/2006/relationships/hyperlink" Target="https://1drv.ms/u/s!AoWN9knbTs6vkkdAhhCkbSNagvEj" TargetMode="External"/><Relationship Id="rId9" Type="http://schemas.openxmlformats.org/officeDocument/2006/relationships/hyperlink" Target="https://1drv.ms/u/s!AoWN9knbTs6vkmJv5h3X7I4Ff4Go" TargetMode="External"/><Relationship Id="rId14" Type="http://schemas.openxmlformats.org/officeDocument/2006/relationships/hyperlink" Target="https://1drv.ms/u/s!AoWN9knbTs6vkm956hvRkaoWR8iQ"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1drv.ms/u/s!AoWN9knbTs6vkyPLObprRv5HQjkh" TargetMode="External"/><Relationship Id="rId3" Type="http://schemas.openxmlformats.org/officeDocument/2006/relationships/hyperlink" Target="https://1drv.ms/u/s!AoWN9knbTs6vkw6n8jqnfMoE7GtO" TargetMode="External"/><Relationship Id="rId7" Type="http://schemas.openxmlformats.org/officeDocument/2006/relationships/hyperlink" Target="https://1drv.ms/u/s!AoWN9knbTs6vkyITcpXiJiCng-J9" TargetMode="External"/><Relationship Id="rId2" Type="http://schemas.openxmlformats.org/officeDocument/2006/relationships/hyperlink" Target="https://1drv.ms/u/s!AoWN9knbTs6vkwtguEVwDLaez3yh" TargetMode="External"/><Relationship Id="rId1" Type="http://schemas.openxmlformats.org/officeDocument/2006/relationships/hyperlink" Target="https://1drv.ms/u/s!AoWN9knbTs6vkwg7M4fcZm5Upqzs" TargetMode="External"/><Relationship Id="rId6" Type="http://schemas.openxmlformats.org/officeDocument/2006/relationships/hyperlink" Target="https://1drv.ms/u/s!AoWN9knbTs6vkyBhlGcmfFRZ9CEN" TargetMode="External"/><Relationship Id="rId5" Type="http://schemas.openxmlformats.org/officeDocument/2006/relationships/hyperlink" Target="https://www.socpoist.sk/kontakty/48000s" TargetMode="External"/><Relationship Id="rId4" Type="http://schemas.openxmlformats.org/officeDocument/2006/relationships/hyperlink" Target="https://1drv.ms/u/s!AoWN9knbTs6vkxbKWn8d831wAWeI" TargetMode="External"/><Relationship Id="rId9"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8" Type="http://schemas.openxmlformats.org/officeDocument/2006/relationships/hyperlink" Target="https://1drv.ms/u/s!AoWN9knbTs6vk2-JQhedonmvr-9L?e=t6It2i" TargetMode="External"/><Relationship Id="rId3" Type="http://schemas.openxmlformats.org/officeDocument/2006/relationships/hyperlink" Target="https://1drv.ms/u/s!AoWN9knbTs6vk3KCWfcMCkuxuNEL?e=WZc5As" TargetMode="External"/><Relationship Id="rId7" Type="http://schemas.openxmlformats.org/officeDocument/2006/relationships/hyperlink" Target="https://1drv.ms/u/s!AoWN9knbTs6vk3b5aaOZDLdbTX_e?e=FqZmdJ" TargetMode="External"/><Relationship Id="rId2" Type="http://schemas.openxmlformats.org/officeDocument/2006/relationships/hyperlink" Target="https://1drv.ms/u/s!AoWN9knbTs6vk3j0mLZTK2Sou3er?e=Vnj4QX" TargetMode="External"/><Relationship Id="rId1" Type="http://schemas.openxmlformats.org/officeDocument/2006/relationships/hyperlink" Target="https://1drv.ms/u/s!AoWN9knbTs6vk21wAvNwid20kSsn?e=90x2lK" TargetMode="External"/><Relationship Id="rId6" Type="http://schemas.openxmlformats.org/officeDocument/2006/relationships/hyperlink" Target="https://1drv.ms/u/s!AoWN9knbTs6vkmJv5h3X7I4Ff4Go" TargetMode="External"/><Relationship Id="rId5" Type="http://schemas.openxmlformats.org/officeDocument/2006/relationships/hyperlink" Target="https://1drv.ms/u/s!AoWN9knbTs6vk3Wghy6WTx9izwtF?e=k9IDKD" TargetMode="External"/><Relationship Id="rId10" Type="http://schemas.openxmlformats.org/officeDocument/2006/relationships/drawing" Target="../drawings/drawing19.xml"/><Relationship Id="rId4" Type="http://schemas.openxmlformats.org/officeDocument/2006/relationships/hyperlink" Target="https://1drv.ms/u/s!AoWN9knbTs6vkmJv5h3X7I4Ff4Go" TargetMode="External"/><Relationship Id="rId9" Type="http://schemas.openxmlformats.org/officeDocument/2006/relationships/hyperlink" Target="https://1drv.ms/u/s!AoWN9knbTs6vk3GqeEz35aGCl_Bx?e=qQaCxI"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1drv.ms/u/s!AoWN9knbTs6vk0fbOCFjj-KXPZY5" TargetMode="External"/><Relationship Id="rId3" Type="http://schemas.openxmlformats.org/officeDocument/2006/relationships/hyperlink" Target="https://1drv.ms/u/s!AoWN9knbTs6vkzc6o-fLK1v5iKea" TargetMode="External"/><Relationship Id="rId7" Type="http://schemas.openxmlformats.org/officeDocument/2006/relationships/hyperlink" Target="https://1drv.ms/u/s!AoWN9knbTs6vk0fbOCFjj-KXPZY5" TargetMode="External"/><Relationship Id="rId12" Type="http://schemas.openxmlformats.org/officeDocument/2006/relationships/drawing" Target="../drawings/drawing20.xml"/><Relationship Id="rId2" Type="http://schemas.openxmlformats.org/officeDocument/2006/relationships/hyperlink" Target="https://1drv.ms/u/s!AoWN9knbTs6vkzQbh1VBa4a85x0k" TargetMode="External"/><Relationship Id="rId1" Type="http://schemas.openxmlformats.org/officeDocument/2006/relationships/hyperlink" Target="https://1drv.ms/u/s!AoWN9knbTs6vkzPuj4kq9icaKFd0" TargetMode="External"/><Relationship Id="rId6" Type="http://schemas.openxmlformats.org/officeDocument/2006/relationships/hyperlink" Target="https://1drv.ms/u/s!AoWN9knbTs6vk1Ce2WH6Efbqh_Nv" TargetMode="External"/><Relationship Id="rId11" Type="http://schemas.openxmlformats.org/officeDocument/2006/relationships/hyperlink" Target="https://1drv.ms/u/s!AoWN9knbTs6vk0fbOCFjj-KXPZY5" TargetMode="External"/><Relationship Id="rId5" Type="http://schemas.openxmlformats.org/officeDocument/2006/relationships/hyperlink" Target="https://1drv.ms/u/s!AoWN9knbTs6vk0fbOCFjj-KXPZY5" TargetMode="External"/><Relationship Id="rId10" Type="http://schemas.openxmlformats.org/officeDocument/2006/relationships/hyperlink" Target="https://1drv.ms/u/s!AoWN9knbTs6vk0b4UKW8lHxa7cjO" TargetMode="External"/><Relationship Id="rId4" Type="http://schemas.openxmlformats.org/officeDocument/2006/relationships/hyperlink" Target="https://1drv.ms/u/s!AoWN9knbTs6vk0b4UKW8lHxa7cjO" TargetMode="External"/><Relationship Id="rId9" Type="http://schemas.openxmlformats.org/officeDocument/2006/relationships/hyperlink" Target="https://1drv.ms/u/s!AoWN9knbTs6vk0fbOCFjj-KXPZY5"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1drv.ms/u/s!AoWN9knbTs6vkmetEXXfuLrCP50c?e=QidY9y" TargetMode="External"/><Relationship Id="rId3" Type="http://schemas.openxmlformats.org/officeDocument/2006/relationships/hyperlink" Target="https://1drv.ms/u/s!AoWN9knbTs6vkl8FdgFKmeuBgGeI?e=jOfp25" TargetMode="External"/><Relationship Id="rId7" Type="http://schemas.openxmlformats.org/officeDocument/2006/relationships/hyperlink" Target="https://1drv.ms/u/s!AoWN9knbTs6vkmetEXXfuLrCP50c?e=QidY9y" TargetMode="External"/><Relationship Id="rId2" Type="http://schemas.openxmlformats.org/officeDocument/2006/relationships/hyperlink" Target="https://www.slovensko.sk/sk/zivotne-situacie/zivotna-situacia/_rozvod1" TargetMode="External"/><Relationship Id="rId1" Type="http://schemas.openxmlformats.org/officeDocument/2006/relationships/hyperlink" Target="https://1drv.ms/u/s!AoWN9knbTs6vklYxTOQlIoWGn2Bk?e=dTThs6" TargetMode="External"/><Relationship Id="rId6" Type="http://schemas.openxmlformats.org/officeDocument/2006/relationships/hyperlink" Target="https://obcan.justice.sk/vyhlasenie-o-pristupnosti" TargetMode="External"/><Relationship Id="rId11" Type="http://schemas.openxmlformats.org/officeDocument/2006/relationships/drawing" Target="../drawings/drawing21.xml"/><Relationship Id="rId5" Type="http://schemas.openxmlformats.org/officeDocument/2006/relationships/hyperlink" Target="https://1drv.ms/u/s!AoWN9knbTs6vkl8FdgFKmeuBgGeI?e=jOfp25" TargetMode="External"/><Relationship Id="rId10" Type="http://schemas.openxmlformats.org/officeDocument/2006/relationships/hyperlink" Target="https://obcan.justice.sk/ezaloby" TargetMode="External"/><Relationship Id="rId4" Type="http://schemas.openxmlformats.org/officeDocument/2006/relationships/hyperlink" Target="https://www.slovensko.sk/sk/zivotne-situacie/zivotna-situacia/_rozvod1" TargetMode="External"/><Relationship Id="rId9" Type="http://schemas.openxmlformats.org/officeDocument/2006/relationships/hyperlink" Target="https://1drv.ms/u/s!AoWN9knbTs6vknYlLkWlpwbmSCnE?e=BprDX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portal.minv.sk/wps/wcm/myconnect/sk/site/main/zivotne-situacie/vozidla/vozidla-evidencia-ziadosti/vozidlo-novydrzitel-menu/vozidlo-novydrzitel-sluzba" TargetMode="External"/><Relationship Id="rId13" Type="http://schemas.openxmlformats.org/officeDocument/2006/relationships/hyperlink" Target="https://1drv.ms/u/s!AoWN9knbTs6vky_rI0uL4d9PkoJs" TargetMode="External"/><Relationship Id="rId18" Type="http://schemas.openxmlformats.org/officeDocument/2006/relationships/drawing" Target="../drawings/drawing22.xml"/><Relationship Id="rId3" Type="http://schemas.openxmlformats.org/officeDocument/2006/relationships/hyperlink" Target="https://www.slovensko.sk/sk/zivotne-situacie/zivotna-situacia/_kupil-som-auto-z-ineho-okresu/" TargetMode="External"/><Relationship Id="rId7" Type="http://schemas.openxmlformats.org/officeDocument/2006/relationships/hyperlink" Target="https://portal.minv.sk/wps/wcm/connect/sk/site/pages/vyhlasenie-o-pristupnosti" TargetMode="External"/><Relationship Id="rId12" Type="http://schemas.openxmlformats.org/officeDocument/2006/relationships/hyperlink" Target="https://www.slovensko.sk/sk/zivotne-situacie/zivotna-situacia/_kupil-som-auto-z-ineho-okresu/" TargetMode="External"/><Relationship Id="rId17" Type="http://schemas.openxmlformats.org/officeDocument/2006/relationships/hyperlink" Target="https://1drv.ms/u/s!AoWN9knbTs6vkx-rM9To_SD0kc00?e=mLTf38" TargetMode="External"/><Relationship Id="rId2" Type="http://schemas.openxmlformats.org/officeDocument/2006/relationships/hyperlink" Target="https://1drv.ms/u/s!AoWN9knbTs6vky0C53bWlUQzgSuW?e=eMpI3F" TargetMode="External"/><Relationship Id="rId16" Type="http://schemas.openxmlformats.org/officeDocument/2006/relationships/hyperlink" Target="https://1drv.ms/u/s!AoWN9knbTs6vkzJKrCz2Pzl-kU5w?e=pOaAcd" TargetMode="External"/><Relationship Id="rId1" Type="http://schemas.openxmlformats.org/officeDocument/2006/relationships/hyperlink" Target="https://1drv.ms/u/s!AoWN9knbTs6vkyV-oS2iWcb_B_xG?e=pATtG1" TargetMode="External"/><Relationship Id="rId6" Type="http://schemas.openxmlformats.org/officeDocument/2006/relationships/hyperlink" Target="https://1drv.ms/u/s!AoWN9knbTs6vky_rI0uL4d9PkoJs?e=g6WWjo" TargetMode="External"/><Relationship Id="rId11" Type="http://schemas.openxmlformats.org/officeDocument/2006/relationships/hyperlink" Target="https://portal.minv.sk/wps/wcm/myconnect/sk/site/main/zivotne-situacie/vozidla/vozidla-evidencia-ziadosti/vozidlo-novydrzitel-menu/vozidlo-novydrzitel-sluzba" TargetMode="External"/><Relationship Id="rId5" Type="http://schemas.openxmlformats.org/officeDocument/2006/relationships/hyperlink" Target="https://www.slovensko.sk/sk/zivotne-situacie/zivotna-situacia/_kupil-som-auto-z-ineho-okresu/" TargetMode="External"/><Relationship Id="rId15" Type="http://schemas.openxmlformats.org/officeDocument/2006/relationships/hyperlink" Target="https://1drv.ms/u/s!AoWN9knbTs6vkzG-erKeX1iloPg7?e=zzp5H9" TargetMode="External"/><Relationship Id="rId10" Type="http://schemas.openxmlformats.org/officeDocument/2006/relationships/hyperlink" Target="https://portal.minv.sk/wps/wcm/connect/sk/site/main/casto-kladene-otazky/" TargetMode="External"/><Relationship Id="rId4" Type="http://schemas.openxmlformats.org/officeDocument/2006/relationships/hyperlink" Target="https://portal.minv.sk/wps/wcm/myconnect/sk/site/main/zivotne-situacie/vozidla/vozidla-evidencia-ziadosti/vozidlo-novydrzitel-menu/vozidlo-novydrzitel-sluzba" TargetMode="External"/><Relationship Id="rId9" Type="http://schemas.openxmlformats.org/officeDocument/2006/relationships/hyperlink" Target="https://portal.minv.sk/wps/wcm/myconnect/sk/site/top/kontakty-4-real/" TargetMode="External"/><Relationship Id="rId14" Type="http://schemas.openxmlformats.org/officeDocument/2006/relationships/hyperlink" Target="https://1drv.ms/u/s!AoWN9knbTs6vkzBmgjjm7dX5MvBh?e=UDZvQG"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1drv.ms/u/s!AoWN9knbTs6vkzJKrCz2Pzl-kU5w?e=pOaAcd" TargetMode="External"/><Relationship Id="rId3" Type="http://schemas.openxmlformats.org/officeDocument/2006/relationships/hyperlink" Target="https://1drv.ms/u/s!AoWN9knbTs6vk0HyKHNNAaWj9h4F?e=fbj5iq" TargetMode="External"/><Relationship Id="rId7" Type="http://schemas.openxmlformats.org/officeDocument/2006/relationships/hyperlink" Target="https://1drv.ms/u/s!AoWN9knbTs6vk0InEGj7Fz7lTpcW?e=kOENZp" TargetMode="External"/><Relationship Id="rId2" Type="http://schemas.openxmlformats.org/officeDocument/2006/relationships/hyperlink" Target="https://1drv.ms/u/s!AoWN9knbTs6vk0CRwagrE49H7OQX?e=0O0VSd" TargetMode="External"/><Relationship Id="rId1" Type="http://schemas.openxmlformats.org/officeDocument/2006/relationships/hyperlink" Target="https://1drv.ms/u/s!AoWN9knbTs6vkz8gv1EWfw13hwBi?e=v2KGF4" TargetMode="External"/><Relationship Id="rId6" Type="http://schemas.openxmlformats.org/officeDocument/2006/relationships/hyperlink" Target="https://esluzby.socpoist.sk/www/najcastejsie-otazky-zpk/62723s" TargetMode="External"/><Relationship Id="rId5" Type="http://schemas.openxmlformats.org/officeDocument/2006/relationships/hyperlink" Target="https://www.socpoist.sk/kontakty/48000s" TargetMode="External"/><Relationship Id="rId4" Type="http://schemas.openxmlformats.org/officeDocument/2006/relationships/hyperlink" Target="https://esluzby.socpoist.sk/www/najcastejsie-otazky-zpk/62723s" TargetMode="External"/><Relationship Id="rId9"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8" Type="http://schemas.openxmlformats.org/officeDocument/2006/relationships/hyperlink" Target="https://portal.minv.sk/wps/wcm/connect/sk/site/pages/vyhlasenie-o-pristupnosti" TargetMode="External"/><Relationship Id="rId13" Type="http://schemas.openxmlformats.org/officeDocument/2006/relationships/hyperlink" Target="https://1drv.ms/u/s!AoWN9knbTs6vkxXsZKrAArMjrA9O?e=CoDv8M" TargetMode="External"/><Relationship Id="rId3" Type="http://schemas.openxmlformats.org/officeDocument/2006/relationships/hyperlink" Target="https://1drv.ms/u/s!AoWN9knbTs6vkwTy4VwUivN2pTpJ" TargetMode="External"/><Relationship Id="rId7" Type="http://schemas.openxmlformats.org/officeDocument/2006/relationships/hyperlink" Target="https://1drv.ms/u/s!AoWN9knbTs6vkwrOx0E7Vwe57WAl?e=6zmzX1" TargetMode="External"/><Relationship Id="rId12" Type="http://schemas.openxmlformats.org/officeDocument/2006/relationships/hyperlink" Target="https://1drv.ms/u/s!AoWN9knbTs6vkxTTp0IkcPviA1lm" TargetMode="External"/><Relationship Id="rId17" Type="http://schemas.openxmlformats.org/officeDocument/2006/relationships/drawing" Target="../drawings/drawing24.xml"/><Relationship Id="rId2" Type="http://schemas.openxmlformats.org/officeDocument/2006/relationships/hyperlink" Target="https://1drv.ms/u/s!AoWN9knbTs6vkwIYsqMVv3EfyZ0U?e=axJA7z" TargetMode="External"/><Relationship Id="rId16" Type="http://schemas.openxmlformats.org/officeDocument/2006/relationships/hyperlink" Target="https://1drv.ms/u/s!AoWN9knbTs6vkx-rM9To_SD0kc00?e=mLTf38" TargetMode="External"/><Relationship Id="rId1" Type="http://schemas.openxmlformats.org/officeDocument/2006/relationships/hyperlink" Target="https://1drv.ms/u/s!AoWN9knbTs6vkynY-UXPce605vf1?e=kWaCwk" TargetMode="External"/><Relationship Id="rId6" Type="http://schemas.openxmlformats.org/officeDocument/2006/relationships/hyperlink" Target="https://www.slovensko.sk/sk/zivotne-situacie/zivotna-situacia/_predaj-auta" TargetMode="External"/><Relationship Id="rId11" Type="http://schemas.openxmlformats.org/officeDocument/2006/relationships/hyperlink" Target="https://portal.minv.sk/wps/wcm/connect/sk/site/main/zivotne-situacie/vozidla/vozidla-evidencia-ziadosti/vozidla-ziadost-prevod-menu/" TargetMode="External"/><Relationship Id="rId5" Type="http://schemas.openxmlformats.org/officeDocument/2006/relationships/hyperlink" Target="https://portal.minv.sk/wps/wcm/connect/sk/site/main/zivotne-situacie/vozidla/vozidla-evidencia-ziadosti/vozidla-ziadost-prevod-menu/" TargetMode="External"/><Relationship Id="rId15" Type="http://schemas.openxmlformats.org/officeDocument/2006/relationships/hyperlink" Target="https://1drv.ms/u/s!AoWN9knbTs6vkxgehv97_Os7Yqlf?e=s0oPRM" TargetMode="External"/><Relationship Id="rId10" Type="http://schemas.openxmlformats.org/officeDocument/2006/relationships/hyperlink" Target="https://portal.minv.sk/wps/wcm/connect/sk/site/main/casto-kladene-otazky/" TargetMode="External"/><Relationship Id="rId4" Type="http://schemas.openxmlformats.org/officeDocument/2006/relationships/hyperlink" Target="https://www.slovensko.sk/sk/zivotne-situacie/zivotna-situacia/_predaj-auta" TargetMode="External"/><Relationship Id="rId9" Type="http://schemas.openxmlformats.org/officeDocument/2006/relationships/hyperlink" Target="https://portal.minv.sk/wps/wcm/myconnect/sk/site/top/kontakty-4-real/" TargetMode="External"/><Relationship Id="rId14" Type="http://schemas.openxmlformats.org/officeDocument/2006/relationships/hyperlink" Target="https://1drv.ms/u/s!AoWN9knbTs6vkxcatUfJVdLacvwP?e=QAvLuz"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slovensko.sk/sk/zivotne-situacie/zivotna-situacia/_registracia-zivnosti" TargetMode="External"/><Relationship Id="rId13" Type="http://schemas.openxmlformats.org/officeDocument/2006/relationships/hyperlink" Target="https://www.slovensko.sk/sk/zivotne-situacie/zivotna-situacia/_registracia-zivnosti" TargetMode="External"/><Relationship Id="rId18" Type="http://schemas.openxmlformats.org/officeDocument/2006/relationships/hyperlink" Target="https://1drv.ms/u/s!AoWN9knbTs6vkniuwphtI0BUMgmF?e=xa9aQP" TargetMode="External"/><Relationship Id="rId26" Type="http://schemas.openxmlformats.org/officeDocument/2006/relationships/hyperlink" Target="https://1drv.ms/u/s!AoWN9knbTs6vkn7Yq35YQ05HaF-f?e=SQOicF" TargetMode="External"/><Relationship Id="rId3" Type="http://schemas.openxmlformats.org/officeDocument/2006/relationships/hyperlink" Target="https://1drv.ms/u/s!AoWN9knbTs6vkmozX588vx22O1A8?e=B0kczl" TargetMode="External"/><Relationship Id="rId21" Type="http://schemas.openxmlformats.org/officeDocument/2006/relationships/hyperlink" Target="https://1drv.ms/u/s!AoWN9knbTs6vknkRrVP_FYDq8Jnn" TargetMode="External"/><Relationship Id="rId7" Type="http://schemas.openxmlformats.org/officeDocument/2006/relationships/hyperlink" Target="https://www.slovensko.sk/sk/zivotne-situacie/zivotna-situacia/_registracia-zivnosti" TargetMode="External"/><Relationship Id="rId12" Type="http://schemas.openxmlformats.org/officeDocument/2006/relationships/hyperlink" Target="https://1drv.ms/u/s!AoWN9knbTs6vkniuwphtI0BUMgmF?e=xa9aQP" TargetMode="External"/><Relationship Id="rId17" Type="http://schemas.openxmlformats.org/officeDocument/2006/relationships/hyperlink" Target="https://1drv.ms/u/s!AoWN9knbTs6vkno_bq3GU2AMFmex?e=yacIIJ" TargetMode="External"/><Relationship Id="rId25" Type="http://schemas.openxmlformats.org/officeDocument/2006/relationships/hyperlink" Target="https://1drv.ms/u/s!AoWN9knbTs6vknwi5KPk1J0TO4jA?e=i9IRAE" TargetMode="External"/><Relationship Id="rId2" Type="http://schemas.openxmlformats.org/officeDocument/2006/relationships/hyperlink" Target="https://1drv.ms/u/s!AoWN9knbTs6vkmgaef7pPab-kZMu?e=k4B9Jd" TargetMode="External"/><Relationship Id="rId16" Type="http://schemas.openxmlformats.org/officeDocument/2006/relationships/hyperlink" Target="https://1drv.ms/u/s!AoWN9knbTs6vkniuwphtI0BUMgmF?e=xa9aQP" TargetMode="External"/><Relationship Id="rId20" Type="http://schemas.openxmlformats.org/officeDocument/2006/relationships/hyperlink" Target="https://1drv.ms/u/s!AoWN9knbTs6vkniuwphtI0BUMgmF" TargetMode="External"/><Relationship Id="rId29" Type="http://schemas.openxmlformats.org/officeDocument/2006/relationships/hyperlink" Target="https://1drv.ms/u/s!AoWN9knbTs6vkwFUhBh5RL3Wye-9?e=I3Pgnf" TargetMode="External"/><Relationship Id="rId1" Type="http://schemas.openxmlformats.org/officeDocument/2006/relationships/hyperlink" Target="https://1drv.ms/u/s!AoWN9knbTs6vkmgaef7pPab-kZMu?e=k4B9Jd" TargetMode="External"/><Relationship Id="rId6" Type="http://schemas.openxmlformats.org/officeDocument/2006/relationships/hyperlink" Target="https://www.slovensko.sk/sk/zivotne-situacie/zivotna-situacia/_registracia-zivnosti" TargetMode="External"/><Relationship Id="rId11" Type="http://schemas.openxmlformats.org/officeDocument/2006/relationships/hyperlink" Target="https://www.slovensko.sk/sk/zivotne-situacie/zivotna-situacia/_registracia-zivnosti" TargetMode="External"/><Relationship Id="rId24" Type="http://schemas.openxmlformats.org/officeDocument/2006/relationships/hyperlink" Target="https://1drv.ms/u/s!AoWN9knbTs6vknwi5KPk1J0TO4jA?e=i9IRAE" TargetMode="External"/><Relationship Id="rId32" Type="http://schemas.openxmlformats.org/officeDocument/2006/relationships/drawing" Target="../drawings/drawing25.xml"/><Relationship Id="rId5" Type="http://schemas.openxmlformats.org/officeDocument/2006/relationships/hyperlink" Target="https://www.slovensko.sk/sk/zivotne-situacie/zivotna-situacia/_registracia-zivnosti" TargetMode="External"/><Relationship Id="rId15" Type="http://schemas.openxmlformats.org/officeDocument/2006/relationships/hyperlink" Target="https://1drv.ms/u/s!AoWN9knbTs6vkniuwphtI0BUMgmF?e=xa9aQP" TargetMode="External"/><Relationship Id="rId23" Type="http://schemas.openxmlformats.org/officeDocument/2006/relationships/hyperlink" Target="https://1drv.ms/u/s!AoWN9knbTs6vkno_bq3GU2AMFmex" TargetMode="External"/><Relationship Id="rId28" Type="http://schemas.openxmlformats.org/officeDocument/2006/relationships/hyperlink" Target="https://1drv.ms/u/s!AoWN9knbTs6vknwi5KPk1J0TO4jA" TargetMode="External"/><Relationship Id="rId10" Type="http://schemas.openxmlformats.org/officeDocument/2006/relationships/hyperlink" Target="https://www.slovensko.sk/sk/zivotne-situacie/zivotna-situacia/_registracia-zivnosti" TargetMode="External"/><Relationship Id="rId19" Type="http://schemas.openxmlformats.org/officeDocument/2006/relationships/hyperlink" Target="https://1drv.ms/u/s!AoWN9knbTs6vknvwriMv1dp_Utb5?e=6sgFh5" TargetMode="External"/><Relationship Id="rId31" Type="http://schemas.openxmlformats.org/officeDocument/2006/relationships/hyperlink" Target="https://1drv.ms/u/s!AoWN9knbTs6vkniuwphtI0BUMgmF?e=xa9aQP" TargetMode="External"/><Relationship Id="rId4" Type="http://schemas.openxmlformats.org/officeDocument/2006/relationships/hyperlink" Target="https://www.slovensko.sk/sk/zivotne-situacie/zivotna-situacia/_registracia-zivnosti" TargetMode="External"/><Relationship Id="rId9" Type="http://schemas.openxmlformats.org/officeDocument/2006/relationships/hyperlink" Target="https://www.slovensko.sk/sk/zivotne-situacie/zivotna-situacia/_registracia-zivnosti" TargetMode="External"/><Relationship Id="rId14" Type="http://schemas.openxmlformats.org/officeDocument/2006/relationships/hyperlink" Target="https://1drv.ms/u/s!AoWN9knbTs6vkniuwphtI0BUMgmF?e=xa9aQP" TargetMode="External"/><Relationship Id="rId22" Type="http://schemas.openxmlformats.org/officeDocument/2006/relationships/hyperlink" Target="https://1drv.ms/u/s!AoWN9knbTs6vkno_bq3GU2AMFmex" TargetMode="External"/><Relationship Id="rId27" Type="http://schemas.openxmlformats.org/officeDocument/2006/relationships/hyperlink" Target="https://1drv.ms/u/s!AoWN9knbTs6vkn_fJvhRNvV57P7p?e=4KmHb4" TargetMode="External"/><Relationship Id="rId30" Type="http://schemas.openxmlformats.org/officeDocument/2006/relationships/hyperlink" Target="https://1drv.ms/u/s!AoWN9knbTs6vknwi5KPk1J0TO4jA?e=Q7hdI5"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www.slovensko.sk/_img/CMS4/JKM_eSlu%C5%BEby/Oznamenie_o_zmene_udajov.pdf" TargetMode="External"/><Relationship Id="rId13" Type="http://schemas.openxmlformats.org/officeDocument/2006/relationships/hyperlink" Target="https://1drv.ms/u/s!AoWN9knbTs6vk3QlF33TYYDv9g1d?e=q8aGNH" TargetMode="External"/><Relationship Id="rId18" Type="http://schemas.openxmlformats.org/officeDocument/2006/relationships/hyperlink" Target="https://1drv.ms/u/s!AoWN9knbTs6vk3ueguLse2xIV_HM?e=bfRtPf" TargetMode="External"/><Relationship Id="rId3" Type="http://schemas.openxmlformats.org/officeDocument/2006/relationships/hyperlink" Target="https://www.slovensko.sk/sk/e-sluzby/jkm-zivnostensky-register" TargetMode="External"/><Relationship Id="rId7" Type="http://schemas.openxmlformats.org/officeDocument/2006/relationships/hyperlink" Target="https://www.slovensko.sk/_img/CMS4/JKM_eSlu%C5%BEby/Oznamenie_o_zmene_udajov.pdf" TargetMode="External"/><Relationship Id="rId12" Type="http://schemas.openxmlformats.org/officeDocument/2006/relationships/hyperlink" Target="https://1drv.ms/u/s!AoWN9knbTs6vk3QlF33TYYDv9g1d?e=q8aGNH" TargetMode="External"/><Relationship Id="rId17" Type="http://schemas.openxmlformats.org/officeDocument/2006/relationships/hyperlink" Target="https://1drv.ms/u/s!AoWN9knbTs6vk3qRjFNWgJcJGn1G?e=Rd0LDA" TargetMode="External"/><Relationship Id="rId2" Type="http://schemas.openxmlformats.org/officeDocument/2006/relationships/hyperlink" Target="https://1drv.ms/u/s!AoWN9knbTs6vk3NJuhX8XPArueF3?e=neMQLO" TargetMode="External"/><Relationship Id="rId16" Type="http://schemas.openxmlformats.org/officeDocument/2006/relationships/hyperlink" Target="https://1drv.ms/u/s!AoWN9knbTs6vk3QlF33TYYDv9g1d?e=q8aGNH" TargetMode="External"/><Relationship Id="rId1" Type="http://schemas.openxmlformats.org/officeDocument/2006/relationships/hyperlink" Target="https://1drv.ms/u/s!AoWN9knbTs6vk25_m4TKZKSAvp4p?e=dNkv62" TargetMode="External"/><Relationship Id="rId6" Type="http://schemas.openxmlformats.org/officeDocument/2006/relationships/hyperlink" Target="https://www.slovensko.sk/_img/CMS4/JKM_eSlu%C5%BEby/Oznamenie_o_zmene_udajov.pdf" TargetMode="External"/><Relationship Id="rId11" Type="http://schemas.openxmlformats.org/officeDocument/2006/relationships/hyperlink" Target="https://www.minv.sk/?zivnostenske-urady-sr" TargetMode="External"/><Relationship Id="rId5" Type="http://schemas.openxmlformats.org/officeDocument/2006/relationships/hyperlink" Target="https://www.slovensko.sk/sk/e-sluzby/jkm-zivnostensky-register" TargetMode="External"/><Relationship Id="rId15" Type="http://schemas.openxmlformats.org/officeDocument/2006/relationships/hyperlink" Target="https://1drv.ms/u/s!AoWN9knbTs6vk3lTkJZshAtiQivV?e=YXHD7X" TargetMode="External"/><Relationship Id="rId10" Type="http://schemas.openxmlformats.org/officeDocument/2006/relationships/hyperlink" Target="https://1drv.ms/u/s!AoWN9knbTs6vk2r3JlVcaqJVxVQN?e=l5eWlc" TargetMode="External"/><Relationship Id="rId19" Type="http://schemas.openxmlformats.org/officeDocument/2006/relationships/drawing" Target="../drawings/drawing26.xml"/><Relationship Id="rId4" Type="http://schemas.openxmlformats.org/officeDocument/2006/relationships/hyperlink" Target="https://www.slovensko.sk/_img/CMS4/JKM_eSlu%C5%BEby/Oznamenie_o_zmene_udajov.pdf" TargetMode="External"/><Relationship Id="rId9" Type="http://schemas.openxmlformats.org/officeDocument/2006/relationships/hyperlink" Target="https://1drv.ms/u/s!AoWN9knbTs6vk3QlF33TYYDv9g1d?e=8LKqse" TargetMode="External"/><Relationship Id="rId14" Type="http://schemas.openxmlformats.org/officeDocument/2006/relationships/hyperlink" Target="https://1drv.ms/u/s!AoWN9knbTs6vk3QlF33TYYDv9g1d?e=q8aGNH"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8" Type="http://schemas.openxmlformats.org/officeDocument/2006/relationships/hyperlink" Target="https://1drv.ms/u/s!AoWN9knbTs6vlAV1f_mXy8arlFVT?e=Qba4Be" TargetMode="External"/><Relationship Id="rId13" Type="http://schemas.openxmlformats.org/officeDocument/2006/relationships/hyperlink" Target="https://1drv.ms/u/s!AoWN9knbTs6vlAV1f_mXy8arlFVT?e=Qba4Be" TargetMode="External"/><Relationship Id="rId18" Type="http://schemas.openxmlformats.org/officeDocument/2006/relationships/drawing" Target="../drawings/drawing27.xml"/><Relationship Id="rId3" Type="http://schemas.openxmlformats.org/officeDocument/2006/relationships/hyperlink" Target="https://www.slovensko.sk/sk/e-sluzby/jkm-zivnostensky-register" TargetMode="External"/><Relationship Id="rId7" Type="http://schemas.openxmlformats.org/officeDocument/2006/relationships/hyperlink" Target="https://www.slovensko.sk/_img/CMS4/JKM_eSlu%C5%BEby/Oznamenie_o_pozastaveni.pdf" TargetMode="External"/><Relationship Id="rId12" Type="http://schemas.openxmlformats.org/officeDocument/2006/relationships/hyperlink" Target="https://1drv.ms/u/s!AoWN9knbTs6vlAV1f_mXy8arlFVT?e=Qba4Be" TargetMode="External"/><Relationship Id="rId17" Type="http://schemas.openxmlformats.org/officeDocument/2006/relationships/hyperlink" Target="https://1drv.ms/u/s!AoWN9knbTs6vlAipAJPP5LpPDXyn?e=iQmgrd" TargetMode="External"/><Relationship Id="rId2" Type="http://schemas.openxmlformats.org/officeDocument/2006/relationships/hyperlink" Target="https://1drv.ms/u/s!AoWN9knbTs6vlADFLRj-GTeFeO8n?e=raEdM1" TargetMode="External"/><Relationship Id="rId16" Type="http://schemas.openxmlformats.org/officeDocument/2006/relationships/hyperlink" Target="https://1drv.ms/u/s!AoWN9knbTs6vlAczg3zr9Oun_TLP?e=pfDcPT" TargetMode="External"/><Relationship Id="rId1" Type="http://schemas.openxmlformats.org/officeDocument/2006/relationships/hyperlink" Target="https://1drv.ms/u/s!AoWN9knbTs6vlAFujc41NE0t4-4k?e=26ELoD" TargetMode="External"/><Relationship Id="rId6" Type="http://schemas.openxmlformats.org/officeDocument/2006/relationships/hyperlink" Target="https://www.slovensko.sk/_img/CMS4/JKM_eSlu%C5%BEby/Oznamenie_o_pozastaveni.pdf" TargetMode="External"/><Relationship Id="rId11" Type="http://schemas.openxmlformats.org/officeDocument/2006/relationships/hyperlink" Target="https://1drv.ms/u/s!AoWN9knbTs6vlAV1f_mXy8arlFVT?e=Qba4Be" TargetMode="External"/><Relationship Id="rId5" Type="http://schemas.openxmlformats.org/officeDocument/2006/relationships/hyperlink" Target="https://www.slovensko.sk/sk/e-sluzby/jkm-zivnostensky-register" TargetMode="External"/><Relationship Id="rId15" Type="http://schemas.openxmlformats.org/officeDocument/2006/relationships/hyperlink" Target="https://1drv.ms/u/s!AoWN9knbTs6vlAV1f_mXy8arlFVT?e=Qba4Be" TargetMode="External"/><Relationship Id="rId10" Type="http://schemas.openxmlformats.org/officeDocument/2006/relationships/hyperlink" Target="https://www.minv.sk/?zivnostenske-urady-sr" TargetMode="External"/><Relationship Id="rId4" Type="http://schemas.openxmlformats.org/officeDocument/2006/relationships/hyperlink" Target="https://www.slovensko.sk/_img/CMS4/JKM_eSlu%C5%BEby/Oznamenie_o_pozastaveni.pdf" TargetMode="External"/><Relationship Id="rId9" Type="http://schemas.openxmlformats.org/officeDocument/2006/relationships/hyperlink" Target="https://1drv.ms/u/s!AoWN9knbTs6vlAR6bcrVcvVl8g6S?e=ptX2ju" TargetMode="External"/><Relationship Id="rId14" Type="http://schemas.openxmlformats.org/officeDocument/2006/relationships/hyperlink" Target="https://1drv.ms/u/s!AoWN9knbTs6vlAbZ1r6MPL00FCiM?e=RFXR70"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www.slovensko.sk/_img/CMS4/JKM_eSlu%C5%BEby/Oznamenie_o_ukonceni.pdf" TargetMode="External"/><Relationship Id="rId13" Type="http://schemas.openxmlformats.org/officeDocument/2006/relationships/hyperlink" Target="https://1drv.ms/u/s!AoWN9knbTs6vlA1Dzt3XmhC9WL8T?e=euyyhS" TargetMode="External"/><Relationship Id="rId18" Type="http://schemas.openxmlformats.org/officeDocument/2006/relationships/hyperlink" Target="https://1drv.ms/u/s!AoWN9knbTs6vlBBT1o18AzsH8Eu_?e=49lOnU" TargetMode="External"/><Relationship Id="rId3" Type="http://schemas.openxmlformats.org/officeDocument/2006/relationships/hyperlink" Target="https://1drv.ms/u/s!AoWN9knbTs6vlAzuxQTpM2Fansn1?e=XJhZK7" TargetMode="External"/><Relationship Id="rId7" Type="http://schemas.openxmlformats.org/officeDocument/2006/relationships/hyperlink" Target="https://www.slovensko.sk/_img/CMS4/JKM_eSlu%C5%BEby/Oznamenie_o_ukonceni.pdf" TargetMode="External"/><Relationship Id="rId12" Type="http://schemas.openxmlformats.org/officeDocument/2006/relationships/hyperlink" Target="https://1drv.ms/u/s!AoWN9knbTs6vlA1Dzt3XmhC9WL8T?e=euyyhS" TargetMode="External"/><Relationship Id="rId17" Type="http://schemas.openxmlformats.org/officeDocument/2006/relationships/hyperlink" Target="https://1drv.ms/u/s!AoWN9knbTs6vlA95-Wx97biyc0-0?e=SQ3B14" TargetMode="External"/><Relationship Id="rId2" Type="http://schemas.openxmlformats.org/officeDocument/2006/relationships/hyperlink" Target="https://1drv.ms/u/s!AoWN9knbTs6vlAvEjwYhPVLBsAUe?e=VbNic0" TargetMode="External"/><Relationship Id="rId16" Type="http://schemas.openxmlformats.org/officeDocument/2006/relationships/hyperlink" Target="https://1drv.ms/u/s!AoWN9knbTs6vlA1Dzt3XmhC9WL8T?e=PSxmTh" TargetMode="External"/><Relationship Id="rId20" Type="http://schemas.openxmlformats.org/officeDocument/2006/relationships/drawing" Target="../drawings/drawing28.xml"/><Relationship Id="rId1" Type="http://schemas.openxmlformats.org/officeDocument/2006/relationships/hyperlink" Target="https://1drv.ms/u/s!AoWN9knbTs6vlAoIcPWkRp5oWM4i?e=jfHgxe" TargetMode="External"/><Relationship Id="rId6" Type="http://schemas.openxmlformats.org/officeDocument/2006/relationships/hyperlink" Target="https://www.slovensko.sk/sk/zivotne-situacie/zivotna-situacia/_ukoncenie-zivnostenskeho-podnikania/" TargetMode="External"/><Relationship Id="rId11" Type="http://schemas.openxmlformats.org/officeDocument/2006/relationships/hyperlink" Target="https://www.minv.sk/?zivnostenske-urady-sr" TargetMode="External"/><Relationship Id="rId5" Type="http://schemas.openxmlformats.org/officeDocument/2006/relationships/hyperlink" Target="https://www.slovensko.sk/_img/CMS4/JKM_eSlu%C5%BEby/Oznamenie_o_ukonceni.pdf" TargetMode="External"/><Relationship Id="rId15" Type="http://schemas.openxmlformats.org/officeDocument/2006/relationships/hyperlink" Target="https://1drv.ms/u/s!AoWN9knbTs6vlA5w9gw5P6xw_bQf?e=v2MVux" TargetMode="External"/><Relationship Id="rId10" Type="http://schemas.openxmlformats.org/officeDocument/2006/relationships/hyperlink" Target="https://www.slovensko.sk/sk/e-sluzby/jkm-zivnostensky-register" TargetMode="External"/><Relationship Id="rId19" Type="http://schemas.openxmlformats.org/officeDocument/2006/relationships/hyperlink" Target="https://1drv.ms/u/s!AoWN9knbTs6vlBFtJCmx1mGgraZA?e=zOdO6i" TargetMode="External"/><Relationship Id="rId4" Type="http://schemas.openxmlformats.org/officeDocument/2006/relationships/hyperlink" Target="https://www.slovensko.sk/sk/zivotne-situacie/zivotna-situacia/_ukoncenie-zivnostenskeho-podnikania/" TargetMode="External"/><Relationship Id="rId9" Type="http://schemas.openxmlformats.org/officeDocument/2006/relationships/hyperlink" Target="https://1drv.ms/u/s!AoWN9knbTs6vlA1Dzt3XmhC9WL8T?e=euyyhS" TargetMode="External"/><Relationship Id="rId14" Type="http://schemas.openxmlformats.org/officeDocument/2006/relationships/hyperlink" Target="https://1drv.ms/u/s!AoWN9knbTs6vlA1Dzt3XmhC9WL8T?e=PSxmTh"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1drv.ms/u/s!AoWN9knbTs6vlDDk7RnLMhqkQESg?e=z00sNN" TargetMode="External"/><Relationship Id="rId2" Type="http://schemas.openxmlformats.org/officeDocument/2006/relationships/hyperlink" Target="https://1drv.ms/u/s!AoWN9knbTs6vlC704U6ohCs_znPG?e=Ar8blE" TargetMode="External"/><Relationship Id="rId1" Type="http://schemas.openxmlformats.org/officeDocument/2006/relationships/hyperlink" Target="https://1drv.ms/u/s!AoWN9knbTs6vlC704U6ohCs_znPG?e=Ar8blE" TargetMode="External"/><Relationship Id="rId6" Type="http://schemas.openxmlformats.org/officeDocument/2006/relationships/hyperlink" Target="https://1drv.ms/u/s!AoWN9knbTs6vlDHsUDRTX3Cgan3Z?e=6YgygH" TargetMode="External"/><Relationship Id="rId5" Type="http://schemas.openxmlformats.org/officeDocument/2006/relationships/hyperlink" Target="https://1drv.ms/u/s!AoWN9knbTs6vlC_ojZGGsdFed3ii?e=xXdm3m" TargetMode="External"/><Relationship Id="rId4" Type="http://schemas.openxmlformats.org/officeDocument/2006/relationships/hyperlink" Target="https://1drv.ms/u/s!AoWN9knbTs6vlDDk7RnLMhqkQESg?e=z00sNN"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1drv.ms/u/s!AoWN9knbTs6vlDDk7RnLMhqkQESg?e=z00sNN" TargetMode="External"/><Relationship Id="rId7" Type="http://schemas.openxmlformats.org/officeDocument/2006/relationships/hyperlink" Target="https://1drv.ms/u/s!AoWN9knbTs6vlDHsUDRTX3Cgan3Z?e=6YgygH" TargetMode="External"/><Relationship Id="rId2" Type="http://schemas.openxmlformats.org/officeDocument/2006/relationships/hyperlink" Target="https://1drv.ms/u/s!AoWN9knbTs6vlEtyNsqnH_Rc5M8t?e=GaNNg6" TargetMode="External"/><Relationship Id="rId1" Type="http://schemas.openxmlformats.org/officeDocument/2006/relationships/hyperlink" Target="https://1drv.ms/u/s!AoWN9knbTs6vlC704U6ohCs_znPG?e=Ar8blE" TargetMode="External"/><Relationship Id="rId6" Type="http://schemas.openxmlformats.org/officeDocument/2006/relationships/hyperlink" Target="https://1drv.ms/u/s!AoWN9knbTs6vlC_ojZGGsdFed3ii?e=xXdm3m" TargetMode="External"/><Relationship Id="rId5" Type="http://schemas.openxmlformats.org/officeDocument/2006/relationships/hyperlink" Target="https://1drv.ms/u/s!AoWN9knbTs6vlC_ojZGGsdFed3ii?e=AhSy9m" TargetMode="External"/><Relationship Id="rId10" Type="http://schemas.openxmlformats.org/officeDocument/2006/relationships/comments" Target="../comments2.xml"/><Relationship Id="rId4" Type="http://schemas.openxmlformats.org/officeDocument/2006/relationships/hyperlink" Target="https://1drv.ms/u/s!AoWN9knbTs6vlDDk7RnLMhqkQESg?e=z00sNN" TargetMode="External"/><Relationship Id="rId9"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financnasprava.sk/sk/podnikatelia/dane/dan-z-pridanej-hodnoty/kontrolny-vykaz-dph" TargetMode="External"/><Relationship Id="rId7" Type="http://schemas.openxmlformats.org/officeDocument/2006/relationships/hyperlink" Target="https://www.financnasprava.sk/sk/infoservis/platenie-dani" TargetMode="External"/><Relationship Id="rId2" Type="http://schemas.openxmlformats.org/officeDocument/2006/relationships/hyperlink" Target="https://1drv.ms/u/s!AoWN9knbTs6vlCthHAPQLpwEY_Sf?e=ub5dae" TargetMode="External"/><Relationship Id="rId1" Type="http://schemas.openxmlformats.org/officeDocument/2006/relationships/hyperlink" Target="https://1drv.ms/u/s!AoWN9knbTs6vlGLfTidB3CtLL0sN" TargetMode="External"/><Relationship Id="rId6" Type="http://schemas.openxmlformats.org/officeDocument/2006/relationships/hyperlink" Target="https://pfsiam.financnasprava.sk/Iam.Web?appId=PFS&amp;useDefault=false&amp;returnUrl=https://www.financnasprava.sk/sk/osobna-internetova-zona" TargetMode="External"/><Relationship Id="rId5" Type="http://schemas.openxmlformats.org/officeDocument/2006/relationships/hyperlink" Target="https://www.financnasprava.sk/sk/podnikatelia/dane/dan-z-pridanej-hodnoty/kontrolny-vykaz-dph/_1" TargetMode="External"/><Relationship Id="rId4" Type="http://schemas.openxmlformats.org/officeDocument/2006/relationships/hyperlink" Target="https://1drv.ms/u/s!AoWN9knbTs6vlCxg0dEcouc6gmVZ?e=gsGb0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ortal.minv.sk/wps/wcm/myconnect/sk/site/main/casto-kladene-otazky/" TargetMode="External"/><Relationship Id="rId13" Type="http://schemas.openxmlformats.org/officeDocument/2006/relationships/drawing" Target="../drawings/drawing6.xml"/><Relationship Id="rId3" Type="http://schemas.openxmlformats.org/officeDocument/2006/relationships/hyperlink" Target="https://www.slovensko.sk/sk/agendy/agenda/_pokuty1" TargetMode="External"/><Relationship Id="rId7" Type="http://schemas.openxmlformats.org/officeDocument/2006/relationships/hyperlink" Target="https://1drv.ms/u/s!AoWN9knbTs6vlCR3mZ9ywmJ2OsE-?e=EKaSby" TargetMode="External"/><Relationship Id="rId12" Type="http://schemas.openxmlformats.org/officeDocument/2006/relationships/hyperlink" Target="https://1drv.ms/u/s!AoWN9knbTs6vlCeShgojaEbrV3NE?e=xUCNse" TargetMode="External"/><Relationship Id="rId2" Type="http://schemas.openxmlformats.org/officeDocument/2006/relationships/hyperlink" Target="https://1drv.ms/u/s!AoWN9knbTs6vlFr4--i_IU0791mV" TargetMode="External"/><Relationship Id="rId1" Type="http://schemas.openxmlformats.org/officeDocument/2006/relationships/hyperlink" Target="https://1drv.ms/u/s!AoWN9knbTs6vlGF4UfYvJBToyl3k" TargetMode="External"/><Relationship Id="rId6" Type="http://schemas.openxmlformats.org/officeDocument/2006/relationships/hyperlink" Target="https://1drv.ms/u/s!AoWN9knbTs6vlCPAQXXvT7VsTea_?e=gcfjl3" TargetMode="External"/><Relationship Id="rId11" Type="http://schemas.openxmlformats.org/officeDocument/2006/relationships/hyperlink" Target="https://1drv.ms/u/s!AoWN9knbTs6vlCeShgojaEbrV3NE?e=xUCNse" TargetMode="External"/><Relationship Id="rId5" Type="http://schemas.openxmlformats.org/officeDocument/2006/relationships/hyperlink" Target="https://1drv.ms/u/s!AoWN9knbTs6vlCQ6M332vbE1ujjY" TargetMode="External"/><Relationship Id="rId15" Type="http://schemas.openxmlformats.org/officeDocument/2006/relationships/comments" Target="../comments3.xml"/><Relationship Id="rId10" Type="http://schemas.openxmlformats.org/officeDocument/2006/relationships/hyperlink" Target="https://1drv.ms/u/s!AoWN9knbTs6vlCZiCS-fn9_jSKac?e=zVamHU" TargetMode="External"/><Relationship Id="rId4" Type="http://schemas.openxmlformats.org/officeDocument/2006/relationships/hyperlink" Target="https://portal.minv.sk/wps/wcm/connect/sk/site/main/zivotne-situacie/Priestupky-a-sankcie/elektronicke-vybavenie-pokuty-alebo-sankcie/" TargetMode="External"/><Relationship Id="rId9" Type="http://schemas.openxmlformats.org/officeDocument/2006/relationships/hyperlink" Target="https://1drv.ms/u/s!AoWN9knbTs6vlCXbiNlKzimOIgEN?e=da129U" TargetMode="External"/><Relationship Id="rId1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outlinePr summaryBelow="0" summaryRight="0"/>
  </sheetPr>
  <dimension ref="A1:BN100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cols>
    <col min="1" max="1" width="60.5703125" customWidth="1"/>
    <col min="2" max="51" width="21.85546875" customWidth="1"/>
  </cols>
  <sheetData>
    <row r="1" spans="1:66" ht="36" customHeight="1">
      <c r="A1" s="8" t="s">
        <v>5</v>
      </c>
      <c r="B1" s="486" t="str">
        <f>'DO NOT USEVZOR'!B6</f>
        <v>Používateľ: Vyhľadávam svoju ŽS</v>
      </c>
      <c r="C1" s="487"/>
      <c r="D1" s="487"/>
      <c r="E1" s="487"/>
      <c r="F1" s="488"/>
      <c r="G1" s="486" t="str">
        <f>'DO NOT USEVZOR'!B12</f>
        <v>Používateľ: Informujem sa o svojej ŽS</v>
      </c>
      <c r="H1" s="487"/>
      <c r="I1" s="487"/>
      <c r="J1" s="487"/>
      <c r="K1" s="488"/>
      <c r="L1" s="489" t="str">
        <f>'DO NOT USEVZOR'!B22</f>
        <v>Používateľ: Navigujem sa medzi krokmi</v>
      </c>
      <c r="M1" s="487"/>
      <c r="N1" s="487"/>
      <c r="O1" s="487"/>
      <c r="P1" s="488"/>
      <c r="Q1" s="490" t="str">
        <f>'DO NOT USEVZOR'!B27</f>
        <v xml:space="preserve">Používateľ: Som informovaný o zmenách a môžem skontrolovať stav </v>
      </c>
      <c r="R1" s="487"/>
      <c r="S1" s="487"/>
      <c r="T1" s="487"/>
      <c r="U1" s="488"/>
      <c r="V1" s="489" t="str">
        <f>'DO NOT USEVZOR'!B32</f>
        <v>Používateľ:  Nevyžadujú odo mňa informácie, ktoré som už zadal</v>
      </c>
      <c r="W1" s="487"/>
      <c r="X1" s="487"/>
      <c r="Y1" s="487"/>
      <c r="Z1" s="488"/>
      <c r="AA1" s="489" t="str">
        <f>'DO NOT USEVZOR'!B37</f>
        <v>Používateľ: Viem jednoducho nájsť pomoc a poslať spätnú väzbu</v>
      </c>
      <c r="AB1" s="487"/>
      <c r="AC1" s="487"/>
      <c r="AD1" s="487"/>
      <c r="AE1" s="488"/>
      <c r="AF1" s="489" t="str">
        <f>'DO NOT USEVZOR'!B51</f>
        <v xml:space="preserve">Používateľ: Mám pocit, že som v známom prostredí, dôverujem mu a viem, ako s ním narábať.  </v>
      </c>
      <c r="AG1" s="487"/>
      <c r="AH1" s="487"/>
      <c r="AI1" s="487"/>
      <c r="AJ1" s="488"/>
      <c r="AK1" s="489" t="str">
        <f>'DO NOT USEVZOR'!B85</f>
        <v xml:space="preserve">Používateľ: Rozumiem textom. Sú napísané ľudskou rečou a aj odborné výrazy sú dobre vysvetlené. </v>
      </c>
      <c r="AL1" s="487"/>
      <c r="AM1" s="487"/>
      <c r="AN1" s="487"/>
      <c r="AO1" s="488"/>
      <c r="AP1" s="489" t="s">
        <v>39</v>
      </c>
      <c r="AQ1" s="487"/>
      <c r="AR1" s="487"/>
      <c r="AS1" s="487"/>
      <c r="AT1" s="488"/>
      <c r="AU1" s="491" t="str">
        <f>'DO NOT USEVZOR'!B115</f>
        <v xml:space="preserve">Bezpečnosť a overovanie </v>
      </c>
      <c r="AV1" s="487"/>
      <c r="AW1" s="487"/>
      <c r="AX1" s="487"/>
      <c r="AY1" s="488"/>
      <c r="AZ1" s="9"/>
      <c r="BA1" s="9"/>
      <c r="BB1" s="9"/>
      <c r="BC1" s="9"/>
      <c r="BD1" s="9"/>
      <c r="BE1" s="9"/>
      <c r="BF1" s="9"/>
      <c r="BG1" s="9"/>
      <c r="BH1" s="9"/>
      <c r="BI1" s="9"/>
      <c r="BJ1" s="9"/>
      <c r="BK1" s="9"/>
      <c r="BL1" s="9"/>
      <c r="BM1" s="9"/>
      <c r="BN1" s="9"/>
    </row>
    <row r="2" spans="1:66" ht="24">
      <c r="A2" s="10"/>
      <c r="B2" s="11" t="s">
        <v>32</v>
      </c>
      <c r="C2" s="12" t="s">
        <v>33</v>
      </c>
      <c r="D2" s="12" t="s">
        <v>34</v>
      </c>
      <c r="E2" s="12" t="s">
        <v>35</v>
      </c>
      <c r="F2" s="13" t="s">
        <v>36</v>
      </c>
      <c r="G2" s="14" t="s">
        <v>32</v>
      </c>
      <c r="H2" s="12" t="s">
        <v>33</v>
      </c>
      <c r="I2" s="12" t="s">
        <v>34</v>
      </c>
      <c r="J2" s="12" t="s">
        <v>35</v>
      </c>
      <c r="K2" s="13" t="s">
        <v>36</v>
      </c>
      <c r="L2" s="14" t="s">
        <v>32</v>
      </c>
      <c r="M2" s="12" t="s">
        <v>33</v>
      </c>
      <c r="N2" s="12" t="s">
        <v>34</v>
      </c>
      <c r="O2" s="12" t="s">
        <v>35</v>
      </c>
      <c r="P2" s="13" t="s">
        <v>36</v>
      </c>
      <c r="Q2" s="14" t="s">
        <v>32</v>
      </c>
      <c r="R2" s="12" t="s">
        <v>33</v>
      </c>
      <c r="S2" s="12" t="s">
        <v>34</v>
      </c>
      <c r="T2" s="12" t="s">
        <v>35</v>
      </c>
      <c r="U2" s="13" t="s">
        <v>36</v>
      </c>
      <c r="V2" s="14" t="s">
        <v>32</v>
      </c>
      <c r="W2" s="12" t="s">
        <v>33</v>
      </c>
      <c r="X2" s="12" t="s">
        <v>34</v>
      </c>
      <c r="Y2" s="12" t="s">
        <v>35</v>
      </c>
      <c r="Z2" s="13" t="s">
        <v>36</v>
      </c>
      <c r="AA2" s="14" t="s">
        <v>32</v>
      </c>
      <c r="AB2" s="12" t="s">
        <v>33</v>
      </c>
      <c r="AC2" s="12" t="s">
        <v>34</v>
      </c>
      <c r="AD2" s="12" t="s">
        <v>35</v>
      </c>
      <c r="AE2" s="13" t="s">
        <v>36</v>
      </c>
      <c r="AF2" s="14" t="s">
        <v>32</v>
      </c>
      <c r="AG2" s="12" t="s">
        <v>33</v>
      </c>
      <c r="AH2" s="12" t="s">
        <v>34</v>
      </c>
      <c r="AI2" s="12" t="s">
        <v>35</v>
      </c>
      <c r="AJ2" s="13" t="s">
        <v>36</v>
      </c>
      <c r="AK2" s="14" t="s">
        <v>32</v>
      </c>
      <c r="AL2" s="12" t="s">
        <v>33</v>
      </c>
      <c r="AM2" s="12" t="s">
        <v>34</v>
      </c>
      <c r="AN2" s="12" t="s">
        <v>35</v>
      </c>
      <c r="AO2" s="13" t="s">
        <v>36</v>
      </c>
      <c r="AP2" s="11" t="s">
        <v>32</v>
      </c>
      <c r="AQ2" s="12" t="s">
        <v>33</v>
      </c>
      <c r="AR2" s="12" t="s">
        <v>34</v>
      </c>
      <c r="AS2" s="12" t="s">
        <v>35</v>
      </c>
      <c r="AT2" s="13" t="s">
        <v>36</v>
      </c>
      <c r="AU2" s="14" t="s">
        <v>32</v>
      </c>
      <c r="AV2" s="12" t="s">
        <v>33</v>
      </c>
      <c r="AW2" s="12" t="s">
        <v>34</v>
      </c>
      <c r="AX2" s="12" t="s">
        <v>35</v>
      </c>
      <c r="AY2" s="13" t="s">
        <v>36</v>
      </c>
      <c r="AZ2" s="15"/>
      <c r="BA2" s="15"/>
      <c r="BB2" s="15"/>
      <c r="BC2" s="15"/>
      <c r="BD2" s="15"/>
      <c r="BE2" s="15"/>
      <c r="BF2" s="15"/>
      <c r="BG2" s="15"/>
      <c r="BH2" s="15"/>
      <c r="BI2" s="15"/>
      <c r="BJ2" s="15"/>
      <c r="BK2" s="15"/>
      <c r="BL2" s="15"/>
      <c r="BM2" s="15"/>
      <c r="BN2" s="15"/>
    </row>
    <row r="3" spans="1:66" ht="15">
      <c r="A3" s="16" t="str">
        <f>'Kúpa  nadobudnutie vozidla'!B2</f>
        <v>Kúpa / nadobudnutie vozidla</v>
      </c>
      <c r="B3" s="17">
        <f>'Kúpa  nadobudnutie vozidla'!L7</f>
        <v>6</v>
      </c>
      <c r="C3" s="18">
        <f>'Kúpa  nadobudnutie vozidla'!L8</f>
        <v>0</v>
      </c>
      <c r="D3" s="18">
        <f>'Kúpa  nadobudnutie vozidla'!L9</f>
        <v>3</v>
      </c>
      <c r="E3" s="18">
        <f>'Kúpa  nadobudnutie vozidla'!L10</f>
        <v>6</v>
      </c>
      <c r="F3" s="19">
        <f>'Kúpa  nadobudnutie vozidla'!L11</f>
        <v>0.5</v>
      </c>
      <c r="G3" s="20">
        <f>'Kúpa  nadobudnutie vozidla'!L13</f>
        <v>13</v>
      </c>
      <c r="H3" s="18">
        <f>'Kúpa  nadobudnutie vozidla'!L14</f>
        <v>0</v>
      </c>
      <c r="I3" s="18">
        <f>'Kúpa  nadobudnutie vozidla'!L15</f>
        <v>12</v>
      </c>
      <c r="J3" s="18">
        <f>'Kúpa  nadobudnutie vozidla'!L16</f>
        <v>13</v>
      </c>
      <c r="K3" s="21">
        <f>'Kúpa  nadobudnutie vozidla'!L17</f>
        <v>0.92307692307692313</v>
      </c>
      <c r="L3" s="22">
        <f>'Kúpa  nadobudnutie vozidla'!L23</f>
        <v>6</v>
      </c>
      <c r="M3" s="23">
        <f>'Kúpa  nadobudnutie vozidla'!L24</f>
        <v>3</v>
      </c>
      <c r="N3" s="23">
        <f>'Kúpa  nadobudnutie vozidla'!L25</f>
        <v>3</v>
      </c>
      <c r="O3" s="23">
        <f>'Kúpa  nadobudnutie vozidla'!L26</f>
        <v>3</v>
      </c>
      <c r="P3" s="24">
        <f>'Kúpa  nadobudnutie vozidla'!L27</f>
        <v>0.5</v>
      </c>
      <c r="Q3" s="22">
        <f>'Kúpa  nadobudnutie vozidla'!L28</f>
        <v>6</v>
      </c>
      <c r="R3" s="25">
        <f>'Kúpa  nadobudnutie vozidla'!L29</f>
        <v>6</v>
      </c>
      <c r="S3" s="25">
        <f>'Kúpa  nadobudnutie vozidla'!L30</f>
        <v>0</v>
      </c>
      <c r="T3" s="25">
        <f>'Kúpa  nadobudnutie vozidla'!L31</f>
        <v>0</v>
      </c>
      <c r="U3" s="24">
        <f>'Kúpa  nadobudnutie vozidla'!L32</f>
        <v>0</v>
      </c>
      <c r="V3" s="22">
        <f>'Kúpa  nadobudnutie vozidla'!L33</f>
        <v>6</v>
      </c>
      <c r="W3" s="23">
        <f>'Kúpa  nadobudnutie vozidla'!L34</f>
        <v>6</v>
      </c>
      <c r="X3" s="23">
        <f>'Kúpa  nadobudnutie vozidla'!L35</f>
        <v>0</v>
      </c>
      <c r="Y3" s="23">
        <f>'Kúpa  nadobudnutie vozidla'!L36</f>
        <v>0</v>
      </c>
      <c r="Z3" s="24">
        <f>'Kúpa  nadobudnutie vozidla'!L37</f>
        <v>0</v>
      </c>
      <c r="AA3" s="22">
        <f>'Kúpa  nadobudnutie vozidla'!L38</f>
        <v>14</v>
      </c>
      <c r="AB3" s="23">
        <f>'Kúpa  nadobudnutie vozidla'!L39</f>
        <v>3</v>
      </c>
      <c r="AC3" s="23">
        <f>'Kúpa  nadobudnutie vozidla'!L40</f>
        <v>6</v>
      </c>
      <c r="AD3" s="23">
        <f>'Kúpa  nadobudnutie vozidla'!L41</f>
        <v>11</v>
      </c>
      <c r="AE3" s="24">
        <f>'Kúpa  nadobudnutie vozidla'!L42</f>
        <v>0.42857142857142855</v>
      </c>
      <c r="AF3" s="22">
        <f>'Kúpa  nadobudnutie vozidla'!L52</f>
        <v>25</v>
      </c>
      <c r="AG3" s="23">
        <f>'Kúpa  nadobudnutie vozidla'!L53</f>
        <v>12</v>
      </c>
      <c r="AH3" s="23">
        <f>'Kúpa  nadobudnutie vozidla'!L54</f>
        <v>7</v>
      </c>
      <c r="AI3" s="23">
        <f>'Kúpa  nadobudnutie vozidla'!L55</f>
        <v>13</v>
      </c>
      <c r="AJ3" s="24">
        <f>'Kúpa  nadobudnutie vozidla'!L56</f>
        <v>0.28000000000000003</v>
      </c>
      <c r="AK3" s="22">
        <f>'Kúpa  nadobudnutie vozidla'!L86</f>
        <v>5</v>
      </c>
      <c r="AL3" s="23">
        <f>'Kúpa  nadobudnutie vozidla'!L87</f>
        <v>3</v>
      </c>
      <c r="AM3" s="23">
        <f>'Kúpa  nadobudnutie vozidla'!L88</f>
        <v>1</v>
      </c>
      <c r="AN3" s="23">
        <f>'Kúpa  nadobudnutie vozidla'!L89</f>
        <v>2</v>
      </c>
      <c r="AO3" s="24">
        <f>'Kúpa  nadobudnutie vozidla'!L90</f>
        <v>0.2</v>
      </c>
      <c r="AP3" s="26">
        <f>'Kúpa  nadobudnutie vozidla'!L109</f>
        <v>9</v>
      </c>
      <c r="AQ3" s="23">
        <f>'Kúpa  nadobudnutie vozidla'!L110</f>
        <v>6</v>
      </c>
      <c r="AR3" s="23">
        <f>'Kúpa  nadobudnutie vozidla'!L111</f>
        <v>3</v>
      </c>
      <c r="AS3" s="23">
        <f>'Kúpa  nadobudnutie vozidla'!L112</f>
        <v>3</v>
      </c>
      <c r="AT3" s="24">
        <f>'Kúpa  nadobudnutie vozidla'!L113</f>
        <v>0.33333333333333331</v>
      </c>
      <c r="AU3" s="22">
        <f>'Kúpa  nadobudnutie vozidla'!L116</f>
        <v>5</v>
      </c>
      <c r="AV3" s="23">
        <f>'Kúpa  nadobudnutie vozidla'!L117</f>
        <v>1</v>
      </c>
      <c r="AW3" s="23">
        <f>'Kúpa  nadobudnutie vozidla'!L118</f>
        <v>4</v>
      </c>
      <c r="AX3" s="23">
        <f>'Kúpa  nadobudnutie vozidla'!L119</f>
        <v>4</v>
      </c>
      <c r="AY3" s="24">
        <f>'Kúpa  nadobudnutie vozidla'!L120</f>
        <v>0.8</v>
      </c>
    </row>
    <row r="4" spans="1:66" ht="15">
      <c r="A4" s="28" t="str">
        <f>'Domáhanie sa práva – Odvolanie '!B2</f>
        <v>Domáhanie sa práva – Odvolanie sa</v>
      </c>
      <c r="B4" s="29">
        <f>'Domáhanie sa práva – Odvolanie '!L7</f>
        <v>6</v>
      </c>
      <c r="C4" s="30">
        <f>'Domáhanie sa práva – Odvolanie '!L8</f>
        <v>0</v>
      </c>
      <c r="D4" s="30">
        <f>'Domáhanie sa práva – Odvolanie '!L9</f>
        <v>6</v>
      </c>
      <c r="E4" s="30">
        <f>'Domáhanie sa práva – Odvolanie '!L10</f>
        <v>6</v>
      </c>
      <c r="F4" s="31">
        <f>'Domáhanie sa práva – Odvolanie '!L11</f>
        <v>1</v>
      </c>
      <c r="G4" s="42">
        <f>'Domáhanie sa práva – Odvolanie '!L13</f>
        <v>13</v>
      </c>
      <c r="H4" s="30">
        <f>'Domáhanie sa práva – Odvolanie '!L14</f>
        <v>0</v>
      </c>
      <c r="I4" s="30">
        <f>'Domáhanie sa práva – Odvolanie '!L15</f>
        <v>8</v>
      </c>
      <c r="J4" s="30">
        <f>'Domáhanie sa práva – Odvolanie '!L16</f>
        <v>13</v>
      </c>
      <c r="K4" s="45">
        <f>'Domáhanie sa práva – Odvolanie '!L17</f>
        <v>0.61538461538461542</v>
      </c>
      <c r="L4" s="46">
        <f>'Domáhanie sa práva – Odvolanie '!L23</f>
        <v>6</v>
      </c>
      <c r="M4" s="48">
        <f>'Domáhanie sa práva – Odvolanie '!L24</f>
        <v>3</v>
      </c>
      <c r="N4" s="48">
        <f>'Domáhanie sa práva – Odvolanie '!L25</f>
        <v>2</v>
      </c>
      <c r="O4" s="48">
        <f>'Domáhanie sa práva – Odvolanie '!L26</f>
        <v>3</v>
      </c>
      <c r="P4" s="51">
        <f>'Domáhanie sa práva – Odvolanie '!L27</f>
        <v>0.33333333333333331</v>
      </c>
      <c r="Q4" s="53">
        <f>'Domáhanie sa práva – Odvolanie '!L28</f>
        <v>6</v>
      </c>
      <c r="R4" s="48">
        <f>'Domáhanie sa práva – Odvolanie '!L29</f>
        <v>6</v>
      </c>
      <c r="S4" s="48">
        <f>'Domáhanie sa práva – Odvolanie '!L30</f>
        <v>0</v>
      </c>
      <c r="T4" s="48">
        <f>'Domáhanie sa práva – Odvolanie '!L31</f>
        <v>0</v>
      </c>
      <c r="U4" s="51">
        <f>'Domáhanie sa práva – Odvolanie '!L32</f>
        <v>0</v>
      </c>
      <c r="V4" s="53">
        <f>'Domáhanie sa práva – Odvolanie '!L33</f>
        <v>6</v>
      </c>
      <c r="W4" s="48">
        <f>'Domáhanie sa práva – Odvolanie '!L34</f>
        <v>6</v>
      </c>
      <c r="X4" s="48">
        <f>'Domáhanie sa práva – Odvolanie '!L35</f>
        <v>0</v>
      </c>
      <c r="Y4" s="48">
        <f>'Domáhanie sa práva – Odvolanie '!L36</f>
        <v>0</v>
      </c>
      <c r="Z4" s="51">
        <f>'Domáhanie sa práva – Odvolanie '!L37</f>
        <v>0</v>
      </c>
      <c r="AA4" s="53">
        <f>'Domáhanie sa práva – Odvolanie '!L38</f>
        <v>14</v>
      </c>
      <c r="AB4" s="48">
        <f>'Domáhanie sa práva – Odvolanie '!L39</f>
        <v>4</v>
      </c>
      <c r="AC4" s="48">
        <f>'Domáhanie sa práva – Odvolanie '!L40</f>
        <v>4</v>
      </c>
      <c r="AD4" s="48">
        <f>'Domáhanie sa práva – Odvolanie '!L41</f>
        <v>10</v>
      </c>
      <c r="AE4" s="51">
        <f>'Domáhanie sa práva – Odvolanie '!L42</f>
        <v>0.2857142857142857</v>
      </c>
      <c r="AF4" s="53">
        <f>'Domáhanie sa práva – Odvolanie '!L52</f>
        <v>24</v>
      </c>
      <c r="AG4" s="48">
        <f>'Domáhanie sa práva – Odvolanie '!L53</f>
        <v>3</v>
      </c>
      <c r="AH4" s="48">
        <f>'Domáhanie sa práva – Odvolanie '!L54</f>
        <v>13</v>
      </c>
      <c r="AI4" s="48">
        <f>'Domáhanie sa práva – Odvolanie '!L55</f>
        <v>21</v>
      </c>
      <c r="AJ4" s="58">
        <f>'Domáhanie sa práva – Odvolanie '!L56</f>
        <v>0.54166666666666663</v>
      </c>
      <c r="AK4" s="53">
        <f>'Domáhanie sa práva – Odvolanie '!L86</f>
        <v>5</v>
      </c>
      <c r="AL4" s="48">
        <f>'Domáhanie sa práva – Odvolanie '!L87</f>
        <v>2</v>
      </c>
      <c r="AM4" s="48">
        <f>'Domáhanie sa práva – Odvolanie '!L88</f>
        <v>2</v>
      </c>
      <c r="AN4" s="48">
        <f>'Domáhanie sa práva – Odvolanie '!L89</f>
        <v>3</v>
      </c>
      <c r="AO4" s="51">
        <f>'Domáhanie sa práva – Odvolanie '!L90</f>
        <v>0.4</v>
      </c>
      <c r="AP4" s="59">
        <f>'Domáhanie sa práva – Odvolanie '!L109</f>
        <v>9</v>
      </c>
      <c r="AQ4" s="48">
        <f>'Domáhanie sa práva – Odvolanie '!L110</f>
        <v>9</v>
      </c>
      <c r="AR4" s="48">
        <f>'Domáhanie sa práva – Odvolanie '!L111</f>
        <v>0</v>
      </c>
      <c r="AS4" s="48">
        <f>'Domáhanie sa práva – Odvolanie '!L112</f>
        <v>0</v>
      </c>
      <c r="AT4" s="51">
        <f>'Domáhanie sa práva – Odvolanie '!L113</f>
        <v>0</v>
      </c>
      <c r="AU4" s="53">
        <f>'Domáhanie sa práva – Odvolanie '!L116</f>
        <v>5</v>
      </c>
      <c r="AV4" s="48">
        <f>'Domáhanie sa práva – Odvolanie '!L117</f>
        <v>1</v>
      </c>
      <c r="AW4" s="48">
        <f>'Domáhanie sa práva – Odvolanie '!L118</f>
        <v>4</v>
      </c>
      <c r="AX4" s="48">
        <f>'Domáhanie sa práva – Odvolanie '!L119</f>
        <v>4</v>
      </c>
      <c r="AY4" s="51">
        <f>'Domáhanie sa práva – Odvolanie '!L120</f>
        <v>0.8</v>
      </c>
    </row>
    <row r="5" spans="1:66" ht="15">
      <c r="A5" s="28" t="str">
        <f>'Predaj vozidla'!B2</f>
        <v>Predaj vozidla</v>
      </c>
      <c r="B5" s="29">
        <f>'Predaj vozidla'!L7</f>
        <v>6</v>
      </c>
      <c r="C5" s="30">
        <f>'Predaj vozidla'!L8</f>
        <v>0</v>
      </c>
      <c r="D5" s="30">
        <f>'Predaj vozidla'!L9</f>
        <v>3</v>
      </c>
      <c r="E5" s="30">
        <f>'Predaj vozidla'!L10</f>
        <v>6</v>
      </c>
      <c r="F5" s="31">
        <f>'Predaj vozidla'!L11</f>
        <v>0.5</v>
      </c>
      <c r="G5" s="42">
        <f>'Predaj vozidla'!L13</f>
        <v>13</v>
      </c>
      <c r="H5" s="30">
        <f>'Predaj vozidla'!L14</f>
        <v>0</v>
      </c>
      <c r="I5" s="30">
        <f>'Predaj vozidla'!L15</f>
        <v>12</v>
      </c>
      <c r="J5" s="30">
        <f>'Predaj vozidla'!L16</f>
        <v>13</v>
      </c>
      <c r="K5" s="45">
        <f>'Predaj vozidla'!L17</f>
        <v>0.92307692307692313</v>
      </c>
      <c r="L5" s="46">
        <f>'Predaj vozidla'!L23</f>
        <v>6</v>
      </c>
      <c r="M5" s="48">
        <f>'Predaj vozidla'!L24</f>
        <v>3</v>
      </c>
      <c r="N5" s="48">
        <f>'Predaj vozidla'!L25</f>
        <v>3</v>
      </c>
      <c r="O5" s="48">
        <f>'Predaj vozidla'!L26</f>
        <v>3</v>
      </c>
      <c r="P5" s="51">
        <f>'Predaj vozidla'!L27</f>
        <v>0.5</v>
      </c>
      <c r="Q5" s="53">
        <f>'Predaj vozidla'!L28</f>
        <v>6</v>
      </c>
      <c r="R5" s="48">
        <f>'Predaj vozidla'!L29</f>
        <v>6</v>
      </c>
      <c r="S5" s="48">
        <f>'Predaj vozidla'!L30</f>
        <v>0</v>
      </c>
      <c r="T5" s="48">
        <f>'Predaj vozidla'!L31</f>
        <v>0</v>
      </c>
      <c r="U5" s="51">
        <f>'Predaj vozidla'!L32</f>
        <v>0</v>
      </c>
      <c r="V5" s="53">
        <f>'Predaj vozidla'!L33</f>
        <v>6</v>
      </c>
      <c r="W5" s="48">
        <f>'Predaj vozidla'!L34</f>
        <v>6</v>
      </c>
      <c r="X5" s="48">
        <f>'Predaj vozidla'!L35</f>
        <v>0</v>
      </c>
      <c r="Y5" s="48">
        <f>'Predaj vozidla'!L36</f>
        <v>0</v>
      </c>
      <c r="Z5" s="51">
        <f>'Predaj vozidla'!L37</f>
        <v>0</v>
      </c>
      <c r="AA5" s="53">
        <f>'Predaj vozidla'!L38</f>
        <v>14</v>
      </c>
      <c r="AB5" s="48">
        <f>'Predaj vozidla'!L39</f>
        <v>3</v>
      </c>
      <c r="AC5" s="48">
        <f>'Predaj vozidla'!L40</f>
        <v>6</v>
      </c>
      <c r="AD5" s="48">
        <f>'Predaj vozidla'!L41</f>
        <v>11</v>
      </c>
      <c r="AE5" s="51">
        <f>'Predaj vozidla'!L42</f>
        <v>0.42857142857142855</v>
      </c>
      <c r="AF5" s="53">
        <f>'Predaj vozidla'!L52</f>
        <v>25</v>
      </c>
      <c r="AG5" s="48">
        <f>'Predaj vozidla'!L53</f>
        <v>11</v>
      </c>
      <c r="AH5" s="48">
        <f>'Predaj vozidla'!L54</f>
        <v>7</v>
      </c>
      <c r="AI5" s="48">
        <f>'Predaj vozidla'!L55</f>
        <v>14</v>
      </c>
      <c r="AJ5" s="51">
        <f>'Predaj vozidla'!L56</f>
        <v>0.28000000000000003</v>
      </c>
      <c r="AK5" s="53">
        <f>'Predaj vozidla'!L86</f>
        <v>5</v>
      </c>
      <c r="AL5" s="48">
        <f>'Predaj vozidla'!L87</f>
        <v>3</v>
      </c>
      <c r="AM5" s="48">
        <f>'Predaj vozidla'!L88</f>
        <v>1</v>
      </c>
      <c r="AN5" s="48">
        <f>'Predaj vozidla'!L89</f>
        <v>2</v>
      </c>
      <c r="AO5" s="51">
        <f>'Predaj vozidla'!L90</f>
        <v>0.2</v>
      </c>
      <c r="AP5" s="59">
        <f>'Predaj vozidla'!L109</f>
        <v>0</v>
      </c>
      <c r="AQ5" s="48">
        <f>'Predaj vozidla'!L110</f>
        <v>0</v>
      </c>
      <c r="AR5" s="48">
        <f>'Predaj vozidla'!L111</f>
        <v>0</v>
      </c>
      <c r="AS5" s="48">
        <f>'Predaj vozidla'!L112</f>
        <v>0</v>
      </c>
      <c r="AT5" s="51" t="str">
        <f>'Predaj vozidla'!L113</f>
        <v>N/A</v>
      </c>
      <c r="AU5" s="53">
        <f>'Predaj vozidla'!L116</f>
        <v>5</v>
      </c>
      <c r="AV5" s="48">
        <f>'Predaj vozidla'!L117</f>
        <v>1</v>
      </c>
      <c r="AW5" s="48">
        <f>'Predaj vozidla'!L118</f>
        <v>4</v>
      </c>
      <c r="AX5" s="48">
        <f>'Predaj vozidla'!L119</f>
        <v>4</v>
      </c>
      <c r="AY5" s="51">
        <f>'Predaj vozidla'!L120</f>
        <v>0.8</v>
      </c>
    </row>
    <row r="6" spans="1:66" ht="15">
      <c r="A6" s="28" t="str">
        <f>'Príspevok pri narodení dieťaťa'!B2</f>
        <v>Príspevok pri narodení dieťaťa</v>
      </c>
      <c r="B6" s="29">
        <f>'Príspevok pri narodení dieťaťa'!L7</f>
        <v>6</v>
      </c>
      <c r="C6" s="30">
        <f>'Príspevok pri narodení dieťaťa'!L8</f>
        <v>0</v>
      </c>
      <c r="D6" s="30">
        <f>'Príspevok pri narodení dieťaťa'!L9</f>
        <v>6</v>
      </c>
      <c r="E6" s="30">
        <f>'Príspevok pri narodení dieťaťa'!L10</f>
        <v>6</v>
      </c>
      <c r="F6" s="31">
        <f>'Príspevok pri narodení dieťaťa'!L11</f>
        <v>1</v>
      </c>
      <c r="G6" s="42">
        <f>'Príspevok pri narodení dieťaťa'!L13</f>
        <v>12</v>
      </c>
      <c r="H6" s="30">
        <f>'Príspevok pri narodení dieťaťa'!L14</f>
        <v>0</v>
      </c>
      <c r="I6" s="30">
        <f>'Príspevok pri narodení dieťaťa'!L15</f>
        <v>9</v>
      </c>
      <c r="J6" s="30">
        <f>'Príspevok pri narodení dieťaťa'!L16</f>
        <v>12</v>
      </c>
      <c r="K6" s="45">
        <f>'Príspevok pri narodení dieťaťa'!L17</f>
        <v>0.75</v>
      </c>
      <c r="L6" s="46">
        <f>'Príspevok pri narodení dieťaťa'!L23</f>
        <v>6</v>
      </c>
      <c r="M6" s="48">
        <f>'Príspevok pri narodení dieťaťa'!L24</f>
        <v>3</v>
      </c>
      <c r="N6" s="48">
        <f>'Príspevok pri narodení dieťaťa'!L25</f>
        <v>1</v>
      </c>
      <c r="O6" s="48">
        <f>'Príspevok pri narodení dieťaťa'!L26</f>
        <v>3</v>
      </c>
      <c r="P6" s="51">
        <f>'Príspevok pri narodení dieťaťa'!L27</f>
        <v>0.16666666666666666</v>
      </c>
      <c r="Q6" s="53">
        <f>'Príspevok pri narodení dieťaťa'!L28</f>
        <v>4</v>
      </c>
      <c r="R6" s="48">
        <f>'Príspevok pri narodení dieťaťa'!L29</f>
        <v>0</v>
      </c>
      <c r="S6" s="48">
        <f>'Príspevok pri narodení dieťaťa'!L30</f>
        <v>3</v>
      </c>
      <c r="T6" s="48">
        <f>'Príspevok pri narodení dieťaťa'!L31</f>
        <v>4</v>
      </c>
      <c r="U6" s="51">
        <f>'Príspevok pri narodení dieťaťa'!L32</f>
        <v>0.75</v>
      </c>
      <c r="V6" s="53">
        <f>'Príspevok pri narodení dieťaťa'!L33</f>
        <v>4</v>
      </c>
      <c r="W6" s="48">
        <f>'Príspevok pri narodení dieťaťa'!L34</f>
        <v>0</v>
      </c>
      <c r="X6" s="48">
        <f>'Príspevok pri narodení dieťaťa'!L35</f>
        <v>4</v>
      </c>
      <c r="Y6" s="48">
        <f>'Príspevok pri narodení dieťaťa'!L36</f>
        <v>4</v>
      </c>
      <c r="Z6" s="51">
        <f>'Príspevok pri narodení dieťaťa'!L37</f>
        <v>1</v>
      </c>
      <c r="AA6" s="53">
        <f>'Príspevok pri narodení dieťaťa'!L38</f>
        <v>10</v>
      </c>
      <c r="AB6" s="48">
        <f>'Príspevok pri narodení dieťaťa'!L39</f>
        <v>2</v>
      </c>
      <c r="AC6" s="48">
        <f>'Príspevok pri narodení dieťaťa'!L40</f>
        <v>6</v>
      </c>
      <c r="AD6" s="48">
        <f>'Príspevok pri narodení dieťaťa'!L41</f>
        <v>8</v>
      </c>
      <c r="AE6" s="51">
        <f>'Príspevok pri narodení dieťaťa'!L42</f>
        <v>0.6</v>
      </c>
      <c r="AF6" s="53">
        <f>'Príspevok pri narodení dieťaťa'!L52</f>
        <v>21</v>
      </c>
      <c r="AG6" s="48">
        <f>'Príspevok pri narodení dieťaťa'!L53</f>
        <v>2</v>
      </c>
      <c r="AH6" s="48">
        <f>'Príspevok pri narodení dieťaťa'!L54</f>
        <v>11</v>
      </c>
      <c r="AI6" s="48">
        <f>'Príspevok pri narodení dieťaťa'!L55</f>
        <v>19</v>
      </c>
      <c r="AJ6" s="51">
        <f>'Príspevok pri narodení dieťaťa'!L56</f>
        <v>0.52380952380952384</v>
      </c>
      <c r="AK6" s="53">
        <f>'Príspevok pri narodení dieťaťa'!L86</f>
        <v>5</v>
      </c>
      <c r="AL6" s="48">
        <f>'Príspevok pri narodení dieťaťa'!L87</f>
        <v>2</v>
      </c>
      <c r="AM6" s="48">
        <f>'Príspevok pri narodení dieťaťa'!L88</f>
        <v>0</v>
      </c>
      <c r="AN6" s="48">
        <f>'Príspevok pri narodení dieťaťa'!L89</f>
        <v>3</v>
      </c>
      <c r="AO6" s="51">
        <f>'Príspevok pri narodení dieťaťa'!L90</f>
        <v>0</v>
      </c>
      <c r="AP6" s="59">
        <f>'Príspevok pri narodení dieťaťa'!L109</f>
        <v>0</v>
      </c>
      <c r="AQ6" s="48">
        <f>'Príspevok pri narodení dieťaťa'!L110</f>
        <v>0</v>
      </c>
      <c r="AR6" s="48">
        <f>'Príspevok pri narodení dieťaťa'!L111</f>
        <v>0</v>
      </c>
      <c r="AS6" s="48">
        <f>'Príspevok pri narodení dieťaťa'!L112</f>
        <v>0</v>
      </c>
      <c r="AT6" s="51" t="str">
        <f>'Príspevok pri narodení dieťaťa'!L113</f>
        <v>N/A</v>
      </c>
      <c r="AU6" s="53">
        <f>'Príspevok pri narodení dieťaťa'!L116</f>
        <v>5</v>
      </c>
      <c r="AV6" s="48">
        <f>'Príspevok pri narodení dieťaťa'!L117</f>
        <v>0</v>
      </c>
      <c r="AW6" s="48">
        <f>'Príspevok pri narodení dieťaťa'!L118</f>
        <v>5</v>
      </c>
      <c r="AX6" s="48">
        <f>'Príspevok pri narodení dieťaťa'!L119</f>
        <v>5</v>
      </c>
      <c r="AY6" s="51">
        <f>'Príspevok pri narodení dieťaťa'!L120</f>
        <v>1</v>
      </c>
    </row>
    <row r="7" spans="1:66" ht="15">
      <c r="A7" s="28" t="str">
        <f>'Domáhanie sa práva – Podanie na'!B2</f>
        <v>Domáhanie sa práva – Podanie na súd – Žaloba</v>
      </c>
      <c r="B7" s="29">
        <f>'Domáhanie sa práva – Podanie na'!L7</f>
        <v>6</v>
      </c>
      <c r="C7" s="30">
        <f>'Domáhanie sa práva – Podanie na'!L8</f>
        <v>0</v>
      </c>
      <c r="D7" s="30">
        <f>'Domáhanie sa práva – Podanie na'!L9</f>
        <v>6</v>
      </c>
      <c r="E7" s="30">
        <f>'Domáhanie sa práva – Podanie na'!L10</f>
        <v>6</v>
      </c>
      <c r="F7" s="31">
        <f>'Domáhanie sa práva – Podanie na'!L11</f>
        <v>1</v>
      </c>
      <c r="G7" s="42">
        <f>'Domáhanie sa práva – Podanie na'!L13</f>
        <v>13</v>
      </c>
      <c r="H7" s="30">
        <f>'Domáhanie sa práva – Podanie na'!L14</f>
        <v>0</v>
      </c>
      <c r="I7" s="30">
        <f>'Domáhanie sa práva – Podanie na'!L15</f>
        <v>7</v>
      </c>
      <c r="J7" s="30">
        <f>'Domáhanie sa práva – Podanie na'!L16</f>
        <v>13</v>
      </c>
      <c r="K7" s="45">
        <f>'Domáhanie sa práva – Podanie na'!L17</f>
        <v>0.53846153846153844</v>
      </c>
      <c r="L7" s="46">
        <f>'Domáhanie sa práva – Podanie na'!L23</f>
        <v>6</v>
      </c>
      <c r="M7" s="48">
        <f>'Domáhanie sa práva – Podanie na'!L24</f>
        <v>3</v>
      </c>
      <c r="N7" s="48">
        <f>'Domáhanie sa práva – Podanie na'!L25</f>
        <v>2</v>
      </c>
      <c r="O7" s="48">
        <f>'Domáhanie sa práva – Podanie na'!L26</f>
        <v>3</v>
      </c>
      <c r="P7" s="51">
        <f>'Domáhanie sa práva – Podanie na'!L27</f>
        <v>0.33333333333333331</v>
      </c>
      <c r="Q7" s="53">
        <f>'Domáhanie sa práva – Podanie na'!L28</f>
        <v>6</v>
      </c>
      <c r="R7" s="48">
        <f>'Domáhanie sa práva – Podanie na'!L29</f>
        <v>6</v>
      </c>
      <c r="S7" s="48">
        <f>'Domáhanie sa práva – Podanie na'!L30</f>
        <v>0</v>
      </c>
      <c r="T7" s="48">
        <f>'Domáhanie sa práva – Podanie na'!L31</f>
        <v>0</v>
      </c>
      <c r="U7" s="51">
        <f>'Domáhanie sa práva – Podanie na'!L32</f>
        <v>0</v>
      </c>
      <c r="V7" s="53">
        <f>'Domáhanie sa práva – Podanie na'!L33</f>
        <v>6</v>
      </c>
      <c r="W7" s="48">
        <f>'Domáhanie sa práva – Podanie na'!L34</f>
        <v>6</v>
      </c>
      <c r="X7" s="48">
        <f>'Domáhanie sa práva – Podanie na'!L35</f>
        <v>0</v>
      </c>
      <c r="Y7" s="48">
        <f>'Domáhanie sa práva – Podanie na'!L36</f>
        <v>0</v>
      </c>
      <c r="Z7" s="51">
        <f>'Domáhanie sa práva – Podanie na'!L37</f>
        <v>0</v>
      </c>
      <c r="AA7" s="53">
        <f>'Domáhanie sa práva – Podanie na'!L38</f>
        <v>14</v>
      </c>
      <c r="AB7" s="48">
        <f>'Domáhanie sa práva – Podanie na'!L39</f>
        <v>2</v>
      </c>
      <c r="AC7" s="48">
        <f>'Domáhanie sa práva – Podanie na'!L40</f>
        <v>5</v>
      </c>
      <c r="AD7" s="48">
        <f>'Domáhanie sa práva – Podanie na'!L41</f>
        <v>12</v>
      </c>
      <c r="AE7" s="51">
        <f>'Domáhanie sa práva – Podanie na'!L42</f>
        <v>0.35714285714285715</v>
      </c>
      <c r="AF7" s="53">
        <f>'Domáhanie sa práva – Podanie na'!L52</f>
        <v>24</v>
      </c>
      <c r="AG7" s="48">
        <f>'Domáhanie sa práva – Podanie na'!L53</f>
        <v>3</v>
      </c>
      <c r="AH7" s="48">
        <f>'Domáhanie sa práva – Podanie na'!L54</f>
        <v>13</v>
      </c>
      <c r="AI7" s="48">
        <f>'Domáhanie sa práva – Podanie na'!L55</f>
        <v>21</v>
      </c>
      <c r="AJ7" s="51">
        <f>'Domáhanie sa práva – Podanie na'!L56</f>
        <v>0.54166666666666663</v>
      </c>
      <c r="AK7" s="53">
        <f>'Domáhanie sa práva – Podanie na'!L86</f>
        <v>5</v>
      </c>
      <c r="AL7" s="48">
        <f>'Domáhanie sa práva – Podanie na'!L87</f>
        <v>2</v>
      </c>
      <c r="AM7" s="48">
        <f>'Domáhanie sa práva – Podanie na'!L88</f>
        <v>2</v>
      </c>
      <c r="AN7" s="48">
        <f>'Domáhanie sa práva – Podanie na'!L89</f>
        <v>3</v>
      </c>
      <c r="AO7" s="51">
        <f>'Domáhanie sa práva – Podanie na'!L90</f>
        <v>0.4</v>
      </c>
      <c r="AP7" s="59">
        <f>'Domáhanie sa práva – Podanie na'!L109</f>
        <v>9</v>
      </c>
      <c r="AQ7" s="48">
        <f>'Domáhanie sa práva – Podanie na'!L110</f>
        <v>6</v>
      </c>
      <c r="AR7" s="48">
        <f>'Domáhanie sa práva – Podanie na'!L111</f>
        <v>3</v>
      </c>
      <c r="AS7" s="48">
        <f>'Domáhanie sa práva – Podanie na'!L112</f>
        <v>3</v>
      </c>
      <c r="AT7" s="51">
        <f>'Domáhanie sa práva – Podanie na'!L113</f>
        <v>0.33333333333333331</v>
      </c>
      <c r="AU7" s="53">
        <f>'Domáhanie sa práva – Podanie na'!L116</f>
        <v>5</v>
      </c>
      <c r="AV7" s="48">
        <f>'Domáhanie sa práva – Podanie na'!L117</f>
        <v>1</v>
      </c>
      <c r="AW7" s="48">
        <f>'Domáhanie sa práva – Podanie na'!L118</f>
        <v>4</v>
      </c>
      <c r="AX7" s="48">
        <f>'Domáhanie sa práva – Podanie na'!L119</f>
        <v>4</v>
      </c>
      <c r="AY7" s="51">
        <f>'Domáhanie sa práva – Podanie na'!L120</f>
        <v>0.8</v>
      </c>
    </row>
    <row r="8" spans="1:66" ht="15">
      <c r="A8" s="28" t="str">
        <f>'Rodinný život – Rozvod'!B2</f>
        <v>Rodinný život – Rozvod</v>
      </c>
      <c r="B8" s="29">
        <f>'Rodinný život – Rozvod'!L7</f>
        <v>6</v>
      </c>
      <c r="C8" s="30">
        <f>'Rodinný život – Rozvod'!L8</f>
        <v>0</v>
      </c>
      <c r="D8" s="30">
        <f>'Rodinný život – Rozvod'!L9</f>
        <v>6</v>
      </c>
      <c r="E8" s="30">
        <f>'Rodinný život – Rozvod'!L10</f>
        <v>6</v>
      </c>
      <c r="F8" s="31">
        <f>'Rodinný život – Rozvod'!L11</f>
        <v>1</v>
      </c>
      <c r="G8" s="42">
        <f>'Rodinný život – Rozvod'!L13</f>
        <v>13</v>
      </c>
      <c r="H8" s="30">
        <f>'Rodinný život – Rozvod'!L14</f>
        <v>0</v>
      </c>
      <c r="I8" s="30">
        <f>'Rodinný život – Rozvod'!L15</f>
        <v>7</v>
      </c>
      <c r="J8" s="30">
        <f>'Rodinný život – Rozvod'!L16</f>
        <v>13</v>
      </c>
      <c r="K8" s="45">
        <f>'Rodinný život – Rozvod'!L17</f>
        <v>0.53846153846153844</v>
      </c>
      <c r="L8" s="46">
        <f>'Rodinný život – Rozvod'!L23</f>
        <v>6</v>
      </c>
      <c r="M8" s="48">
        <f>'Rodinný život – Rozvod'!L24</f>
        <v>3</v>
      </c>
      <c r="N8" s="48">
        <f>'Rodinný život – Rozvod'!L25</f>
        <v>2</v>
      </c>
      <c r="O8" s="48">
        <f>'Rodinný život – Rozvod'!L26</f>
        <v>3</v>
      </c>
      <c r="P8" s="51">
        <f>'Rodinný život – Rozvod'!L27</f>
        <v>0.33333333333333331</v>
      </c>
      <c r="Q8" s="53">
        <f>'Rodinný život – Rozvod'!L28</f>
        <v>6</v>
      </c>
      <c r="R8" s="48">
        <f>'Rodinný život – Rozvod'!L29</f>
        <v>6</v>
      </c>
      <c r="S8" s="48">
        <f>'Rodinný život – Rozvod'!L30</f>
        <v>0</v>
      </c>
      <c r="T8" s="48">
        <f>'Rodinný život – Rozvod'!L31</f>
        <v>0</v>
      </c>
      <c r="U8" s="51">
        <f>'Rodinný život – Rozvod'!L32</f>
        <v>0</v>
      </c>
      <c r="V8" s="53">
        <f>'Rodinný život – Rozvod'!L33</f>
        <v>6</v>
      </c>
      <c r="W8" s="48">
        <f>'Rodinný život – Rozvod'!L34</f>
        <v>6</v>
      </c>
      <c r="X8" s="48">
        <f>'Rodinný život – Rozvod'!L35</f>
        <v>0</v>
      </c>
      <c r="Y8" s="48">
        <f>'Rodinný život – Rozvod'!L36</f>
        <v>0</v>
      </c>
      <c r="Z8" s="51">
        <f>'Rodinný život – Rozvod'!L37</f>
        <v>0</v>
      </c>
      <c r="AA8" s="53">
        <f>'Rodinný život – Rozvod'!L38</f>
        <v>14</v>
      </c>
      <c r="AB8" s="48">
        <f>'Rodinný život – Rozvod'!L39</f>
        <v>4</v>
      </c>
      <c r="AC8" s="48">
        <f>'Rodinný život – Rozvod'!L40</f>
        <v>4</v>
      </c>
      <c r="AD8" s="48">
        <f>'Rodinný život – Rozvod'!L41</f>
        <v>10</v>
      </c>
      <c r="AE8" s="51">
        <f>'Rodinný život – Rozvod'!L42</f>
        <v>0.2857142857142857</v>
      </c>
      <c r="AF8" s="53">
        <f>'Rodinný život – Rozvod'!L52</f>
        <v>24</v>
      </c>
      <c r="AG8" s="48">
        <f>'Rodinný život – Rozvod'!L53</f>
        <v>3</v>
      </c>
      <c r="AH8" s="48">
        <f>'Rodinný život – Rozvod'!L54</f>
        <v>13</v>
      </c>
      <c r="AI8" s="48">
        <f>'Rodinný život – Rozvod'!L55</f>
        <v>21</v>
      </c>
      <c r="AJ8" s="51">
        <f>'Rodinný život – Rozvod'!L56</f>
        <v>0.54166666666666663</v>
      </c>
      <c r="AK8" s="53">
        <f>'Rodinný život – Rozvod'!L86</f>
        <v>5</v>
      </c>
      <c r="AL8" s="48">
        <f>'Rodinný život – Rozvod'!L87</f>
        <v>2</v>
      </c>
      <c r="AM8" s="48">
        <f>'Rodinný život – Rozvod'!L88</f>
        <v>2</v>
      </c>
      <c r="AN8" s="48">
        <f>'Rodinný život – Rozvod'!L89</f>
        <v>3</v>
      </c>
      <c r="AO8" s="51">
        <f>'Rodinný život – Rozvod'!L90</f>
        <v>0.4</v>
      </c>
      <c r="AP8" s="59">
        <f>'Rodinný život – Rozvod'!L109</f>
        <v>9</v>
      </c>
      <c r="AQ8" s="48">
        <f>'Rodinný život – Rozvod'!L110</f>
        <v>9</v>
      </c>
      <c r="AR8" s="48">
        <f>'Rodinný život – Rozvod'!L111</f>
        <v>0</v>
      </c>
      <c r="AS8" s="48">
        <f>'Rodinný život – Rozvod'!L112</f>
        <v>0</v>
      </c>
      <c r="AT8" s="51">
        <f>'Rodinný život – Rozvod'!L113</f>
        <v>0</v>
      </c>
      <c r="AU8" s="53">
        <f>'Rodinný život – Rozvod'!L116</f>
        <v>5</v>
      </c>
      <c r="AV8" s="48">
        <f>'Rodinný život – Rozvod'!L117</f>
        <v>1</v>
      </c>
      <c r="AW8" s="48">
        <f>'Rodinný život – Rozvod'!L118</f>
        <v>4</v>
      </c>
      <c r="AX8" s="48">
        <f>'Rodinný život – Rozvod'!L119</f>
        <v>4</v>
      </c>
      <c r="AY8" s="51">
        <f>'Rodinný život – Rozvod'!L120</f>
        <v>0.8</v>
      </c>
    </row>
    <row r="9" spans="1:66" ht="15">
      <c r="A9" s="28" t="str">
        <f>'Bývanie – Prihlásenie (zmena) t'!B2</f>
        <v>Bývanie – Prihlásenie (zmena) trvalého pobytu</v>
      </c>
      <c r="B9" s="29">
        <f>'Bývanie – Prihlásenie (zmena) t'!L7</f>
        <v>6</v>
      </c>
      <c r="C9" s="30">
        <f>'Bývanie – Prihlásenie (zmena) t'!L8</f>
        <v>0</v>
      </c>
      <c r="D9" s="30">
        <f>'Bývanie – Prihlásenie (zmena) t'!L9</f>
        <v>6</v>
      </c>
      <c r="E9" s="30">
        <f>'Bývanie – Prihlásenie (zmena) t'!L10</f>
        <v>6</v>
      </c>
      <c r="F9" s="31">
        <f>'Bývanie – Prihlásenie (zmena) t'!L11</f>
        <v>1</v>
      </c>
      <c r="G9" s="42">
        <f>'Bývanie – Prihlásenie (zmena) t'!L13</f>
        <v>13</v>
      </c>
      <c r="H9" s="30">
        <f>'Bývanie – Prihlásenie (zmena) t'!L14</f>
        <v>0</v>
      </c>
      <c r="I9" s="30">
        <f>'Bývanie – Prihlásenie (zmena) t'!L15</f>
        <v>13</v>
      </c>
      <c r="J9" s="30">
        <f>'Bývanie – Prihlásenie (zmena) t'!L16</f>
        <v>13</v>
      </c>
      <c r="K9" s="45">
        <f>'Bývanie – Prihlásenie (zmena) t'!L17</f>
        <v>1</v>
      </c>
      <c r="L9" s="46">
        <f>'Bývanie – Prihlásenie (zmena) t'!L23</f>
        <v>6</v>
      </c>
      <c r="M9" s="48">
        <f>'Bývanie – Prihlásenie (zmena) t'!L24</f>
        <v>3</v>
      </c>
      <c r="N9" s="48">
        <f>'Bývanie – Prihlásenie (zmena) t'!L25</f>
        <v>3</v>
      </c>
      <c r="O9" s="48">
        <f>'Bývanie – Prihlásenie (zmena) t'!L26</f>
        <v>3</v>
      </c>
      <c r="P9" s="51">
        <f>'Bývanie – Prihlásenie (zmena) t'!L27</f>
        <v>0.5</v>
      </c>
      <c r="Q9" s="53">
        <f>'Bývanie – Prihlásenie (zmena) t'!L28</f>
        <v>6</v>
      </c>
      <c r="R9" s="48">
        <f>'Bývanie – Prihlásenie (zmena) t'!L29</f>
        <v>6</v>
      </c>
      <c r="S9" s="48">
        <f>'Bývanie – Prihlásenie (zmena) t'!L30</f>
        <v>0</v>
      </c>
      <c r="T9" s="48">
        <f>'Bývanie – Prihlásenie (zmena) t'!L31</f>
        <v>0</v>
      </c>
      <c r="U9" s="51">
        <f>'Bývanie – Prihlásenie (zmena) t'!L32</f>
        <v>0</v>
      </c>
      <c r="V9" s="53">
        <f>'Bývanie – Prihlásenie (zmena) t'!L33</f>
        <v>6</v>
      </c>
      <c r="W9" s="48">
        <f>'Bývanie – Prihlásenie (zmena) t'!L34</f>
        <v>0</v>
      </c>
      <c r="X9" s="48">
        <f>'Bývanie – Prihlásenie (zmena) t'!L35</f>
        <v>6</v>
      </c>
      <c r="Y9" s="48">
        <f>'Bývanie – Prihlásenie (zmena) t'!L36</f>
        <v>6</v>
      </c>
      <c r="Z9" s="51">
        <f>'Bývanie – Prihlásenie (zmena) t'!L37</f>
        <v>1</v>
      </c>
      <c r="AA9" s="53">
        <f>'Bývanie – Prihlásenie (zmena) t'!L38</f>
        <v>10</v>
      </c>
      <c r="AB9" s="48">
        <f>'Bývanie – Prihlásenie (zmena) t'!L39</f>
        <v>2</v>
      </c>
      <c r="AC9" s="48">
        <f>'Bývanie – Prihlásenie (zmena) t'!L40</f>
        <v>2</v>
      </c>
      <c r="AD9" s="48">
        <f>'Bývanie – Prihlásenie (zmena) t'!L41</f>
        <v>8</v>
      </c>
      <c r="AE9" s="51">
        <f>'Bývanie – Prihlásenie (zmena) t'!L42</f>
        <v>0.2</v>
      </c>
      <c r="AF9" s="53">
        <f>'Bývanie – Prihlásenie (zmena) t'!L52</f>
        <v>22</v>
      </c>
      <c r="AG9" s="48">
        <f>'Bývanie – Prihlásenie (zmena) t'!L53</f>
        <v>0</v>
      </c>
      <c r="AH9" s="48">
        <f>'Bývanie – Prihlásenie (zmena) t'!L54</f>
        <v>9</v>
      </c>
      <c r="AI9" s="48">
        <f>'Bývanie – Prihlásenie (zmena) t'!L55</f>
        <v>22</v>
      </c>
      <c r="AJ9" s="51">
        <f>'Bývanie – Prihlásenie (zmena) t'!L56</f>
        <v>0.40909090909090912</v>
      </c>
      <c r="AK9" s="53">
        <f>'Bývanie – Prihlásenie (zmena) t'!L86</f>
        <v>5</v>
      </c>
      <c r="AL9" s="48">
        <f>'Bývanie – Prihlásenie (zmena) t'!L87</f>
        <v>2</v>
      </c>
      <c r="AM9" s="48">
        <f>'Bývanie – Prihlásenie (zmena) t'!L88</f>
        <v>0</v>
      </c>
      <c r="AN9" s="48">
        <f>'Bývanie – Prihlásenie (zmena) t'!L89</f>
        <v>3</v>
      </c>
      <c r="AO9" s="51">
        <f>'Bývanie – Prihlásenie (zmena) t'!L90</f>
        <v>0</v>
      </c>
      <c r="AP9" s="59">
        <f>'Bývanie – Prihlásenie (zmena) t'!L109</f>
        <v>9</v>
      </c>
      <c r="AQ9" s="48">
        <f>'Bývanie – Prihlásenie (zmena) t'!L110</f>
        <v>9</v>
      </c>
      <c r="AR9" s="48">
        <f>'Bývanie – Prihlásenie (zmena) t'!L111</f>
        <v>0</v>
      </c>
      <c r="AS9" s="48">
        <f>'Bývanie – Prihlásenie (zmena) t'!L112</f>
        <v>0</v>
      </c>
      <c r="AT9" s="51">
        <f>'Bývanie – Prihlásenie (zmena) t'!L113</f>
        <v>0</v>
      </c>
      <c r="AU9" s="53">
        <f>'Bývanie – Prihlásenie (zmena) t'!L116</f>
        <v>5</v>
      </c>
      <c r="AV9" s="48">
        <f>'Bývanie – Prihlásenie (zmena) t'!L117</f>
        <v>0</v>
      </c>
      <c r="AW9" s="48">
        <f>'Bývanie – Prihlásenie (zmena) t'!L118</f>
        <v>4</v>
      </c>
      <c r="AX9" s="48">
        <f>'Bývanie – Prihlásenie (zmena) t'!L119</f>
        <v>5</v>
      </c>
      <c r="AY9" s="51">
        <f>'Bývanie – Prihlásenie (zmena) t'!L120</f>
        <v>0.8</v>
      </c>
    </row>
    <row r="10" spans="1:66" ht="15">
      <c r="A10" s="28" t="str">
        <f>'Prídavky na dieťa'!B2</f>
        <v>Prídavky na dieťa</v>
      </c>
      <c r="B10" s="29">
        <f>'Prídavky na dieťa'!L7</f>
        <v>6</v>
      </c>
      <c r="C10" s="30">
        <f>'Prídavky na dieťa'!L8</f>
        <v>0</v>
      </c>
      <c r="D10" s="30">
        <f>'Prídavky na dieťa'!L9</f>
        <v>6</v>
      </c>
      <c r="E10" s="30">
        <f>'Prídavky na dieťa'!L10</f>
        <v>6</v>
      </c>
      <c r="F10" s="31">
        <f>'Prídavky na dieťa'!L11</f>
        <v>1</v>
      </c>
      <c r="G10" s="42">
        <f>'Prídavky na dieťa'!L13</f>
        <v>12</v>
      </c>
      <c r="H10" s="30">
        <f>'Prídavky na dieťa'!L14</f>
        <v>0</v>
      </c>
      <c r="I10" s="30">
        <f>'Prídavky na dieťa'!L15</f>
        <v>8</v>
      </c>
      <c r="J10" s="30">
        <f>'Prídavky na dieťa'!L16</f>
        <v>12</v>
      </c>
      <c r="K10" s="45">
        <f>'Prídavky na dieťa'!L17</f>
        <v>0.66666666666666663</v>
      </c>
      <c r="L10" s="46">
        <f>'Prídavky na dieťa'!L23</f>
        <v>6</v>
      </c>
      <c r="M10" s="48">
        <f>'Prídavky na dieťa'!L24</f>
        <v>3</v>
      </c>
      <c r="N10" s="48">
        <f>'Prídavky na dieťa'!L25</f>
        <v>1</v>
      </c>
      <c r="O10" s="48">
        <f>'Prídavky na dieťa'!L26</f>
        <v>3</v>
      </c>
      <c r="P10" s="51">
        <f>'Prídavky na dieťa'!L27</f>
        <v>0.16666666666666666</v>
      </c>
      <c r="Q10" s="53">
        <f>'Prídavky na dieťa'!L28</f>
        <v>2</v>
      </c>
      <c r="R10" s="48">
        <f>'Prídavky na dieťa'!L29</f>
        <v>0</v>
      </c>
      <c r="S10" s="48">
        <f>'Prídavky na dieťa'!L30</f>
        <v>2</v>
      </c>
      <c r="T10" s="48">
        <f>'Prídavky na dieťa'!L31</f>
        <v>2</v>
      </c>
      <c r="U10" s="51">
        <f>'Prídavky na dieťa'!L32</f>
        <v>1</v>
      </c>
      <c r="V10" s="53">
        <f>'Prídavky na dieťa'!L33</f>
        <v>4</v>
      </c>
      <c r="W10" s="48">
        <f>'Prídavky na dieťa'!L34</f>
        <v>0</v>
      </c>
      <c r="X10" s="48">
        <f>'Prídavky na dieťa'!L35</f>
        <v>4</v>
      </c>
      <c r="Y10" s="48">
        <f>'Prídavky na dieťa'!L36</f>
        <v>4</v>
      </c>
      <c r="Z10" s="51">
        <f>'Prídavky na dieťa'!L37</f>
        <v>1</v>
      </c>
      <c r="AA10" s="53">
        <f>'Prídavky na dieťa'!L38</f>
        <v>10</v>
      </c>
      <c r="AB10" s="48">
        <f>'Prídavky na dieťa'!L39</f>
        <v>2</v>
      </c>
      <c r="AC10" s="48">
        <f>'Prídavky na dieťa'!L40</f>
        <v>6</v>
      </c>
      <c r="AD10" s="48">
        <f>'Prídavky na dieťa'!L41</f>
        <v>8</v>
      </c>
      <c r="AE10" s="51">
        <f>'Prídavky na dieťa'!L42</f>
        <v>0.6</v>
      </c>
      <c r="AF10" s="53">
        <f>'Prídavky na dieťa'!L52</f>
        <v>21</v>
      </c>
      <c r="AG10" s="48">
        <f>'Prídavky na dieťa'!L53</f>
        <v>2</v>
      </c>
      <c r="AH10" s="48">
        <f>'Prídavky na dieťa'!L54</f>
        <v>11</v>
      </c>
      <c r="AI10" s="48">
        <f>'Prídavky na dieťa'!L55</f>
        <v>19</v>
      </c>
      <c r="AJ10" s="51">
        <f>'Prídavky na dieťa'!L56</f>
        <v>0.52380952380952384</v>
      </c>
      <c r="AK10" s="53">
        <f>'Prídavky na dieťa'!L86</f>
        <v>5</v>
      </c>
      <c r="AL10" s="48">
        <f>'Prídavky na dieťa'!L87</f>
        <v>2</v>
      </c>
      <c r="AM10" s="48">
        <f>'Prídavky na dieťa'!L88</f>
        <v>0</v>
      </c>
      <c r="AN10" s="48">
        <f>'Prídavky na dieťa'!L89</f>
        <v>3</v>
      </c>
      <c r="AO10" s="51">
        <f>'Prídavky na dieťa'!L90</f>
        <v>0</v>
      </c>
      <c r="AP10" s="59">
        <f>'Prídavky na dieťa'!L109</f>
        <v>0</v>
      </c>
      <c r="AQ10" s="48">
        <f>'Prídavky na dieťa'!L110</f>
        <v>0</v>
      </c>
      <c r="AR10" s="48">
        <f>'Prídavky na dieťa'!L111</f>
        <v>0</v>
      </c>
      <c r="AS10" s="48">
        <f>'Prídavky na dieťa'!L112</f>
        <v>0</v>
      </c>
      <c r="AT10" s="51" t="str">
        <f>'Prídavky na dieťa'!L113</f>
        <v>N/A</v>
      </c>
      <c r="AU10" s="53">
        <f>'Prídavky na dieťa'!L116</f>
        <v>5</v>
      </c>
      <c r="AV10" s="48">
        <f>'Prídavky na dieťa'!L117</f>
        <v>0</v>
      </c>
      <c r="AW10" s="48">
        <f>'Prídavky na dieťa'!L118</f>
        <v>5</v>
      </c>
      <c r="AX10" s="48">
        <f>'Prídavky na dieťa'!L119</f>
        <v>5</v>
      </c>
      <c r="AY10" s="51">
        <f>'Prídavky na dieťa'!L120</f>
        <v>1</v>
      </c>
    </row>
    <row r="11" spans="1:66" ht="15">
      <c r="A11" s="28" t="str">
        <f>'Sociálne dávky – Rodičovský prí'!B2</f>
        <v>Sociálne dávky – Rodičovský príspevok</v>
      </c>
      <c r="B11" s="29">
        <f>'Sociálne dávky – Rodičovský prí'!L7</f>
        <v>6</v>
      </c>
      <c r="C11" s="30">
        <f>'Sociálne dávky – Rodičovský prí'!L8</f>
        <v>0</v>
      </c>
      <c r="D11" s="30">
        <f>'Sociálne dávky – Rodičovský prí'!L9</f>
        <v>6</v>
      </c>
      <c r="E11" s="30">
        <f>'Sociálne dávky – Rodičovský prí'!L10</f>
        <v>6</v>
      </c>
      <c r="F11" s="31">
        <f>'Sociálne dávky – Rodičovský prí'!L11</f>
        <v>1</v>
      </c>
      <c r="G11" s="42">
        <f>'Sociálne dávky – Rodičovský prí'!L13</f>
        <v>12</v>
      </c>
      <c r="H11" s="30">
        <f>'Sociálne dávky – Rodičovský prí'!L14</f>
        <v>0</v>
      </c>
      <c r="I11" s="30">
        <f>'Sociálne dávky – Rodičovský prí'!L15</f>
        <v>11</v>
      </c>
      <c r="J11" s="30">
        <f>'Sociálne dávky – Rodičovský prí'!L16</f>
        <v>12</v>
      </c>
      <c r="K11" s="45">
        <f>'Sociálne dávky – Rodičovský prí'!L17</f>
        <v>0.91666666666666663</v>
      </c>
      <c r="L11" s="46">
        <f>'Sociálne dávky – Rodičovský prí'!L23</f>
        <v>6</v>
      </c>
      <c r="M11" s="48">
        <f>'Sociálne dávky – Rodičovský prí'!L24</f>
        <v>3</v>
      </c>
      <c r="N11" s="48">
        <f>'Sociálne dávky – Rodičovský prí'!L25</f>
        <v>3</v>
      </c>
      <c r="O11" s="48">
        <f>'Sociálne dávky – Rodičovský prí'!L26</f>
        <v>3</v>
      </c>
      <c r="P11" s="51">
        <f>'Sociálne dávky – Rodičovský prí'!L27</f>
        <v>0.5</v>
      </c>
      <c r="Q11" s="53">
        <f>'Sociálne dávky – Rodičovský prí'!L28</f>
        <v>6</v>
      </c>
      <c r="R11" s="48">
        <f>'Sociálne dávky – Rodičovský prí'!L29</f>
        <v>4</v>
      </c>
      <c r="S11" s="48">
        <f>'Sociálne dávky – Rodičovský prí'!L30</f>
        <v>1</v>
      </c>
      <c r="T11" s="48">
        <f>'Sociálne dávky – Rodičovský prí'!L31</f>
        <v>2</v>
      </c>
      <c r="U11" s="51">
        <f>'Sociálne dávky – Rodičovský prí'!L32</f>
        <v>0.16666666666666666</v>
      </c>
      <c r="V11" s="53">
        <f>'Sociálne dávky – Rodičovský prí'!L33</f>
        <v>4</v>
      </c>
      <c r="W11" s="48">
        <f>'Sociálne dávky – Rodičovský prí'!L34</f>
        <v>0</v>
      </c>
      <c r="X11" s="48">
        <f>'Sociálne dávky – Rodičovský prí'!L35</f>
        <v>4</v>
      </c>
      <c r="Y11" s="48">
        <f>'Sociálne dávky – Rodičovský prí'!L36</f>
        <v>4</v>
      </c>
      <c r="Z11" s="51">
        <f>'Sociálne dávky – Rodičovský prí'!L37</f>
        <v>1</v>
      </c>
      <c r="AA11" s="53">
        <f>'Sociálne dávky – Rodičovský prí'!L38</f>
        <v>10</v>
      </c>
      <c r="AB11" s="48">
        <f>'Sociálne dávky – Rodičovský prí'!L39</f>
        <v>2</v>
      </c>
      <c r="AC11" s="48">
        <f>'Sociálne dávky – Rodičovský prí'!L40</f>
        <v>6</v>
      </c>
      <c r="AD11" s="48">
        <f>'Sociálne dávky – Rodičovský prí'!L41</f>
        <v>8</v>
      </c>
      <c r="AE11" s="51">
        <f>'Sociálne dávky – Rodičovský prí'!L42</f>
        <v>0.6</v>
      </c>
      <c r="AF11" s="53">
        <f>'Sociálne dávky – Rodičovský prí'!L52</f>
        <v>22</v>
      </c>
      <c r="AG11" s="48">
        <f>'Sociálne dávky – Rodičovský prí'!L53</f>
        <v>2</v>
      </c>
      <c r="AH11" s="48">
        <f>'Sociálne dávky – Rodičovský prí'!L54</f>
        <v>11</v>
      </c>
      <c r="AI11" s="48">
        <f>'Sociálne dávky – Rodičovský prí'!L55</f>
        <v>20</v>
      </c>
      <c r="AJ11" s="51">
        <f>'Sociálne dávky – Rodičovský prí'!L56</f>
        <v>0.5</v>
      </c>
      <c r="AK11" s="53">
        <f>'Sociálne dávky – Rodičovský prí'!L86</f>
        <v>5</v>
      </c>
      <c r="AL11" s="48">
        <f>'Sociálne dávky – Rodičovský prí'!L87</f>
        <v>2</v>
      </c>
      <c r="AM11" s="48">
        <f>'Sociálne dávky – Rodičovský prí'!L88</f>
        <v>0</v>
      </c>
      <c r="AN11" s="48">
        <f>'Sociálne dávky – Rodičovský prí'!L89</f>
        <v>3</v>
      </c>
      <c r="AO11" s="51">
        <f>'Sociálne dávky – Rodičovský prí'!L90</f>
        <v>0</v>
      </c>
      <c r="AP11" s="59">
        <f>'Sociálne dávky – Rodičovský prí'!L109</f>
        <v>0</v>
      </c>
      <c r="AQ11" s="48">
        <f>'Sociálne dávky – Rodičovský prí'!L110</f>
        <v>0</v>
      </c>
      <c r="AR11" s="48">
        <f>'Sociálne dávky – Rodičovský prí'!L111</f>
        <v>0</v>
      </c>
      <c r="AS11" s="48">
        <f>'Sociálne dávky – Rodičovský prí'!L112</f>
        <v>0</v>
      </c>
      <c r="AT11" s="51" t="str">
        <f>'Sociálne dávky – Rodičovský prí'!L113</f>
        <v>N/A</v>
      </c>
      <c r="AU11" s="53">
        <f>'Sociálne dávky – Rodičovský prí'!L116</f>
        <v>5</v>
      </c>
      <c r="AV11" s="48">
        <f>'Sociálne dávky – Rodičovský prí'!L117</f>
        <v>0</v>
      </c>
      <c r="AW11" s="48">
        <f>'Sociálne dávky – Rodičovský prí'!L118</f>
        <v>5</v>
      </c>
      <c r="AX11" s="48">
        <f>'Sociálne dávky – Rodičovský prí'!L119</f>
        <v>5</v>
      </c>
      <c r="AY11" s="51">
        <f>'Sociálne dávky – Rodičovský prí'!L120</f>
        <v>1</v>
      </c>
    </row>
    <row r="12" spans="1:66" ht="15">
      <c r="A12" s="28" t="str">
        <f>'Doklady – Oznámenie straty obči'!B2</f>
        <v>Doklady – Oznámenie straty občianskeho preukazu</v>
      </c>
      <c r="B12" s="29">
        <f>'Doklady – Oznámenie straty obči'!L7</f>
        <v>6</v>
      </c>
      <c r="C12" s="30">
        <f>'Doklady – Oznámenie straty obči'!L8</f>
        <v>0</v>
      </c>
      <c r="D12" s="30">
        <f>'Doklady – Oznámenie straty obči'!L9</f>
        <v>6</v>
      </c>
      <c r="E12" s="30">
        <f>'Doklady – Oznámenie straty obči'!L10</f>
        <v>6</v>
      </c>
      <c r="F12" s="31">
        <f>'Doklady – Oznámenie straty obči'!L11</f>
        <v>1</v>
      </c>
      <c r="G12" s="42">
        <f>'Doklady – Oznámenie straty obči'!L13</f>
        <v>12</v>
      </c>
      <c r="H12" s="30">
        <f>'Doklady – Oznámenie straty obči'!L14</f>
        <v>0</v>
      </c>
      <c r="I12" s="30">
        <f>'Doklady – Oznámenie straty obči'!L15</f>
        <v>12</v>
      </c>
      <c r="J12" s="30">
        <f>'Doklady – Oznámenie straty obči'!L16</f>
        <v>12</v>
      </c>
      <c r="K12" s="45">
        <f>'Doklady – Oznámenie straty obči'!L17</f>
        <v>1</v>
      </c>
      <c r="L12" s="46">
        <f>'Doklady – Oznámenie straty obči'!L23</f>
        <v>6</v>
      </c>
      <c r="M12" s="48">
        <f>'Doklady – Oznámenie straty obči'!L24</f>
        <v>5</v>
      </c>
      <c r="N12" s="48">
        <f>'Doklady – Oznámenie straty obči'!L25</f>
        <v>1</v>
      </c>
      <c r="O12" s="48">
        <f>'Doklady – Oznámenie straty obči'!L26</f>
        <v>1</v>
      </c>
      <c r="P12" s="51">
        <f>'Doklady – Oznámenie straty obči'!L27</f>
        <v>0.16666666666666666</v>
      </c>
      <c r="Q12" s="53">
        <f>'Doklady – Oznámenie straty obči'!L28</f>
        <v>6</v>
      </c>
      <c r="R12" s="48">
        <f>'Doklady – Oznámenie straty obči'!L29</f>
        <v>6</v>
      </c>
      <c r="S12" s="48">
        <f>'Doklady – Oznámenie straty obči'!L30</f>
        <v>0</v>
      </c>
      <c r="T12" s="48">
        <f>'Doklady – Oznámenie straty obči'!L31</f>
        <v>0</v>
      </c>
      <c r="U12" s="51">
        <f>'Doklady – Oznámenie straty obči'!L32</f>
        <v>0</v>
      </c>
      <c r="V12" s="53">
        <f>'Doklady – Oznámenie straty obči'!L33</f>
        <v>6</v>
      </c>
      <c r="W12" s="48">
        <f>'Doklady – Oznámenie straty obči'!L34</f>
        <v>0</v>
      </c>
      <c r="X12" s="48">
        <f>'Doklady – Oznámenie straty obči'!L35</f>
        <v>6</v>
      </c>
      <c r="Y12" s="48">
        <f>'Doklady – Oznámenie straty obči'!L36</f>
        <v>6</v>
      </c>
      <c r="Z12" s="51">
        <f>'Doklady – Oznámenie straty obči'!L37</f>
        <v>1</v>
      </c>
      <c r="AA12" s="53">
        <f>'Doklady – Oznámenie straty obči'!L38</f>
        <v>10</v>
      </c>
      <c r="AB12" s="48">
        <f>'Doklady – Oznámenie straty obči'!L39</f>
        <v>2</v>
      </c>
      <c r="AC12" s="48">
        <f>'Doklady – Oznámenie straty obči'!L40</f>
        <v>2</v>
      </c>
      <c r="AD12" s="48">
        <f>'Doklady – Oznámenie straty obči'!L41</f>
        <v>8</v>
      </c>
      <c r="AE12" s="51">
        <f>'Doklady – Oznámenie straty obči'!L42</f>
        <v>0.2</v>
      </c>
      <c r="AF12" s="53">
        <f>'Doklady – Oznámenie straty obči'!L52</f>
        <v>20</v>
      </c>
      <c r="AG12" s="48">
        <f>'Doklady – Oznámenie straty obči'!L53</f>
        <v>2</v>
      </c>
      <c r="AH12" s="48">
        <f>'Doklady – Oznámenie straty obči'!L54</f>
        <v>11</v>
      </c>
      <c r="AI12" s="48">
        <f>'Doklady – Oznámenie straty obči'!L55</f>
        <v>18</v>
      </c>
      <c r="AJ12" s="51">
        <f>'Doklady – Oznámenie straty obči'!L56</f>
        <v>0.55000000000000004</v>
      </c>
      <c r="AK12" s="53">
        <f>'Doklady – Oznámenie straty obči'!L86</f>
        <v>5</v>
      </c>
      <c r="AL12" s="48">
        <f>'Doklady – Oznámenie straty obči'!L87</f>
        <v>2</v>
      </c>
      <c r="AM12" s="48">
        <f>'Doklady – Oznámenie straty obči'!L88</f>
        <v>0</v>
      </c>
      <c r="AN12" s="48">
        <f>'Doklady – Oznámenie straty obči'!L89</f>
        <v>3</v>
      </c>
      <c r="AO12" s="51">
        <f>'Doklady – Oznámenie straty obči'!L90</f>
        <v>0</v>
      </c>
      <c r="AP12" s="59">
        <f>'Doklady – Oznámenie straty obči'!L109</f>
        <v>9</v>
      </c>
      <c r="AQ12" s="48">
        <f>'Doklady – Oznámenie straty obči'!L110</f>
        <v>9</v>
      </c>
      <c r="AR12" s="48">
        <f>'Doklady – Oznámenie straty obči'!L111</f>
        <v>0</v>
      </c>
      <c r="AS12" s="48">
        <f>'Doklady – Oznámenie straty obči'!L112</f>
        <v>0</v>
      </c>
      <c r="AT12" s="51">
        <f>'Doklady – Oznámenie straty obči'!L113</f>
        <v>0</v>
      </c>
      <c r="AU12" s="53">
        <f>'Doklady – Oznámenie straty obči'!L116</f>
        <v>2</v>
      </c>
      <c r="AV12" s="48">
        <f>'Doklady – Oznámenie straty obči'!L117</f>
        <v>0</v>
      </c>
      <c r="AW12" s="48">
        <f>'Doklady – Oznámenie straty obči'!L118</f>
        <v>1</v>
      </c>
      <c r="AX12" s="48">
        <f>'Doklady – Oznámenie straty obči'!L119</f>
        <v>2</v>
      </c>
      <c r="AY12" s="51">
        <f>'Doklady – Oznámenie straty obči'!L120</f>
        <v>0.5</v>
      </c>
    </row>
    <row r="13" spans="1:66" ht="15">
      <c r="A13" s="28" t="str">
        <f>'Prihlásenie zamestnanca do Soci'!B2</f>
        <v>Prihlásenie zamestnanca do Sociálnej poisťovne</v>
      </c>
      <c r="B13" s="29">
        <f>'Prihlásenie zamestnanca do Soci'!L7</f>
        <v>6</v>
      </c>
      <c r="C13" s="30">
        <f>'Prihlásenie zamestnanca do Soci'!L8</f>
        <v>0</v>
      </c>
      <c r="D13" s="30">
        <f>'Prihlásenie zamestnanca do Soci'!L9</f>
        <v>4</v>
      </c>
      <c r="E13" s="30">
        <f>'Prihlásenie zamestnanca do Soci'!L10</f>
        <v>6</v>
      </c>
      <c r="F13" s="31">
        <f>'Prihlásenie zamestnanca do Soci'!L11</f>
        <v>0.66666666666666663</v>
      </c>
      <c r="G13" s="42">
        <f>'Prihlásenie zamestnanca do Soci'!L13</f>
        <v>13</v>
      </c>
      <c r="H13" s="30">
        <f>'Prihlásenie zamestnanca do Soci'!L14</f>
        <v>0</v>
      </c>
      <c r="I13" s="30">
        <f>'Prihlásenie zamestnanca do Soci'!L15</f>
        <v>5</v>
      </c>
      <c r="J13" s="30">
        <f>'Prihlásenie zamestnanca do Soci'!L16</f>
        <v>13</v>
      </c>
      <c r="K13" s="45">
        <f>'Prihlásenie zamestnanca do Soci'!L17</f>
        <v>0.38461538461538464</v>
      </c>
      <c r="L13" s="46">
        <f>'Prihlásenie zamestnanca do Soci'!L23</f>
        <v>6</v>
      </c>
      <c r="M13" s="48">
        <f>'Prihlásenie zamestnanca do Soci'!L24</f>
        <v>5</v>
      </c>
      <c r="N13" s="48">
        <f>'Prihlásenie zamestnanca do Soci'!L25</f>
        <v>0</v>
      </c>
      <c r="O13" s="48">
        <f>'Prihlásenie zamestnanca do Soci'!L26</f>
        <v>1</v>
      </c>
      <c r="P13" s="51">
        <f>'Prihlásenie zamestnanca do Soci'!L27</f>
        <v>0</v>
      </c>
      <c r="Q13" s="53">
        <f>'Prihlásenie zamestnanca do Soci'!L28</f>
        <v>6</v>
      </c>
      <c r="R13" s="48">
        <f>'Prihlásenie zamestnanca do Soci'!L29</f>
        <v>6</v>
      </c>
      <c r="S13" s="48">
        <f>'Prihlásenie zamestnanca do Soci'!L30</f>
        <v>0</v>
      </c>
      <c r="T13" s="48">
        <f>'Prihlásenie zamestnanca do Soci'!L31</f>
        <v>0</v>
      </c>
      <c r="U13" s="51">
        <f>'Prihlásenie zamestnanca do Soci'!L32</f>
        <v>0</v>
      </c>
      <c r="V13" s="53">
        <f>'Prihlásenie zamestnanca do Soci'!L33</f>
        <v>6</v>
      </c>
      <c r="W13" s="48">
        <f>'Prihlásenie zamestnanca do Soci'!L34</f>
        <v>6</v>
      </c>
      <c r="X13" s="48">
        <f>'Prihlásenie zamestnanca do Soci'!L35</f>
        <v>0</v>
      </c>
      <c r="Y13" s="48">
        <f>'Prihlásenie zamestnanca do Soci'!L36</f>
        <v>0</v>
      </c>
      <c r="Z13" s="51">
        <f>'Prihlásenie zamestnanca do Soci'!L37</f>
        <v>0</v>
      </c>
      <c r="AA13" s="53">
        <f>'Prihlásenie zamestnanca do Soci'!L38</f>
        <v>14</v>
      </c>
      <c r="AB13" s="48">
        <f>'Prihlásenie zamestnanca do Soci'!L39</f>
        <v>5</v>
      </c>
      <c r="AC13" s="48">
        <f>'Prihlásenie zamestnanca do Soci'!L40</f>
        <v>5</v>
      </c>
      <c r="AD13" s="48">
        <f>'Prihlásenie zamestnanca do Soci'!L41</f>
        <v>9</v>
      </c>
      <c r="AE13" s="51">
        <f>'Prihlásenie zamestnanca do Soci'!L42</f>
        <v>0.35714285714285715</v>
      </c>
      <c r="AF13" s="53">
        <f>'Prihlásenie zamestnanca do Soci'!L52</f>
        <v>25</v>
      </c>
      <c r="AG13" s="48">
        <f>'Prihlásenie zamestnanca do Soci'!L53</f>
        <v>10</v>
      </c>
      <c r="AH13" s="48">
        <f>'Prihlásenie zamestnanca do Soci'!L54</f>
        <v>5</v>
      </c>
      <c r="AI13" s="48">
        <f>'Prihlásenie zamestnanca do Soci'!L55</f>
        <v>15</v>
      </c>
      <c r="AJ13" s="51">
        <f>'Prihlásenie zamestnanca do Soci'!L56</f>
        <v>0.2</v>
      </c>
      <c r="AK13" s="53">
        <f>'Prihlásenie zamestnanca do Soci'!L86</f>
        <v>5</v>
      </c>
      <c r="AL13" s="48">
        <f>'Prihlásenie zamestnanca do Soci'!L87</f>
        <v>3</v>
      </c>
      <c r="AM13" s="48">
        <f>'Prihlásenie zamestnanca do Soci'!L88</f>
        <v>0</v>
      </c>
      <c r="AN13" s="48">
        <f>'Prihlásenie zamestnanca do Soci'!L89</f>
        <v>2</v>
      </c>
      <c r="AO13" s="51">
        <f>'Prihlásenie zamestnanca do Soci'!L90</f>
        <v>0</v>
      </c>
      <c r="AP13" s="59">
        <f>'Prihlásenie zamestnanca do Soci'!L109</f>
        <v>9</v>
      </c>
      <c r="AQ13" s="48">
        <f>'Prihlásenie zamestnanca do Soci'!L110</f>
        <v>9</v>
      </c>
      <c r="AR13" s="48">
        <f>'Prihlásenie zamestnanca do Soci'!L111</f>
        <v>0</v>
      </c>
      <c r="AS13" s="48">
        <f>'Prihlásenie zamestnanca do Soci'!L112</f>
        <v>0</v>
      </c>
      <c r="AT13" s="51">
        <f>'Prihlásenie zamestnanca do Soci'!L113</f>
        <v>0</v>
      </c>
      <c r="AU13" s="53">
        <f>'Prihlásenie zamestnanca do Soci'!L116</f>
        <v>5</v>
      </c>
      <c r="AV13" s="48">
        <f>'Prihlásenie zamestnanca do Soci'!L117</f>
        <v>2</v>
      </c>
      <c r="AW13" s="48">
        <f>'Prihlásenie zamestnanca do Soci'!L118</f>
        <v>3</v>
      </c>
      <c r="AX13" s="48">
        <f>'Prihlásenie zamestnanca do Soci'!L119</f>
        <v>3</v>
      </c>
      <c r="AY13" s="51">
        <f>'Prihlásenie zamestnanca do Soci'!L120</f>
        <v>0.6</v>
      </c>
    </row>
    <row r="14" spans="1:66" ht="15">
      <c r="A14" s="28" t="str">
        <f>'Plnenie si daňových povinností '!B2</f>
        <v>Plnenie si daňových povinností – zamestnanec (FO)</v>
      </c>
      <c r="B14" s="29">
        <f>'Plnenie si daňových povinností '!L7</f>
        <v>6</v>
      </c>
      <c r="C14" s="30">
        <f>'Plnenie si daňových povinností '!L8</f>
        <v>0</v>
      </c>
      <c r="D14" s="30">
        <f>'Plnenie si daňových povinností '!L9</f>
        <v>6</v>
      </c>
      <c r="E14" s="30">
        <f>'Plnenie si daňových povinností '!L10</f>
        <v>6</v>
      </c>
      <c r="F14" s="31">
        <f>'Plnenie si daňových povinností '!L11</f>
        <v>1</v>
      </c>
      <c r="G14" s="42">
        <f>'Plnenie si daňových povinností '!L13</f>
        <v>12</v>
      </c>
      <c r="H14" s="30">
        <f>'Plnenie si daňových povinností '!L14</f>
        <v>0</v>
      </c>
      <c r="I14" s="30">
        <f>'Plnenie si daňových povinností '!L15</f>
        <v>9</v>
      </c>
      <c r="J14" s="30">
        <f>'Plnenie si daňových povinností '!L16</f>
        <v>12</v>
      </c>
      <c r="K14" s="45">
        <f>'Plnenie si daňových povinností '!L17</f>
        <v>0.75</v>
      </c>
      <c r="L14" s="46">
        <f>'Plnenie si daňových povinností '!L23</f>
        <v>6</v>
      </c>
      <c r="M14" s="48">
        <f>'Plnenie si daňových povinností '!L24</f>
        <v>3</v>
      </c>
      <c r="N14" s="48">
        <f>'Plnenie si daňových povinností '!L25</f>
        <v>2</v>
      </c>
      <c r="O14" s="48">
        <f>'Plnenie si daňových povinností '!L26</f>
        <v>3</v>
      </c>
      <c r="P14" s="51">
        <f>'Plnenie si daňových povinností '!L27</f>
        <v>0.33333333333333331</v>
      </c>
      <c r="Q14" s="53">
        <f>'Plnenie si daňových povinností '!L28</f>
        <v>6</v>
      </c>
      <c r="R14" s="48">
        <f>'Plnenie si daňových povinností '!L29</f>
        <v>0</v>
      </c>
      <c r="S14" s="48">
        <f>'Plnenie si daňových povinností '!L30</f>
        <v>3</v>
      </c>
      <c r="T14" s="48">
        <f>'Plnenie si daňových povinností '!L31</f>
        <v>6</v>
      </c>
      <c r="U14" s="51">
        <f>'Plnenie si daňových povinností '!L32</f>
        <v>0.5</v>
      </c>
      <c r="V14" s="53">
        <f>'Plnenie si daňových povinností '!L33</f>
        <v>6</v>
      </c>
      <c r="W14" s="48">
        <f>'Plnenie si daňových povinností '!L34</f>
        <v>1</v>
      </c>
      <c r="X14" s="48">
        <f>'Plnenie si daňových povinností '!L35</f>
        <v>3</v>
      </c>
      <c r="Y14" s="48">
        <f>'Plnenie si daňových povinností '!L36</f>
        <v>5</v>
      </c>
      <c r="Z14" s="51">
        <f>'Plnenie si daňových povinností '!L37</f>
        <v>0.5</v>
      </c>
      <c r="AA14" s="53">
        <f>'Plnenie si daňových povinností '!L38</f>
        <v>14</v>
      </c>
      <c r="AB14" s="48">
        <f>'Plnenie si daňových povinností '!L39</f>
        <v>0</v>
      </c>
      <c r="AC14" s="48">
        <f>'Plnenie si daňových povinností '!L40</f>
        <v>4</v>
      </c>
      <c r="AD14" s="48">
        <f>'Plnenie si daňových povinností '!L41</f>
        <v>14</v>
      </c>
      <c r="AE14" s="51">
        <f>'Plnenie si daňových povinností '!L42</f>
        <v>0.2857142857142857</v>
      </c>
      <c r="AF14" s="53">
        <f>'Plnenie si daňových povinností '!L52</f>
        <v>25</v>
      </c>
      <c r="AG14" s="48">
        <f>'Plnenie si daňových povinností '!L53</f>
        <v>0</v>
      </c>
      <c r="AH14" s="48">
        <f>'Plnenie si daňových povinností '!L54</f>
        <v>10</v>
      </c>
      <c r="AI14" s="48">
        <f>'Plnenie si daňových povinností '!L55</f>
        <v>25</v>
      </c>
      <c r="AJ14" s="51">
        <f>'Plnenie si daňových povinností '!L56</f>
        <v>0.4</v>
      </c>
      <c r="AK14" s="53">
        <f>'Plnenie si daňových povinností '!L86</f>
        <v>5</v>
      </c>
      <c r="AL14" s="48">
        <f>'Plnenie si daňových povinností '!L87</f>
        <v>2</v>
      </c>
      <c r="AM14" s="48">
        <f>'Plnenie si daňových povinností '!L88</f>
        <v>2</v>
      </c>
      <c r="AN14" s="48">
        <f>'Plnenie si daňových povinností '!L89</f>
        <v>3</v>
      </c>
      <c r="AO14" s="51">
        <f>'Plnenie si daňových povinností '!L90</f>
        <v>0.4</v>
      </c>
      <c r="AP14" s="59">
        <f>'Plnenie si daňových povinností '!L109</f>
        <v>9</v>
      </c>
      <c r="AQ14" s="48">
        <f>'Plnenie si daňových povinností '!L110</f>
        <v>0</v>
      </c>
      <c r="AR14" s="48">
        <f>'Plnenie si daňových povinností '!L111</f>
        <v>0</v>
      </c>
      <c r="AS14" s="48">
        <f>'Plnenie si daňových povinností '!L112</f>
        <v>9</v>
      </c>
      <c r="AT14" s="51">
        <f>'Plnenie si daňových povinností '!L113</f>
        <v>0</v>
      </c>
      <c r="AU14" s="53">
        <f>'Plnenie si daňových povinností '!L116</f>
        <v>5</v>
      </c>
      <c r="AV14" s="48">
        <f>'Plnenie si daňových povinností '!L117</f>
        <v>1</v>
      </c>
      <c r="AW14" s="48">
        <f>'Plnenie si daňových povinností '!L118</f>
        <v>4</v>
      </c>
      <c r="AX14" s="48">
        <f>'Plnenie si daňových povinností '!L119</f>
        <v>4</v>
      </c>
      <c r="AY14" s="51">
        <f>'Plnenie si daňových povinností '!L120</f>
        <v>0.8</v>
      </c>
    </row>
    <row r="15" spans="1:66" ht="15">
      <c r="A15" s="28" t="str">
        <f>'Zápis do obchodného registra – '!B2</f>
        <v>Zápis do obchodného registra – PO</v>
      </c>
      <c r="B15" s="29">
        <f>'Zápis do obchodného registra – '!L7</f>
        <v>6</v>
      </c>
      <c r="C15" s="30">
        <f>'Zápis do obchodného registra – '!L8</f>
        <v>0</v>
      </c>
      <c r="D15" s="30">
        <f>'Zápis do obchodného registra – '!L9</f>
        <v>4</v>
      </c>
      <c r="E15" s="30">
        <f>'Zápis do obchodného registra – '!L10</f>
        <v>6</v>
      </c>
      <c r="F15" s="31">
        <f>'Zápis do obchodného registra – '!L11</f>
        <v>0.66666666666666663</v>
      </c>
      <c r="G15" s="42">
        <f>'Zápis do obchodného registra – '!L13</f>
        <v>13</v>
      </c>
      <c r="H15" s="30">
        <f>'Zápis do obchodného registra – '!L14</f>
        <v>0</v>
      </c>
      <c r="I15" s="30">
        <f>'Zápis do obchodného registra – '!L15</f>
        <v>13</v>
      </c>
      <c r="J15" s="30">
        <f>'Zápis do obchodného registra – '!L16</f>
        <v>13</v>
      </c>
      <c r="K15" s="51">
        <f>'Zápis do obchodného registra – '!L17</f>
        <v>1</v>
      </c>
      <c r="L15" s="46">
        <f>'Zápis do obchodného registra – '!L23</f>
        <v>6</v>
      </c>
      <c r="M15" s="48">
        <f>'Zápis do obchodného registra – '!L24</f>
        <v>3</v>
      </c>
      <c r="N15" s="48">
        <f>'Zápis do obchodného registra – '!L25</f>
        <v>2</v>
      </c>
      <c r="O15" s="48">
        <f>'Zápis do obchodného registra – '!L26</f>
        <v>3</v>
      </c>
      <c r="P15" s="51">
        <f>'Zápis do obchodného registra – '!L27</f>
        <v>0.33333333333333331</v>
      </c>
      <c r="Q15" s="53">
        <f>'Zápis do obchodného registra – '!L28</f>
        <v>6</v>
      </c>
      <c r="R15" s="48">
        <f>'Zápis do obchodného registra – '!L29</f>
        <v>2</v>
      </c>
      <c r="S15" s="48">
        <f>'Zápis do obchodného registra – '!L30</f>
        <v>4</v>
      </c>
      <c r="T15" s="48">
        <f>'Zápis do obchodného registra – '!L31</f>
        <v>4</v>
      </c>
      <c r="U15" s="51">
        <f>'Zápis do obchodného registra – '!L32</f>
        <v>0.66666666666666663</v>
      </c>
      <c r="V15" s="53">
        <f>'Zápis do obchodného registra – '!L33</f>
        <v>6</v>
      </c>
      <c r="W15" s="48">
        <f>'Zápis do obchodného registra – '!L34</f>
        <v>6</v>
      </c>
      <c r="X15" s="48">
        <f>'Zápis do obchodného registra – '!L35</f>
        <v>0</v>
      </c>
      <c r="Y15" s="48">
        <f>'Zápis do obchodného registra – '!L36</f>
        <v>0</v>
      </c>
      <c r="Z15" s="51">
        <f>'Zápis do obchodného registra – '!L37</f>
        <v>0</v>
      </c>
      <c r="AA15" s="53">
        <f>'Zápis do obchodného registra – '!L38</f>
        <v>14</v>
      </c>
      <c r="AB15" s="48">
        <f>'Zápis do obchodného registra – '!L39</f>
        <v>1</v>
      </c>
      <c r="AC15" s="48">
        <f>'Zápis do obchodného registra – '!L40</f>
        <v>0</v>
      </c>
      <c r="AD15" s="48">
        <f>'Zápis do obchodného registra – '!L41</f>
        <v>13</v>
      </c>
      <c r="AE15" s="51">
        <f>'Zápis do obchodného registra – '!L42</f>
        <v>0</v>
      </c>
      <c r="AF15" s="53">
        <f>'Zápis do obchodného registra – '!L52</f>
        <v>22</v>
      </c>
      <c r="AG15" s="48">
        <f>'Zápis do obchodného registra – '!L53</f>
        <v>3</v>
      </c>
      <c r="AH15" s="48">
        <f>'Zápis do obchodného registra – '!L54</f>
        <v>4</v>
      </c>
      <c r="AI15" s="48">
        <f>'Zápis do obchodného registra – '!L55</f>
        <v>19</v>
      </c>
      <c r="AJ15" s="51">
        <f>'Zápis do obchodného registra – '!L56</f>
        <v>0.18181818181818182</v>
      </c>
      <c r="AK15" s="53">
        <f>'Zápis do obchodného registra – '!L86</f>
        <v>4</v>
      </c>
      <c r="AL15" s="48">
        <f>'Zápis do obchodného registra – '!L87</f>
        <v>2</v>
      </c>
      <c r="AM15" s="48">
        <f>'Zápis do obchodného registra – '!L88</f>
        <v>0</v>
      </c>
      <c r="AN15" s="48">
        <f>'Zápis do obchodného registra – '!L89</f>
        <v>2</v>
      </c>
      <c r="AO15" s="51">
        <f>'Zápis do obchodného registra – '!L90</f>
        <v>0</v>
      </c>
      <c r="AP15" s="59">
        <f>'Zápis do obchodného registra – '!L109</f>
        <v>9</v>
      </c>
      <c r="AQ15" s="48">
        <f>'Zápis do obchodného registra – '!L110</f>
        <v>9</v>
      </c>
      <c r="AR15" s="48">
        <f>'Zápis do obchodného registra – '!L111</f>
        <v>0</v>
      </c>
      <c r="AS15" s="48">
        <f>'Zápis do obchodného registra – '!L112</f>
        <v>0</v>
      </c>
      <c r="AT15" s="51">
        <f>'Zápis do obchodného registra – '!L113</f>
        <v>0</v>
      </c>
      <c r="AU15" s="53">
        <f>'Zápis do obchodného registra – '!L116</f>
        <v>5</v>
      </c>
      <c r="AV15" s="48">
        <f>'Zápis do obchodného registra – '!L117</f>
        <v>1</v>
      </c>
      <c r="AW15" s="48">
        <f>'Zápis do obchodného registra – '!L118</f>
        <v>4</v>
      </c>
      <c r="AX15" s="48">
        <f>'Zápis do obchodného registra – '!L119</f>
        <v>4</v>
      </c>
      <c r="AY15" s="51">
        <f>'Zápis do obchodného registra – '!L120</f>
        <v>0.8</v>
      </c>
    </row>
    <row r="16" spans="1:66" ht="15">
      <c r="A16" s="28" t="str">
        <f>'Živnosť - ukončenie'!B2</f>
        <v>Živnosť - ukončenie</v>
      </c>
      <c r="B16" s="29">
        <f>'Živnosť - ukončenie'!L7</f>
        <v>6</v>
      </c>
      <c r="C16" s="30">
        <f>'Živnosť - ukončenie'!L8</f>
        <v>0</v>
      </c>
      <c r="D16" s="30">
        <f>'Živnosť - ukončenie'!L9</f>
        <v>5</v>
      </c>
      <c r="E16" s="30">
        <f>'Živnosť - ukončenie'!L10</f>
        <v>6</v>
      </c>
      <c r="F16" s="31">
        <f>'Živnosť - ukončenie'!L11</f>
        <v>0.83333333333333337</v>
      </c>
      <c r="G16" s="42">
        <f>'Živnosť - ukončenie'!L13</f>
        <v>13</v>
      </c>
      <c r="H16" s="30">
        <f>'Živnosť - ukončenie'!L14</f>
        <v>0</v>
      </c>
      <c r="I16" s="30">
        <f>'Živnosť - ukončenie'!L15</f>
        <v>10</v>
      </c>
      <c r="J16" s="30">
        <f>'Živnosť - ukončenie'!L16</f>
        <v>13</v>
      </c>
      <c r="K16" s="45">
        <f>'Živnosť - ukončenie'!L17</f>
        <v>0.76923076923076927</v>
      </c>
      <c r="L16" s="46">
        <f>'Živnosť - ukončenie'!L23</f>
        <v>6</v>
      </c>
      <c r="M16" s="48">
        <f>'Živnosť - ukončenie'!L24</f>
        <v>0</v>
      </c>
      <c r="N16" s="48">
        <f>'Živnosť - ukončenie'!L25</f>
        <v>2</v>
      </c>
      <c r="O16" s="48">
        <f>'Živnosť - ukončenie'!L26</f>
        <v>6</v>
      </c>
      <c r="P16" s="51">
        <f>'Živnosť - ukončenie'!L27</f>
        <v>0.33333333333333331</v>
      </c>
      <c r="Q16" s="53">
        <f>'Živnosť - ukončenie'!L28</f>
        <v>6</v>
      </c>
      <c r="R16" s="48">
        <f>'Živnosť - ukončenie'!L29</f>
        <v>2</v>
      </c>
      <c r="S16" s="48">
        <f>'Živnosť - ukončenie'!L30</f>
        <v>4</v>
      </c>
      <c r="T16" s="48">
        <f>'Živnosť - ukončenie'!L31</f>
        <v>4</v>
      </c>
      <c r="U16" s="51">
        <f>'Živnosť - ukončenie'!L32</f>
        <v>0.66666666666666663</v>
      </c>
      <c r="V16" s="53">
        <f>'Živnosť - ukončenie'!L33</f>
        <v>6</v>
      </c>
      <c r="W16" s="48">
        <f>'Živnosť - ukončenie'!L34</f>
        <v>5</v>
      </c>
      <c r="X16" s="48">
        <f>'Živnosť - ukončenie'!L35</f>
        <v>0</v>
      </c>
      <c r="Y16" s="48">
        <f>'Živnosť - ukončenie'!L36</f>
        <v>1</v>
      </c>
      <c r="Z16" s="51">
        <f>'Živnosť - ukončenie'!L37</f>
        <v>0</v>
      </c>
      <c r="AA16" s="53">
        <f>'Živnosť - ukončenie'!L38</f>
        <v>10</v>
      </c>
      <c r="AB16" s="48">
        <f>'Živnosť - ukončenie'!L39</f>
        <v>0</v>
      </c>
      <c r="AC16" s="48">
        <f>'Živnosť - ukončenie'!L40</f>
        <v>3</v>
      </c>
      <c r="AD16" s="48">
        <f>'Živnosť - ukončenie'!L41</f>
        <v>10</v>
      </c>
      <c r="AE16" s="51">
        <f>'Živnosť - ukončenie'!L42</f>
        <v>0.3</v>
      </c>
      <c r="AF16" s="53">
        <f>'Živnosť - ukončenie'!L52</f>
        <v>25</v>
      </c>
      <c r="AG16" s="48">
        <f>'Živnosť - ukončenie'!L53</f>
        <v>4</v>
      </c>
      <c r="AH16" s="48">
        <f>'Živnosť - ukončenie'!L54</f>
        <v>3</v>
      </c>
      <c r="AI16" s="48">
        <f>'Živnosť - ukončenie'!L55</f>
        <v>21</v>
      </c>
      <c r="AJ16" s="51">
        <f>'Živnosť - ukončenie'!L56</f>
        <v>0.12</v>
      </c>
      <c r="AK16" s="53">
        <f>'Živnosť - ukončenie'!L86</f>
        <v>5</v>
      </c>
      <c r="AL16" s="48">
        <f>'Živnosť - ukončenie'!L87</f>
        <v>5</v>
      </c>
      <c r="AM16" s="48">
        <f>'Živnosť - ukončenie'!L88</f>
        <v>0</v>
      </c>
      <c r="AN16" s="48">
        <f>'Živnosť - ukončenie'!L89</f>
        <v>0</v>
      </c>
      <c r="AO16" s="51">
        <f>'Živnosť - ukončenie'!L90</f>
        <v>0</v>
      </c>
      <c r="AP16" s="59">
        <f>'Živnosť - ukončenie'!L109</f>
        <v>0</v>
      </c>
      <c r="AQ16" s="48">
        <f>'Živnosť - ukončenie'!L110</f>
        <v>0</v>
      </c>
      <c r="AR16" s="48">
        <f>'Živnosť - ukončenie'!L111</f>
        <v>0</v>
      </c>
      <c r="AS16" s="48">
        <f>'Živnosť - ukončenie'!L112</f>
        <v>0</v>
      </c>
      <c r="AT16" s="51" t="str">
        <f>'Živnosť - ukončenie'!L113</f>
        <v>N/A</v>
      </c>
      <c r="AU16" s="53">
        <f>'Živnosť - ukončenie'!L116</f>
        <v>5</v>
      </c>
      <c r="AV16" s="48">
        <f>'Živnosť - ukončenie'!L117</f>
        <v>1</v>
      </c>
      <c r="AW16" s="48">
        <f>'Živnosť - ukončenie'!L118</f>
        <v>3</v>
      </c>
      <c r="AX16" s="48">
        <f>'Živnosť - ukončenie'!L119</f>
        <v>4</v>
      </c>
      <c r="AY16" s="51">
        <f>'Živnosť - ukončenie'!L120</f>
        <v>0.6</v>
      </c>
    </row>
    <row r="17" spans="1:51" ht="15">
      <c r="A17" s="28" t="str">
        <f>'Bývanie – Stavba rodinného domu'!B2</f>
        <v>Bývanie – Stavba rodinného domu</v>
      </c>
      <c r="B17" s="29">
        <f>'Bývanie – Stavba rodinného domu'!L7</f>
        <v>6</v>
      </c>
      <c r="C17" s="30">
        <f>'Bývanie – Stavba rodinného domu'!L8</f>
        <v>0</v>
      </c>
      <c r="D17" s="30">
        <f>'Bývanie – Stavba rodinného domu'!L9</f>
        <v>1</v>
      </c>
      <c r="E17" s="30">
        <f>'Bývanie – Stavba rodinného domu'!L10</f>
        <v>6</v>
      </c>
      <c r="F17" s="31">
        <f>'Bývanie – Stavba rodinného domu'!L11</f>
        <v>0.16666666666666666</v>
      </c>
      <c r="G17" s="42">
        <f>'Bývanie – Stavba rodinného domu'!L13</f>
        <v>13</v>
      </c>
      <c r="H17" s="30">
        <f>'Bývanie – Stavba rodinného domu'!L14</f>
        <v>1</v>
      </c>
      <c r="I17" s="30">
        <f>'Bývanie – Stavba rodinného domu'!L15</f>
        <v>9</v>
      </c>
      <c r="J17" s="30">
        <f>'Bývanie – Stavba rodinného domu'!L16</f>
        <v>12</v>
      </c>
      <c r="K17" s="45">
        <f>'Bývanie – Stavba rodinného domu'!L17</f>
        <v>0.69230769230769229</v>
      </c>
      <c r="L17" s="46">
        <f>'Bývanie – Stavba rodinného domu'!L23</f>
        <v>6</v>
      </c>
      <c r="M17" s="48">
        <f>'Bývanie – Stavba rodinného domu'!L24</f>
        <v>3</v>
      </c>
      <c r="N17" s="48">
        <f>'Bývanie – Stavba rodinného domu'!L25</f>
        <v>0</v>
      </c>
      <c r="O17" s="48">
        <f>'Bývanie – Stavba rodinného domu'!L26</f>
        <v>3</v>
      </c>
      <c r="P17" s="51">
        <f>'Bývanie – Stavba rodinného domu'!L27</f>
        <v>0</v>
      </c>
      <c r="Q17" s="53">
        <f>'Bývanie – Stavba rodinného domu'!L28</f>
        <v>6</v>
      </c>
      <c r="R17" s="48">
        <f>'Bývanie – Stavba rodinného domu'!L29</f>
        <v>6</v>
      </c>
      <c r="S17" s="48">
        <f>'Bývanie – Stavba rodinného domu'!L30</f>
        <v>0</v>
      </c>
      <c r="T17" s="48">
        <f>'Bývanie – Stavba rodinného domu'!L31</f>
        <v>0</v>
      </c>
      <c r="U17" s="51">
        <f>'Bývanie – Stavba rodinného domu'!L32</f>
        <v>0</v>
      </c>
      <c r="V17" s="53">
        <f>'Bývanie – Stavba rodinného domu'!L33</f>
        <v>6</v>
      </c>
      <c r="W17" s="48">
        <f>'Bývanie – Stavba rodinného domu'!L34</f>
        <v>0</v>
      </c>
      <c r="X17" s="48">
        <f>'Bývanie – Stavba rodinného domu'!L35</f>
        <v>6</v>
      </c>
      <c r="Y17" s="48">
        <f>'Bývanie – Stavba rodinného domu'!L36</f>
        <v>6</v>
      </c>
      <c r="Z17" s="51">
        <f>'Bývanie – Stavba rodinného domu'!L37</f>
        <v>1</v>
      </c>
      <c r="AA17" s="53">
        <f>'Bývanie – Stavba rodinného domu'!L38</f>
        <v>10</v>
      </c>
      <c r="AB17" s="48">
        <f>'Bývanie – Stavba rodinného domu'!L39</f>
        <v>2</v>
      </c>
      <c r="AC17" s="48">
        <f>'Bývanie – Stavba rodinného domu'!L40</f>
        <v>4</v>
      </c>
      <c r="AD17" s="48">
        <f>'Bývanie – Stavba rodinného domu'!L41</f>
        <v>8</v>
      </c>
      <c r="AE17" s="51">
        <f>'Bývanie – Stavba rodinného domu'!L42</f>
        <v>0.4</v>
      </c>
      <c r="AF17" s="53">
        <f>'Bývanie – Stavba rodinného domu'!L52</f>
        <v>20</v>
      </c>
      <c r="AG17" s="48">
        <f>'Bývanie – Stavba rodinného domu'!L53</f>
        <v>5</v>
      </c>
      <c r="AH17" s="48">
        <f>'Bývanie – Stavba rodinného domu'!L54</f>
        <v>5</v>
      </c>
      <c r="AI17" s="48">
        <f>'Bývanie – Stavba rodinného domu'!L55</f>
        <v>15</v>
      </c>
      <c r="AJ17" s="51">
        <f>'Bývanie – Stavba rodinného domu'!L56</f>
        <v>0.25</v>
      </c>
      <c r="AK17" s="53">
        <f>'Bývanie – Stavba rodinného domu'!L86</f>
        <v>5</v>
      </c>
      <c r="AL17" s="48">
        <f>'Bývanie – Stavba rodinného domu'!L87</f>
        <v>2</v>
      </c>
      <c r="AM17" s="48">
        <f>'Bývanie – Stavba rodinného domu'!L88</f>
        <v>0</v>
      </c>
      <c r="AN17" s="48">
        <f>'Bývanie – Stavba rodinného domu'!L89</f>
        <v>3</v>
      </c>
      <c r="AO17" s="51">
        <f>'Bývanie – Stavba rodinného domu'!L90</f>
        <v>0</v>
      </c>
      <c r="AP17" s="59">
        <f>'Bývanie – Stavba rodinného domu'!L109</f>
        <v>9</v>
      </c>
      <c r="AQ17" s="48">
        <f>'Bývanie – Stavba rodinného domu'!L110</f>
        <v>9</v>
      </c>
      <c r="AR17" s="48">
        <f>'Bývanie – Stavba rodinného domu'!L111</f>
        <v>0</v>
      </c>
      <c r="AS17" s="48">
        <f>'Bývanie – Stavba rodinného domu'!L112</f>
        <v>0</v>
      </c>
      <c r="AT17" s="51">
        <f>'Bývanie – Stavba rodinného domu'!L113</f>
        <v>0</v>
      </c>
      <c r="AU17" s="53">
        <f>'Bývanie – Stavba rodinného domu'!L116</f>
        <v>5</v>
      </c>
      <c r="AV17" s="48">
        <f>'Bývanie – Stavba rodinného domu'!L117</f>
        <v>0</v>
      </c>
      <c r="AW17" s="48">
        <f>'Bývanie – Stavba rodinného domu'!L118</f>
        <v>4</v>
      </c>
      <c r="AX17" s="48">
        <f>'Bývanie – Stavba rodinného domu'!L119</f>
        <v>5</v>
      </c>
      <c r="AY17" s="51">
        <f>'Bývanie – Stavba rodinného domu'!L120</f>
        <v>0.8</v>
      </c>
    </row>
    <row r="18" spans="1:51" ht="15">
      <c r="A18" s="28" t="str">
        <f>'Sociálne dávky – Príspevok v ne'!B2</f>
        <v>Sociálne dávky – Príspevok v nezamestnanosti</v>
      </c>
      <c r="B18" s="29">
        <f>'Sociálne dávky – Príspevok v ne'!L7</f>
        <v>6</v>
      </c>
      <c r="C18" s="30">
        <f>'Sociálne dávky – Príspevok v ne'!L8</f>
        <v>0</v>
      </c>
      <c r="D18" s="30">
        <f>'Sociálne dávky – Príspevok v ne'!L9</f>
        <v>3</v>
      </c>
      <c r="E18" s="30">
        <f>'Sociálne dávky – Príspevok v ne'!L10</f>
        <v>6</v>
      </c>
      <c r="F18" s="31">
        <f>'Sociálne dávky – Príspevok v ne'!L11</f>
        <v>0.5</v>
      </c>
      <c r="G18" s="42">
        <f>'Sociálne dávky – Príspevok v ne'!L13</f>
        <v>12</v>
      </c>
      <c r="H18" s="30">
        <f>'Sociálne dávky – Príspevok v ne'!L14</f>
        <v>0</v>
      </c>
      <c r="I18" s="30">
        <f>'Sociálne dávky – Príspevok v ne'!L15</f>
        <v>6</v>
      </c>
      <c r="J18" s="30">
        <f>'Sociálne dávky – Príspevok v ne'!L16</f>
        <v>12</v>
      </c>
      <c r="K18" s="45">
        <f>'Sociálne dávky – Príspevok v ne'!L17</f>
        <v>0.5</v>
      </c>
      <c r="L18" s="46">
        <f>'Sociálne dávky – Príspevok v ne'!L23</f>
        <v>6</v>
      </c>
      <c r="M18" s="48">
        <f>'Sociálne dávky – Príspevok v ne'!L24</f>
        <v>0</v>
      </c>
      <c r="N18" s="48">
        <f>'Sociálne dávky – Príspevok v ne'!L25</f>
        <v>5</v>
      </c>
      <c r="O18" s="48">
        <f>'Sociálne dávky – Príspevok v ne'!L26</f>
        <v>6</v>
      </c>
      <c r="P18" s="51">
        <f>'Sociálne dávky – Príspevok v ne'!L27</f>
        <v>0.83333333333333337</v>
      </c>
      <c r="Q18" s="53">
        <f>'Sociálne dávky – Príspevok v ne'!L28</f>
        <v>6</v>
      </c>
      <c r="R18" s="48">
        <f>'Sociálne dávky – Príspevok v ne'!L29</f>
        <v>6</v>
      </c>
      <c r="S18" s="48">
        <f>'Sociálne dávky – Príspevok v ne'!L30</f>
        <v>0</v>
      </c>
      <c r="T18" s="48">
        <f>'Sociálne dávky – Príspevok v ne'!L31</f>
        <v>0</v>
      </c>
      <c r="U18" s="51">
        <f>'Sociálne dávky – Príspevok v ne'!L32</f>
        <v>0</v>
      </c>
      <c r="V18" s="53">
        <f>'Sociálne dávky – Príspevok v ne'!L33</f>
        <v>6</v>
      </c>
      <c r="W18" s="48">
        <f>'Sociálne dávky – Príspevok v ne'!L34</f>
        <v>6</v>
      </c>
      <c r="X18" s="48">
        <f>'Sociálne dávky – Príspevok v ne'!L35</f>
        <v>0</v>
      </c>
      <c r="Y18" s="48">
        <f>'Sociálne dávky – Príspevok v ne'!L36</f>
        <v>0</v>
      </c>
      <c r="Z18" s="51">
        <f>'Sociálne dávky – Príspevok v ne'!L37</f>
        <v>0</v>
      </c>
      <c r="AA18" s="53">
        <f>'Sociálne dávky – Príspevok v ne'!L38</f>
        <v>10</v>
      </c>
      <c r="AB18" s="48">
        <f>'Sociálne dávky – Príspevok v ne'!L39</f>
        <v>0</v>
      </c>
      <c r="AC18" s="48">
        <f>'Sociálne dávky – Príspevok v ne'!L40</f>
        <v>3</v>
      </c>
      <c r="AD18" s="48">
        <f>'Sociálne dávky – Príspevok v ne'!L41</f>
        <v>10</v>
      </c>
      <c r="AE18" s="51">
        <f>'Sociálne dávky – Príspevok v ne'!L42</f>
        <v>0.3</v>
      </c>
      <c r="AF18" s="53">
        <f>'Sociálne dávky – Príspevok v ne'!L52</f>
        <v>24</v>
      </c>
      <c r="AG18" s="48">
        <f>'Sociálne dávky – Príspevok v ne'!L53</f>
        <v>0</v>
      </c>
      <c r="AH18" s="48">
        <f>'Sociálne dávky – Príspevok v ne'!L54</f>
        <v>11</v>
      </c>
      <c r="AI18" s="48">
        <f>'Sociálne dávky – Príspevok v ne'!L55</f>
        <v>24</v>
      </c>
      <c r="AJ18" s="51">
        <f>'Sociálne dávky – Príspevok v ne'!L56</f>
        <v>0.45833333333333331</v>
      </c>
      <c r="AK18" s="53">
        <f>'Sociálne dávky – Príspevok v ne'!L86</f>
        <v>5</v>
      </c>
      <c r="AL18" s="48">
        <f>'Sociálne dávky – Príspevok v ne'!L87</f>
        <v>2</v>
      </c>
      <c r="AM18" s="48">
        <f>'Sociálne dávky – Príspevok v ne'!L88</f>
        <v>2</v>
      </c>
      <c r="AN18" s="48">
        <f>'Sociálne dávky – Príspevok v ne'!L89</f>
        <v>3</v>
      </c>
      <c r="AO18" s="51">
        <f>'Sociálne dávky – Príspevok v ne'!L90</f>
        <v>0.4</v>
      </c>
      <c r="AP18" s="59">
        <f>'Sociálne dávky – Príspevok v ne'!L109</f>
        <v>9</v>
      </c>
      <c r="AQ18" s="48">
        <f>'Sociálne dávky – Príspevok v ne'!L110</f>
        <v>9</v>
      </c>
      <c r="AR18" s="48">
        <f>'Sociálne dávky – Príspevok v ne'!L111</f>
        <v>0</v>
      </c>
      <c r="AS18" s="48">
        <f>'Sociálne dávky – Príspevok v ne'!L112</f>
        <v>0</v>
      </c>
      <c r="AT18" s="51">
        <f>'Sociálne dávky – Príspevok v ne'!L113</f>
        <v>0</v>
      </c>
      <c r="AU18" s="53">
        <f>'Sociálne dávky – Príspevok v ne'!L116</f>
        <v>5</v>
      </c>
      <c r="AV18" s="48">
        <f>'Sociálne dávky – Príspevok v ne'!L117</f>
        <v>1</v>
      </c>
      <c r="AW18" s="48">
        <f>'Sociálne dávky – Príspevok v ne'!L118</f>
        <v>4</v>
      </c>
      <c r="AX18" s="48">
        <f>'Sociálne dávky – Príspevok v ne'!L119</f>
        <v>4</v>
      </c>
      <c r="AY18" s="51">
        <f>'Sociálne dávky – Príspevok v ne'!L120</f>
        <v>0.8</v>
      </c>
    </row>
    <row r="19" spans="1:51" ht="15">
      <c r="A19" s="28" t="str">
        <f>'Založenie s.r.o.  a.s.'!B2</f>
        <v>Založenie s.r.o. / a.s.</v>
      </c>
      <c r="B19" s="29">
        <f>'Založenie s.r.o.  a.s.'!L7</f>
        <v>6</v>
      </c>
      <c r="C19" s="30">
        <f>'Založenie s.r.o.  a.s.'!L8</f>
        <v>0</v>
      </c>
      <c r="D19" s="30">
        <f>'Založenie s.r.o.  a.s.'!L9</f>
        <v>0</v>
      </c>
      <c r="E19" s="30">
        <f>'Založenie s.r.o.  a.s.'!L10</f>
        <v>6</v>
      </c>
      <c r="F19" s="31">
        <f>'Založenie s.r.o.  a.s.'!L11</f>
        <v>0</v>
      </c>
      <c r="G19" s="42">
        <f>'Založenie s.r.o.  a.s.'!L13</f>
        <v>13</v>
      </c>
      <c r="H19" s="30">
        <f>'Založenie s.r.o.  a.s.'!L14</f>
        <v>0</v>
      </c>
      <c r="I19" s="30">
        <f>'Založenie s.r.o.  a.s.'!L15</f>
        <v>10</v>
      </c>
      <c r="J19" s="30">
        <f>'Založenie s.r.o.  a.s.'!L16</f>
        <v>13</v>
      </c>
      <c r="K19" s="45">
        <f>'Založenie s.r.o.  a.s.'!L17</f>
        <v>0.76923076923076927</v>
      </c>
      <c r="L19" s="46">
        <f>'Založenie s.r.o.  a.s.'!L23</f>
        <v>6</v>
      </c>
      <c r="M19" s="48">
        <f>'Založenie s.r.o.  a.s.'!L24</f>
        <v>3</v>
      </c>
      <c r="N19" s="48">
        <f>'Založenie s.r.o.  a.s.'!L25</f>
        <v>2</v>
      </c>
      <c r="O19" s="48">
        <f>'Založenie s.r.o.  a.s.'!L26</f>
        <v>3</v>
      </c>
      <c r="P19" s="51">
        <f>'Založenie s.r.o.  a.s.'!L27</f>
        <v>0.33333333333333331</v>
      </c>
      <c r="Q19" s="53">
        <f>'Založenie s.r.o.  a.s.'!L28</f>
        <v>6</v>
      </c>
      <c r="R19" s="48">
        <f>'Založenie s.r.o.  a.s.'!L29</f>
        <v>6</v>
      </c>
      <c r="S19" s="48">
        <f>'Založenie s.r.o.  a.s.'!L30</f>
        <v>0</v>
      </c>
      <c r="T19" s="48">
        <f>'Založenie s.r.o.  a.s.'!L31</f>
        <v>0</v>
      </c>
      <c r="U19" s="51">
        <f>'Založenie s.r.o.  a.s.'!L32</f>
        <v>0</v>
      </c>
      <c r="V19" s="53">
        <f>'Založenie s.r.o.  a.s.'!L33</f>
        <v>6</v>
      </c>
      <c r="W19" s="48">
        <f>'Založenie s.r.o.  a.s.'!L34</f>
        <v>0</v>
      </c>
      <c r="X19" s="48">
        <f>'Založenie s.r.o.  a.s.'!L35</f>
        <v>6</v>
      </c>
      <c r="Y19" s="48">
        <f>'Založenie s.r.o.  a.s.'!L36</f>
        <v>6</v>
      </c>
      <c r="Z19" s="51">
        <f>'Založenie s.r.o.  a.s.'!L37</f>
        <v>1</v>
      </c>
      <c r="AA19" s="53">
        <f>'Založenie s.r.o.  a.s.'!L38</f>
        <v>14</v>
      </c>
      <c r="AB19" s="48">
        <f>'Založenie s.r.o.  a.s.'!L39</f>
        <v>0</v>
      </c>
      <c r="AC19" s="48">
        <f>'Založenie s.r.o.  a.s.'!L40</f>
        <v>4</v>
      </c>
      <c r="AD19" s="48">
        <f>'Založenie s.r.o.  a.s.'!L41</f>
        <v>14</v>
      </c>
      <c r="AE19" s="51">
        <f>'Založenie s.r.o.  a.s.'!L42</f>
        <v>0.2857142857142857</v>
      </c>
      <c r="AF19" s="53">
        <f>'Založenie s.r.o.  a.s.'!L52</f>
        <v>24</v>
      </c>
      <c r="AG19" s="48">
        <f>'Založenie s.r.o.  a.s.'!L53</f>
        <v>2</v>
      </c>
      <c r="AH19" s="48">
        <f>'Založenie s.r.o.  a.s.'!L54</f>
        <v>6</v>
      </c>
      <c r="AI19" s="48">
        <f>'Založenie s.r.o.  a.s.'!L55</f>
        <v>22</v>
      </c>
      <c r="AJ19" s="51">
        <f>'Založenie s.r.o.  a.s.'!L56</f>
        <v>0.25</v>
      </c>
      <c r="AK19" s="53">
        <f>'Založenie s.r.o.  a.s.'!L86</f>
        <v>5</v>
      </c>
      <c r="AL19" s="48">
        <f>'Založenie s.r.o.  a.s.'!L87</f>
        <v>2</v>
      </c>
      <c r="AM19" s="48">
        <f>'Založenie s.r.o.  a.s.'!L88</f>
        <v>2</v>
      </c>
      <c r="AN19" s="48">
        <f>'Založenie s.r.o.  a.s.'!L89</f>
        <v>3</v>
      </c>
      <c r="AO19" s="51">
        <f>'Založenie s.r.o.  a.s.'!L90</f>
        <v>0.4</v>
      </c>
      <c r="AP19" s="59">
        <f>'Založenie s.r.o.  a.s.'!L109</f>
        <v>9</v>
      </c>
      <c r="AQ19" s="48">
        <f>'Založenie s.r.o.  a.s.'!L110</f>
        <v>9</v>
      </c>
      <c r="AR19" s="48">
        <f>'Založenie s.r.o.  a.s.'!L111</f>
        <v>0</v>
      </c>
      <c r="AS19" s="48">
        <f>'Založenie s.r.o.  a.s.'!L112</f>
        <v>0</v>
      </c>
      <c r="AT19" s="51">
        <f>'Založenie s.r.o.  a.s.'!L113</f>
        <v>0</v>
      </c>
      <c r="AU19" s="53">
        <f>'Založenie s.r.o.  a.s.'!L116</f>
        <v>5</v>
      </c>
      <c r="AV19" s="48">
        <f>'Založenie s.r.o.  a.s.'!L117</f>
        <v>1</v>
      </c>
      <c r="AW19" s="48">
        <f>'Založenie s.r.o.  a.s.'!L118</f>
        <v>4</v>
      </c>
      <c r="AX19" s="48">
        <f>'Založenie s.r.o.  a.s.'!L119</f>
        <v>4</v>
      </c>
      <c r="AY19" s="51">
        <f>'Založenie s.r.o.  a.s.'!L120</f>
        <v>0.8</v>
      </c>
    </row>
    <row r="20" spans="1:51" ht="15">
      <c r="A20" s="28" t="str">
        <f>'Živnosť – založenie'!B2</f>
        <v>Živnosť – založenie</v>
      </c>
      <c r="B20" s="29">
        <f>'Živnosť – založenie'!L7</f>
        <v>6</v>
      </c>
      <c r="C20" s="30">
        <f>'Živnosť – založenie'!L8</f>
        <v>0</v>
      </c>
      <c r="D20" s="30">
        <f>'Živnosť – založenie'!L9</f>
        <v>3</v>
      </c>
      <c r="E20" s="30">
        <f>'Živnosť – založenie'!L10</f>
        <v>6</v>
      </c>
      <c r="F20" s="31">
        <f>'Živnosť – založenie'!L11</f>
        <v>0.5</v>
      </c>
      <c r="G20" s="42">
        <f>'Živnosť – založenie'!L13</f>
        <v>13</v>
      </c>
      <c r="H20" s="30">
        <f>'Živnosť – založenie'!L14</f>
        <v>0</v>
      </c>
      <c r="I20" s="30">
        <f>'Živnosť – založenie'!L15</f>
        <v>8</v>
      </c>
      <c r="J20" s="30">
        <f>'Živnosť – založenie'!L16</f>
        <v>13</v>
      </c>
      <c r="K20" s="45">
        <f>'Živnosť – založenie'!L17</f>
        <v>0.61538461538461542</v>
      </c>
      <c r="L20" s="46">
        <f>'Živnosť – založenie'!L23</f>
        <v>6</v>
      </c>
      <c r="M20" s="48">
        <f>'Živnosť – založenie'!L24</f>
        <v>0</v>
      </c>
      <c r="N20" s="48">
        <f>'Živnosť – založenie'!L25</f>
        <v>2</v>
      </c>
      <c r="O20" s="48">
        <f>'Živnosť – založenie'!L26</f>
        <v>6</v>
      </c>
      <c r="P20" s="51">
        <f>'Živnosť – založenie'!L27</f>
        <v>0.33333333333333331</v>
      </c>
      <c r="Q20" s="53">
        <f>'Živnosť – založenie'!L28</f>
        <v>6</v>
      </c>
      <c r="R20" s="48">
        <f>'Živnosť – založenie'!L29</f>
        <v>0</v>
      </c>
      <c r="S20" s="48">
        <f>'Živnosť – založenie'!L30</f>
        <v>4</v>
      </c>
      <c r="T20" s="48">
        <f>'Živnosť – založenie'!L31</f>
        <v>6</v>
      </c>
      <c r="U20" s="51">
        <f>'Živnosť – založenie'!L32</f>
        <v>0.66666666666666663</v>
      </c>
      <c r="V20" s="53">
        <f>'Živnosť – založenie'!L33</f>
        <v>6</v>
      </c>
      <c r="W20" s="48">
        <f>'Živnosť – založenie'!L34</f>
        <v>2</v>
      </c>
      <c r="X20" s="48">
        <f>'Živnosť – založenie'!L35</f>
        <v>0</v>
      </c>
      <c r="Y20" s="48">
        <f>'Živnosť – založenie'!L36</f>
        <v>4</v>
      </c>
      <c r="Z20" s="51">
        <f>'Živnosť – založenie'!L37</f>
        <v>0</v>
      </c>
      <c r="AA20" s="53">
        <f>'Živnosť – založenie'!L38</f>
        <v>12</v>
      </c>
      <c r="AB20" s="48">
        <f>'Živnosť – založenie'!L39</f>
        <v>0</v>
      </c>
      <c r="AC20" s="48">
        <f>'Živnosť – založenie'!L40</f>
        <v>5</v>
      </c>
      <c r="AD20" s="48">
        <f>'Živnosť – založenie'!L41</f>
        <v>12</v>
      </c>
      <c r="AE20" s="51">
        <f>'Živnosť – založenie'!L42</f>
        <v>0.41666666666666669</v>
      </c>
      <c r="AF20" s="53">
        <f>'Živnosť – založenie'!L52</f>
        <v>25</v>
      </c>
      <c r="AG20" s="48">
        <f>'Živnosť – založenie'!L53</f>
        <v>1</v>
      </c>
      <c r="AH20" s="48">
        <f>'Živnosť – založenie'!L54</f>
        <v>5</v>
      </c>
      <c r="AI20" s="48">
        <f>'Živnosť – založenie'!L55</f>
        <v>24</v>
      </c>
      <c r="AJ20" s="51">
        <f>'Živnosť – založenie'!L56</f>
        <v>0.2</v>
      </c>
      <c r="AK20" s="53">
        <f>'Živnosť – založenie'!L86</f>
        <v>5</v>
      </c>
      <c r="AL20" s="48">
        <f>'Živnosť – založenie'!L87</f>
        <v>4</v>
      </c>
      <c r="AM20" s="48">
        <f>'Živnosť – založenie'!L88</f>
        <v>0</v>
      </c>
      <c r="AN20" s="48">
        <f>'Živnosť – založenie'!L89</f>
        <v>1</v>
      </c>
      <c r="AO20" s="51">
        <f>'Živnosť – založenie'!L90</f>
        <v>0</v>
      </c>
      <c r="AP20" s="59">
        <f>'Živnosť – založenie'!L109</f>
        <v>9</v>
      </c>
      <c r="AQ20" s="48">
        <f>'Živnosť – založenie'!L110</f>
        <v>6</v>
      </c>
      <c r="AR20" s="48">
        <f>'Živnosť – založenie'!L111</f>
        <v>3</v>
      </c>
      <c r="AS20" s="48">
        <f>'Živnosť – založenie'!L112</f>
        <v>3</v>
      </c>
      <c r="AT20" s="51">
        <f>'Živnosť – založenie'!L113</f>
        <v>0.33333333333333331</v>
      </c>
      <c r="AU20" s="53">
        <f>'Živnosť – založenie'!L116</f>
        <v>5</v>
      </c>
      <c r="AV20" s="48">
        <f>'Živnosť – založenie'!L117</f>
        <v>0</v>
      </c>
      <c r="AW20" s="48">
        <f>'Živnosť – založenie'!L118</f>
        <v>4</v>
      </c>
      <c r="AX20" s="48">
        <f>'Živnosť – založenie'!L119</f>
        <v>5</v>
      </c>
      <c r="AY20" s="51">
        <f>'Živnosť – založenie'!L120</f>
        <v>0.8</v>
      </c>
    </row>
    <row r="21" spans="1:51" ht="15">
      <c r="A21" s="28" t="str">
        <f>'Podávanie kontrolného výkazu'!B2</f>
        <v>Podávanie kontrolného výkazu</v>
      </c>
      <c r="B21" s="29">
        <f>'Podávanie kontrolného výkazu'!L7</f>
        <v>6</v>
      </c>
      <c r="C21" s="30">
        <f>'Podávanie kontrolného výkazu'!L8</f>
        <v>0</v>
      </c>
      <c r="D21" s="30">
        <f>'Podávanie kontrolného výkazu'!L9</f>
        <v>4</v>
      </c>
      <c r="E21" s="30">
        <f>'Podávanie kontrolného výkazu'!L10</f>
        <v>6</v>
      </c>
      <c r="F21" s="31">
        <f>'Podávanie kontrolného výkazu'!L11</f>
        <v>0.66666666666666663</v>
      </c>
      <c r="G21" s="42">
        <f>'Podávanie kontrolného výkazu'!L13</f>
        <v>12</v>
      </c>
      <c r="H21" s="30">
        <f>'Podávanie kontrolného výkazu'!L14</f>
        <v>0</v>
      </c>
      <c r="I21" s="30">
        <f>'Podávanie kontrolného výkazu'!L15</f>
        <v>7</v>
      </c>
      <c r="J21" s="30">
        <f>'Podávanie kontrolného výkazu'!L16</f>
        <v>12</v>
      </c>
      <c r="K21" s="72">
        <f>'Podávanie kontrolného výkazu'!L17</f>
        <v>0.58333333333333337</v>
      </c>
      <c r="L21" s="46">
        <f>'Podávanie kontrolného výkazu'!L23</f>
        <v>6</v>
      </c>
      <c r="M21" s="79">
        <f>'Podávanie kontrolného výkazu'!L24</f>
        <v>3</v>
      </c>
      <c r="N21" s="79">
        <f>'Podávanie kontrolného výkazu'!L25</f>
        <v>2</v>
      </c>
      <c r="O21" s="79">
        <f>'Podávanie kontrolného výkazu'!L26</f>
        <v>3</v>
      </c>
      <c r="P21" s="72">
        <f>'Podávanie kontrolného výkazu'!L27</f>
        <v>0.33333333333333331</v>
      </c>
      <c r="Q21" s="80">
        <f>'Podávanie kontrolného výkazu'!L28</f>
        <v>6</v>
      </c>
      <c r="R21" s="79">
        <f>'Podávanie kontrolného výkazu'!L29</f>
        <v>6</v>
      </c>
      <c r="S21" s="79">
        <f>'Podávanie kontrolného výkazu'!L30</f>
        <v>0</v>
      </c>
      <c r="T21" s="79">
        <f>'Podávanie kontrolného výkazu'!L31</f>
        <v>0</v>
      </c>
      <c r="U21" s="72">
        <f>'Podávanie kontrolného výkazu'!L32</f>
        <v>0</v>
      </c>
      <c r="V21" s="53">
        <f>'Podávanie kontrolného výkazu'!L33</f>
        <v>6</v>
      </c>
      <c r="W21" s="48">
        <f>'Podávanie kontrolného výkazu'!L34</f>
        <v>6</v>
      </c>
      <c r="X21" s="48">
        <f>'Podávanie kontrolného výkazu'!L35</f>
        <v>0</v>
      </c>
      <c r="Y21" s="48">
        <f>'Podávanie kontrolného výkazu'!L36</f>
        <v>0</v>
      </c>
      <c r="Z21" s="51">
        <f>'Podávanie kontrolného výkazu'!L37</f>
        <v>0</v>
      </c>
      <c r="AA21" s="53">
        <f>'Podávanie kontrolného výkazu'!L38</f>
        <v>14</v>
      </c>
      <c r="AB21" s="48">
        <f>'Podávanie kontrolného výkazu'!L39</f>
        <v>0</v>
      </c>
      <c r="AC21" s="48">
        <f>'Podávanie kontrolného výkazu'!L40</f>
        <v>4</v>
      </c>
      <c r="AD21" s="48">
        <f>'Podávanie kontrolného výkazu'!L41</f>
        <v>14</v>
      </c>
      <c r="AE21" s="51">
        <f>'Podávanie kontrolného výkazu'!L42</f>
        <v>0.2857142857142857</v>
      </c>
      <c r="AF21" s="53">
        <f>'Podávanie kontrolného výkazu'!L52</f>
        <v>25</v>
      </c>
      <c r="AG21" s="48">
        <f>'Podávanie kontrolného výkazu'!L53</f>
        <v>0</v>
      </c>
      <c r="AH21" s="48">
        <f>'Podávanie kontrolného výkazu'!L54</f>
        <v>10</v>
      </c>
      <c r="AI21" s="48">
        <f>'Podávanie kontrolného výkazu'!L55</f>
        <v>25</v>
      </c>
      <c r="AJ21" s="51">
        <f>'Podávanie kontrolného výkazu'!L56</f>
        <v>0.4</v>
      </c>
      <c r="AK21" s="81">
        <f>'Podávanie kontrolného výkazu'!L86</f>
        <v>5</v>
      </c>
      <c r="AL21" s="82">
        <f>'Podávanie kontrolného výkazu'!L87</f>
        <v>2</v>
      </c>
      <c r="AM21" s="82">
        <f>'Podávanie kontrolného výkazu'!L88</f>
        <v>2</v>
      </c>
      <c r="AN21" s="82">
        <f>'Podávanie kontrolného výkazu'!L89</f>
        <v>3</v>
      </c>
      <c r="AO21" s="77">
        <f>'Podávanie kontrolného výkazu'!L90</f>
        <v>0.4</v>
      </c>
      <c r="AP21" s="83">
        <f>'Podávanie kontrolného výkazu'!L109</f>
        <v>9</v>
      </c>
      <c r="AQ21" s="82">
        <f>'Podávanie kontrolného výkazu'!L110</f>
        <v>0</v>
      </c>
      <c r="AR21" s="82">
        <f>'Podávanie kontrolného výkazu'!L111</f>
        <v>0</v>
      </c>
      <c r="AS21" s="82">
        <f>'Podávanie kontrolného výkazu'!L112</f>
        <v>9</v>
      </c>
      <c r="AT21" s="77">
        <f>'Podávanie kontrolného výkazu'!L113</f>
        <v>0</v>
      </c>
      <c r="AU21" s="81">
        <f>'Podávanie kontrolného výkazu'!L116</f>
        <v>5</v>
      </c>
      <c r="AV21" s="82">
        <f>'Podávanie kontrolného výkazu'!L117</f>
        <v>1</v>
      </c>
      <c r="AW21" s="82">
        <f>'Podávanie kontrolného výkazu'!L118</f>
        <v>4</v>
      </c>
      <c r="AX21" s="82">
        <f>'Podávanie kontrolného výkazu'!L119</f>
        <v>4</v>
      </c>
      <c r="AY21" s="77">
        <f>'Podávanie kontrolného výkazu'!L120</f>
        <v>0.8</v>
      </c>
    </row>
    <row r="22" spans="1:51" ht="15">
      <c r="A22" s="28" t="str">
        <f>Hárok25!B2</f>
        <v xml:space="preserve">Plnenie si daňových povinností – SZČO / PO </v>
      </c>
      <c r="B22" s="29">
        <f>Hárok25!L7</f>
        <v>6</v>
      </c>
      <c r="C22" s="30">
        <f>Hárok25!L8</f>
        <v>0</v>
      </c>
      <c r="D22" s="30">
        <f>Hárok25!L9</f>
        <v>3</v>
      </c>
      <c r="E22" s="30">
        <f>Hárok25!L10</f>
        <v>6</v>
      </c>
      <c r="F22" s="31">
        <f>Hárok25!L11</f>
        <v>0.5</v>
      </c>
      <c r="G22" s="42">
        <f>Hárok25!L13</f>
        <v>12</v>
      </c>
      <c r="H22" s="30">
        <f>Hárok25!L14</f>
        <v>0</v>
      </c>
      <c r="I22" s="30">
        <f>Hárok25!L15</f>
        <v>7</v>
      </c>
      <c r="J22" s="30">
        <f>Hárok25!L16</f>
        <v>12</v>
      </c>
      <c r="K22" s="45">
        <f>Hárok25!L17</f>
        <v>0.58333333333333337</v>
      </c>
      <c r="L22" s="46">
        <f>Hárok25!L23</f>
        <v>6</v>
      </c>
      <c r="M22" s="48">
        <f>Hárok25!L24</f>
        <v>3</v>
      </c>
      <c r="N22" s="48">
        <f>Hárok25!L25</f>
        <v>2</v>
      </c>
      <c r="O22" s="48">
        <f>Hárok25!L26</f>
        <v>3</v>
      </c>
      <c r="P22" s="51">
        <f>Hárok25!L27</f>
        <v>0.33333333333333331</v>
      </c>
      <c r="Q22" s="53">
        <f>Hárok25!L28</f>
        <v>6</v>
      </c>
      <c r="R22" s="48">
        <f>Hárok25!L29</f>
        <v>0</v>
      </c>
      <c r="S22" s="48">
        <f>Hárok25!L30</f>
        <v>3</v>
      </c>
      <c r="T22" s="48">
        <f>Hárok25!L31</f>
        <v>6</v>
      </c>
      <c r="U22" s="51">
        <f>Hárok25!L32</f>
        <v>0.5</v>
      </c>
      <c r="V22" s="53">
        <f>Hárok25!L33</f>
        <v>6</v>
      </c>
      <c r="W22" s="48">
        <f>Hárok25!L34</f>
        <v>1</v>
      </c>
      <c r="X22" s="48">
        <f>Hárok25!L35</f>
        <v>3</v>
      </c>
      <c r="Y22" s="48">
        <f>Hárok25!L36</f>
        <v>5</v>
      </c>
      <c r="Z22" s="51">
        <f>Hárok25!L37</f>
        <v>0.5</v>
      </c>
      <c r="AA22" s="53">
        <f>Hárok25!L38</f>
        <v>14</v>
      </c>
      <c r="AB22" s="48">
        <f>Hárok25!L39</f>
        <v>0</v>
      </c>
      <c r="AC22" s="48">
        <f>Hárok25!L40</f>
        <v>4</v>
      </c>
      <c r="AD22" s="48">
        <f>Hárok25!L41</f>
        <v>14</v>
      </c>
      <c r="AE22" s="51">
        <f>Hárok25!L42</f>
        <v>0.2857142857142857</v>
      </c>
      <c r="AF22" s="53">
        <f>Hárok25!L52</f>
        <v>25</v>
      </c>
      <c r="AG22" s="48">
        <f>Hárok25!L53</f>
        <v>0</v>
      </c>
      <c r="AH22" s="48">
        <f>Hárok25!L54</f>
        <v>10</v>
      </c>
      <c r="AI22" s="48">
        <f>Hárok25!L55</f>
        <v>25</v>
      </c>
      <c r="AJ22" s="51">
        <f>Hárok25!L56</f>
        <v>0.4</v>
      </c>
      <c r="AK22" s="53">
        <f>Hárok25!L86</f>
        <v>5</v>
      </c>
      <c r="AL22" s="48">
        <f>Hárok25!L87</f>
        <v>2</v>
      </c>
      <c r="AM22" s="48">
        <f>Hárok25!L88</f>
        <v>2</v>
      </c>
      <c r="AN22" s="48">
        <f>Hárok25!L89</f>
        <v>3</v>
      </c>
      <c r="AO22" s="51">
        <f>Hárok25!L90</f>
        <v>0.4</v>
      </c>
      <c r="AP22" s="59">
        <f>Hárok25!L109</f>
        <v>9</v>
      </c>
      <c r="AQ22" s="48">
        <f>Hárok25!L110</f>
        <v>0</v>
      </c>
      <c r="AR22" s="48">
        <f>Hárok25!L111</f>
        <v>0</v>
      </c>
      <c r="AS22" s="48">
        <f>Hárok25!L112</f>
        <v>9</v>
      </c>
      <c r="AT22" s="51">
        <f>Hárok25!L113</f>
        <v>0</v>
      </c>
      <c r="AU22" s="53">
        <f>Hárok25!L116</f>
        <v>5</v>
      </c>
      <c r="AV22" s="48">
        <f>Hárok25!L117</f>
        <v>1</v>
      </c>
      <c r="AW22" s="48">
        <f>Hárok25!L118</f>
        <v>4</v>
      </c>
      <c r="AX22" s="48">
        <f>Hárok25!L119</f>
        <v>4</v>
      </c>
      <c r="AY22" s="51">
        <f>Hárok25!L120</f>
        <v>0.8</v>
      </c>
    </row>
    <row r="23" spans="1:51" ht="15">
      <c r="A23" s="28" t="str">
        <f>'Platenie sociálnych odvodov – S'!B2</f>
        <v>Platenie sociálnych odvodov – SZČO / PO</v>
      </c>
      <c r="B23" s="29">
        <f>'Platenie sociálnych odvodov – S'!L7</f>
        <v>6</v>
      </c>
      <c r="C23" s="30">
        <f>'Platenie sociálnych odvodov – S'!L8</f>
        <v>0</v>
      </c>
      <c r="D23" s="30">
        <f>'Platenie sociálnych odvodov – S'!L9</f>
        <v>3</v>
      </c>
      <c r="E23" s="30">
        <f>'Platenie sociálnych odvodov – S'!L10</f>
        <v>6</v>
      </c>
      <c r="F23" s="31">
        <f>'Platenie sociálnych odvodov – S'!L11</f>
        <v>0.5</v>
      </c>
      <c r="G23" s="42">
        <f>'Platenie sociálnych odvodov – S'!L13</f>
        <v>13</v>
      </c>
      <c r="H23" s="30">
        <f>'Platenie sociálnych odvodov – S'!L14</f>
        <v>0</v>
      </c>
      <c r="I23" s="30">
        <f>'Platenie sociálnych odvodov – S'!L15</f>
        <v>6</v>
      </c>
      <c r="J23" s="30">
        <f>'Platenie sociálnych odvodov – S'!L16</f>
        <v>13</v>
      </c>
      <c r="K23" s="45">
        <f>'Platenie sociálnych odvodov – S'!L17</f>
        <v>0.46153846153846156</v>
      </c>
      <c r="L23" s="46">
        <f>'Platenie sociálnych odvodov – S'!L23</f>
        <v>6</v>
      </c>
      <c r="M23" s="48">
        <f>'Platenie sociálnych odvodov – S'!L24</f>
        <v>0</v>
      </c>
      <c r="N23" s="48">
        <f>'Platenie sociálnych odvodov – S'!L25</f>
        <v>1</v>
      </c>
      <c r="O23" s="48">
        <f>'Platenie sociálnych odvodov – S'!L26</f>
        <v>6</v>
      </c>
      <c r="P23" s="51">
        <f>'Platenie sociálnych odvodov – S'!L27</f>
        <v>0.16666666666666666</v>
      </c>
      <c r="Q23" s="53">
        <f>'Platenie sociálnych odvodov – S'!L28</f>
        <v>4</v>
      </c>
      <c r="R23" s="48">
        <f>'Platenie sociálnych odvodov – S'!L29</f>
        <v>0</v>
      </c>
      <c r="S23" s="48">
        <f>'Platenie sociálnych odvodov – S'!L30</f>
        <v>3</v>
      </c>
      <c r="T23" s="48">
        <f>'Platenie sociálnych odvodov – S'!L31</f>
        <v>4</v>
      </c>
      <c r="U23" s="51">
        <f>'Platenie sociálnych odvodov – S'!L32</f>
        <v>0.75</v>
      </c>
      <c r="V23" s="53">
        <f>'Platenie sociálnych odvodov – S'!L33</f>
        <v>4</v>
      </c>
      <c r="W23" s="48">
        <f>'Platenie sociálnych odvodov – S'!L34</f>
        <v>0</v>
      </c>
      <c r="X23" s="48">
        <f>'Platenie sociálnych odvodov – S'!L35</f>
        <v>0</v>
      </c>
      <c r="Y23" s="48">
        <f>'Platenie sociálnych odvodov – S'!L36</f>
        <v>4</v>
      </c>
      <c r="Z23" s="51">
        <f>'Platenie sociálnych odvodov – S'!L37</f>
        <v>0</v>
      </c>
      <c r="AA23" s="53">
        <f>'Platenie sociálnych odvodov – S'!L38</f>
        <v>14</v>
      </c>
      <c r="AB23" s="48">
        <f>'Platenie sociálnych odvodov – S'!L39</f>
        <v>2</v>
      </c>
      <c r="AC23" s="48">
        <f>'Platenie sociálnych odvodov – S'!L40</f>
        <v>4</v>
      </c>
      <c r="AD23" s="48">
        <f>'Platenie sociálnych odvodov – S'!L41</f>
        <v>12</v>
      </c>
      <c r="AE23" s="51">
        <f>'Platenie sociálnych odvodov – S'!L42</f>
        <v>0.2857142857142857</v>
      </c>
      <c r="AF23" s="53">
        <f>'Platenie sociálnych odvodov – S'!L52</f>
        <v>25</v>
      </c>
      <c r="AG23" s="48">
        <f>'Platenie sociálnych odvodov – S'!L53</f>
        <v>0</v>
      </c>
      <c r="AH23" s="48">
        <f>'Platenie sociálnych odvodov – S'!L54</f>
        <v>2</v>
      </c>
      <c r="AI23" s="48">
        <f>'Platenie sociálnych odvodov – S'!L55</f>
        <v>25</v>
      </c>
      <c r="AJ23" s="51">
        <f>'Platenie sociálnych odvodov – S'!L56</f>
        <v>0.08</v>
      </c>
      <c r="AK23" s="53">
        <f>'Platenie sociálnych odvodov – S'!L86</f>
        <v>5</v>
      </c>
      <c r="AL23" s="48">
        <f>'Platenie sociálnych odvodov – S'!L87</f>
        <v>2</v>
      </c>
      <c r="AM23" s="48">
        <f>'Platenie sociálnych odvodov – S'!L88</f>
        <v>0</v>
      </c>
      <c r="AN23" s="48">
        <f>'Platenie sociálnych odvodov – S'!L89</f>
        <v>3</v>
      </c>
      <c r="AO23" s="51">
        <f>'Platenie sociálnych odvodov – S'!L90</f>
        <v>0</v>
      </c>
      <c r="AP23" s="59">
        <f>'Platenie sociálnych odvodov – S'!L109</f>
        <v>9</v>
      </c>
      <c r="AQ23" s="48">
        <f>'Platenie sociálnych odvodov – S'!L110</f>
        <v>0</v>
      </c>
      <c r="AR23" s="48">
        <f>'Platenie sociálnych odvodov – S'!L111</f>
        <v>3</v>
      </c>
      <c r="AS23" s="48">
        <f>'Platenie sociálnych odvodov – S'!L112</f>
        <v>9</v>
      </c>
      <c r="AT23" s="51">
        <f>'Platenie sociálnych odvodov – S'!L113</f>
        <v>0.33333333333333331</v>
      </c>
      <c r="AU23" s="53">
        <f>'Platenie sociálnych odvodov – S'!L116</f>
        <v>4</v>
      </c>
      <c r="AV23" s="48">
        <f>'Platenie sociálnych odvodov – S'!L117</f>
        <v>0</v>
      </c>
      <c r="AW23" s="48">
        <f>'Platenie sociálnych odvodov – S'!L118</f>
        <v>2</v>
      </c>
      <c r="AX23" s="48">
        <f>'Platenie sociálnych odvodov – S'!L119</f>
        <v>4</v>
      </c>
      <c r="AY23" s="51">
        <f>'Platenie sociálnych odvodov – S'!L120</f>
        <v>0.5</v>
      </c>
    </row>
    <row r="24" spans="1:51" ht="15">
      <c r="A24" s="28" t="str">
        <f>'Živnosť - prerušenie'!B2</f>
        <v>Živnosť - prerušenie</v>
      </c>
      <c r="B24" s="29">
        <f>'Živnosť - prerušenie'!L7</f>
        <v>6</v>
      </c>
      <c r="C24" s="30">
        <f>'Živnosť - prerušenie'!L8</f>
        <v>0</v>
      </c>
      <c r="D24" s="30">
        <f>'Živnosť - prerušenie'!L9</f>
        <v>1</v>
      </c>
      <c r="E24" s="30">
        <f>'Živnosť - prerušenie'!L10</f>
        <v>6</v>
      </c>
      <c r="F24" s="31">
        <f>'Živnosť - prerušenie'!L11</f>
        <v>0.16666666666666666</v>
      </c>
      <c r="G24" s="42">
        <f>'Živnosť - prerušenie'!L13</f>
        <v>13</v>
      </c>
      <c r="H24" s="30">
        <f>'Živnosť - prerušenie'!L14</f>
        <v>0</v>
      </c>
      <c r="I24" s="30">
        <f>'Živnosť - prerušenie'!L15</f>
        <v>7</v>
      </c>
      <c r="J24" s="30">
        <f>'Živnosť - prerušenie'!L16</f>
        <v>13</v>
      </c>
      <c r="K24" s="45">
        <f>'Živnosť - prerušenie'!L17</f>
        <v>0.53846153846153844</v>
      </c>
      <c r="L24" s="46">
        <f>'Živnosť - prerušenie'!L23</f>
        <v>6</v>
      </c>
      <c r="M24" s="48">
        <f>'Živnosť - prerušenie'!L24</f>
        <v>0</v>
      </c>
      <c r="N24" s="48">
        <f>'Živnosť - prerušenie'!L25</f>
        <v>2</v>
      </c>
      <c r="O24" s="48">
        <f>'Živnosť - prerušenie'!L26</f>
        <v>6</v>
      </c>
      <c r="P24" s="51">
        <f>'Živnosť - prerušenie'!L27</f>
        <v>0.33333333333333331</v>
      </c>
      <c r="Q24" s="53">
        <f>'Živnosť - prerušenie'!L28</f>
        <v>6</v>
      </c>
      <c r="R24" s="48">
        <f>'Živnosť - prerušenie'!L29</f>
        <v>2</v>
      </c>
      <c r="S24" s="48">
        <f>'Živnosť - prerušenie'!L30</f>
        <v>4</v>
      </c>
      <c r="T24" s="48">
        <f>'Živnosť - prerušenie'!L31</f>
        <v>4</v>
      </c>
      <c r="U24" s="51">
        <f>'Živnosť - prerušenie'!L32</f>
        <v>0.66666666666666663</v>
      </c>
      <c r="V24" s="53">
        <f>'Živnosť - prerušenie'!L33</f>
        <v>6</v>
      </c>
      <c r="W24" s="48">
        <f>'Živnosť - prerušenie'!L34</f>
        <v>5</v>
      </c>
      <c r="X24" s="48">
        <f>'Živnosť - prerušenie'!L35</f>
        <v>0</v>
      </c>
      <c r="Y24" s="48">
        <f>'Živnosť - prerušenie'!L36</f>
        <v>1</v>
      </c>
      <c r="Z24" s="51">
        <f>'Živnosť - prerušenie'!L37</f>
        <v>0</v>
      </c>
      <c r="AA24" s="53">
        <f>'Živnosť - prerušenie'!L38</f>
        <v>10</v>
      </c>
      <c r="AB24" s="48">
        <f>'Živnosť - prerušenie'!L39</f>
        <v>0</v>
      </c>
      <c r="AC24" s="48">
        <f>'Živnosť - prerušenie'!L40</f>
        <v>3</v>
      </c>
      <c r="AD24" s="48">
        <f>'Živnosť - prerušenie'!L41</f>
        <v>10</v>
      </c>
      <c r="AE24" s="51">
        <f>'Živnosť - prerušenie'!L42</f>
        <v>0.3</v>
      </c>
      <c r="AF24" s="53">
        <f>'Živnosť - prerušenie'!L52</f>
        <v>25</v>
      </c>
      <c r="AG24" s="48">
        <f>'Živnosť - prerušenie'!L53</f>
        <v>4</v>
      </c>
      <c r="AH24" s="48">
        <f>'Živnosť - prerušenie'!L54</f>
        <v>3</v>
      </c>
      <c r="AI24" s="48">
        <f>'Živnosť - prerušenie'!L55</f>
        <v>21</v>
      </c>
      <c r="AJ24" s="51">
        <f>'Živnosť - prerušenie'!L56</f>
        <v>0.12</v>
      </c>
      <c r="AK24" s="53">
        <f>'Živnosť - prerušenie'!L86</f>
        <v>5</v>
      </c>
      <c r="AL24" s="48">
        <f>'Živnosť - prerušenie'!L87</f>
        <v>5</v>
      </c>
      <c r="AM24" s="48">
        <f>'Živnosť - prerušenie'!L88</f>
        <v>0</v>
      </c>
      <c r="AN24" s="48">
        <f>'Živnosť - prerušenie'!L89</f>
        <v>0</v>
      </c>
      <c r="AO24" s="51">
        <f>'Živnosť - prerušenie'!L90</f>
        <v>0</v>
      </c>
      <c r="AP24" s="59">
        <f>'Živnosť - prerušenie'!L109</f>
        <v>9</v>
      </c>
      <c r="AQ24" s="48">
        <f>'Živnosť - prerušenie'!L110</f>
        <v>3</v>
      </c>
      <c r="AR24" s="48">
        <f>'Živnosť - prerušenie'!L111</f>
        <v>4</v>
      </c>
      <c r="AS24" s="48">
        <f>'Živnosť - prerušenie'!L112</f>
        <v>6</v>
      </c>
      <c r="AT24" s="51">
        <f>'Živnosť - prerušenie'!L113</f>
        <v>0.44444444444444442</v>
      </c>
      <c r="AU24" s="53">
        <f>'Živnosť - prerušenie'!L116</f>
        <v>5</v>
      </c>
      <c r="AV24" s="48">
        <f>'Živnosť - prerušenie'!L117</f>
        <v>1</v>
      </c>
      <c r="AW24" s="48">
        <f>'Živnosť - prerušenie'!L118</f>
        <v>3</v>
      </c>
      <c r="AX24" s="48">
        <f>'Živnosť - prerušenie'!L119</f>
        <v>4</v>
      </c>
      <c r="AY24" s="51">
        <f>'Živnosť - prerušenie'!L120</f>
        <v>0.6</v>
      </c>
    </row>
    <row r="25" spans="1:51" ht="15">
      <c r="A25" s="28" t="str">
        <f>Sankcie!B2</f>
        <v>Sankcie</v>
      </c>
      <c r="B25" s="29">
        <f>Sankcie!L7</f>
        <v>6</v>
      </c>
      <c r="C25" s="30">
        <f>Sankcie!L8</f>
        <v>0</v>
      </c>
      <c r="D25" s="30">
        <f>Sankcie!L9</f>
        <v>3</v>
      </c>
      <c r="E25" s="30">
        <f>Sankcie!L10</f>
        <v>6</v>
      </c>
      <c r="F25" s="31">
        <f>Sankcie!L11</f>
        <v>0.5</v>
      </c>
      <c r="G25" s="42">
        <f>Sankcie!L13</f>
        <v>13</v>
      </c>
      <c r="H25" s="30">
        <f>Sankcie!L14</f>
        <v>0</v>
      </c>
      <c r="I25" s="30">
        <f>Sankcie!L15</f>
        <v>2</v>
      </c>
      <c r="J25" s="30">
        <f>Sankcie!L16</f>
        <v>13</v>
      </c>
      <c r="K25" s="45">
        <f>Sankcie!L17</f>
        <v>0.15384615384615385</v>
      </c>
      <c r="L25" s="46">
        <f>Sankcie!L23</f>
        <v>6</v>
      </c>
      <c r="M25" s="48">
        <f>Sankcie!L24</f>
        <v>3</v>
      </c>
      <c r="N25" s="48">
        <f>Sankcie!L25</f>
        <v>0</v>
      </c>
      <c r="O25" s="48">
        <f>Sankcie!L26</f>
        <v>3</v>
      </c>
      <c r="P25" s="51">
        <f>Sankcie!L27</f>
        <v>0</v>
      </c>
      <c r="Q25" s="53">
        <f>Sankcie!L28</f>
        <v>6</v>
      </c>
      <c r="R25" s="48">
        <f>Sankcie!L29</f>
        <v>6</v>
      </c>
      <c r="S25" s="48">
        <f>Sankcie!L30</f>
        <v>0</v>
      </c>
      <c r="T25" s="48">
        <f>Sankcie!L31</f>
        <v>0</v>
      </c>
      <c r="U25" s="51">
        <f>Sankcie!L32</f>
        <v>0</v>
      </c>
      <c r="V25" s="53">
        <f>Sankcie!L33</f>
        <v>4</v>
      </c>
      <c r="W25" s="48">
        <f>Sankcie!L34</f>
        <v>1</v>
      </c>
      <c r="X25" s="48">
        <f>Sankcie!L35</f>
        <v>3</v>
      </c>
      <c r="Y25" s="48">
        <f>Sankcie!L36</f>
        <v>3</v>
      </c>
      <c r="Z25" s="51">
        <f>Sankcie!L37</f>
        <v>0.75</v>
      </c>
      <c r="AA25" s="53">
        <f>Sankcie!L38</f>
        <v>12</v>
      </c>
      <c r="AB25" s="48">
        <f>Sankcie!L39</f>
        <v>2</v>
      </c>
      <c r="AC25" s="48">
        <f>Sankcie!L40</f>
        <v>3</v>
      </c>
      <c r="AD25" s="48">
        <f>Sankcie!L41</f>
        <v>10</v>
      </c>
      <c r="AE25" s="51">
        <f>Sankcie!L42</f>
        <v>0.25</v>
      </c>
      <c r="AF25" s="53">
        <f>Sankcie!L52</f>
        <v>13</v>
      </c>
      <c r="AG25" s="48">
        <f>Sankcie!L53</f>
        <v>0</v>
      </c>
      <c r="AH25" s="48">
        <f>Sankcie!L54</f>
        <v>5</v>
      </c>
      <c r="AI25" s="48">
        <f>Sankcie!L55</f>
        <v>13</v>
      </c>
      <c r="AJ25" s="51">
        <f>Sankcie!L56</f>
        <v>0.38461538461538464</v>
      </c>
      <c r="AK25" s="53">
        <f>Sankcie!L86</f>
        <v>4</v>
      </c>
      <c r="AL25" s="48">
        <f>Sankcie!L87</f>
        <v>2</v>
      </c>
      <c r="AM25" s="48">
        <f>Sankcie!L88</f>
        <v>0</v>
      </c>
      <c r="AN25" s="48">
        <f>Sankcie!L89</f>
        <v>2</v>
      </c>
      <c r="AO25" s="51">
        <f>Sankcie!L90</f>
        <v>0</v>
      </c>
      <c r="AP25" s="59">
        <f>Sankcie!L109</f>
        <v>9</v>
      </c>
      <c r="AQ25" s="48">
        <f>Sankcie!L110</f>
        <v>1</v>
      </c>
      <c r="AR25" s="48">
        <f>Sankcie!L111</f>
        <v>2</v>
      </c>
      <c r="AS25" s="48">
        <f>Sankcie!L112</f>
        <v>8</v>
      </c>
      <c r="AT25" s="51">
        <f>Sankcie!L113</f>
        <v>0.22222222222222221</v>
      </c>
      <c r="AU25" s="53">
        <f>Sankcie!L116</f>
        <v>5</v>
      </c>
      <c r="AV25" s="48">
        <f>Sankcie!L117</f>
        <v>0</v>
      </c>
      <c r="AW25" s="48">
        <f>Sankcie!L118</f>
        <v>4</v>
      </c>
      <c r="AX25" s="48">
        <f>Sankcie!L119</f>
        <v>5</v>
      </c>
      <c r="AY25" s="51">
        <f>Sankcie!L120</f>
        <v>0.8</v>
      </c>
    </row>
    <row r="26" spans="1:51" ht="15">
      <c r="A26" s="28" t="str">
        <f>'Živnosť - zmena'!B2</f>
        <v>Živnosť - zmena</v>
      </c>
      <c r="B26" s="29">
        <f>'Živnosť - zmena'!L7</f>
        <v>6</v>
      </c>
      <c r="C26" s="30">
        <f>'Živnosť - zmena'!L8</f>
        <v>0</v>
      </c>
      <c r="D26" s="30">
        <f>'Živnosť - zmena'!L9</f>
        <v>0</v>
      </c>
      <c r="E26" s="30">
        <f>'Živnosť - zmena'!L10</f>
        <v>6</v>
      </c>
      <c r="F26" s="31">
        <f>'Živnosť - zmena'!L11</f>
        <v>0</v>
      </c>
      <c r="G26" s="42">
        <f>'Živnosť - zmena'!L13</f>
        <v>13</v>
      </c>
      <c r="H26" s="30">
        <f>'Živnosť - zmena'!L14</f>
        <v>0</v>
      </c>
      <c r="I26" s="30">
        <f>'Živnosť - zmena'!L15</f>
        <v>7</v>
      </c>
      <c r="J26" s="30">
        <f>'Živnosť - zmena'!L16</f>
        <v>13</v>
      </c>
      <c r="K26" s="45">
        <f>'Živnosť - zmena'!L17</f>
        <v>0.53846153846153844</v>
      </c>
      <c r="L26" s="46">
        <f>'Živnosť - zmena'!L23</f>
        <v>6</v>
      </c>
      <c r="M26" s="48">
        <f>'Živnosť - zmena'!L24</f>
        <v>0</v>
      </c>
      <c r="N26" s="48">
        <f>'Živnosť - zmena'!L25</f>
        <v>2</v>
      </c>
      <c r="O26" s="48">
        <f>'Živnosť - zmena'!L26</f>
        <v>6</v>
      </c>
      <c r="P26" s="51">
        <f>'Živnosť - zmena'!L27</f>
        <v>0.33333333333333331</v>
      </c>
      <c r="Q26" s="53">
        <f>'Živnosť - zmena'!L28</f>
        <v>6</v>
      </c>
      <c r="R26" s="48">
        <f>'Živnosť - zmena'!L29</f>
        <v>2</v>
      </c>
      <c r="S26" s="48">
        <f>'Živnosť - zmena'!L30</f>
        <v>4</v>
      </c>
      <c r="T26" s="48">
        <f>'Živnosť - zmena'!L31</f>
        <v>4</v>
      </c>
      <c r="U26" s="51">
        <f>'Živnosť - zmena'!L32</f>
        <v>0.66666666666666663</v>
      </c>
      <c r="V26" s="53">
        <f>'Živnosť - zmena'!L33</f>
        <v>6</v>
      </c>
      <c r="W26" s="48">
        <f>'Živnosť - zmena'!L34</f>
        <v>5</v>
      </c>
      <c r="X26" s="48">
        <f>'Živnosť - zmena'!L35</f>
        <v>0</v>
      </c>
      <c r="Y26" s="48">
        <f>'Živnosť - zmena'!L36</f>
        <v>1</v>
      </c>
      <c r="Z26" s="51">
        <f>'Živnosť - zmena'!L37</f>
        <v>0</v>
      </c>
      <c r="AA26" s="53">
        <f>'Živnosť - zmena'!L38</f>
        <v>10</v>
      </c>
      <c r="AB26" s="48">
        <f>'Živnosť - zmena'!L39</f>
        <v>0</v>
      </c>
      <c r="AC26" s="48">
        <f>'Živnosť - zmena'!L40</f>
        <v>3</v>
      </c>
      <c r="AD26" s="48">
        <f>'Živnosť - zmena'!L41</f>
        <v>10</v>
      </c>
      <c r="AE26" s="51">
        <f>'Živnosť - zmena'!L42</f>
        <v>0.3</v>
      </c>
      <c r="AF26" s="53">
        <f>'Živnosť - zmena'!L52</f>
        <v>25</v>
      </c>
      <c r="AG26" s="48">
        <f>'Živnosť - zmena'!L53</f>
        <v>4</v>
      </c>
      <c r="AH26" s="48">
        <f>'Živnosť - zmena'!L54</f>
        <v>3</v>
      </c>
      <c r="AI26" s="48">
        <f>'Živnosť - zmena'!L55</f>
        <v>21</v>
      </c>
      <c r="AJ26" s="51">
        <f>'Živnosť - zmena'!L56</f>
        <v>0.12</v>
      </c>
      <c r="AK26" s="53">
        <f>'Živnosť - zmena'!L86</f>
        <v>5</v>
      </c>
      <c r="AL26" s="48">
        <f>'Živnosť - zmena'!L87</f>
        <v>5</v>
      </c>
      <c r="AM26" s="48">
        <f>'Živnosť - zmena'!L88</f>
        <v>0</v>
      </c>
      <c r="AN26" s="48">
        <f>'Živnosť - zmena'!L89</f>
        <v>0</v>
      </c>
      <c r="AO26" s="51">
        <f>'Živnosť - zmena'!L90</f>
        <v>0</v>
      </c>
      <c r="AP26" s="59">
        <f>'Živnosť - zmena'!L109</f>
        <v>0</v>
      </c>
      <c r="AQ26" s="48">
        <f>'Živnosť - zmena'!L110</f>
        <v>0</v>
      </c>
      <c r="AR26" s="48">
        <f>'Živnosť - zmena'!L111</f>
        <v>0</v>
      </c>
      <c r="AS26" s="48">
        <f>'Živnosť - zmena'!L112</f>
        <v>0</v>
      </c>
      <c r="AT26" s="51" t="str">
        <f>'Živnosť - zmena'!L113</f>
        <v>N/A</v>
      </c>
      <c r="AU26" s="53">
        <f>'Živnosť - zmena'!L116</f>
        <v>5</v>
      </c>
      <c r="AV26" s="48">
        <f>'Živnosť - zmena'!L117</f>
        <v>1</v>
      </c>
      <c r="AW26" s="48">
        <f>'Živnosť - zmena'!L118</f>
        <v>3</v>
      </c>
      <c r="AX26" s="48">
        <f>'Živnosť - zmena'!L119</f>
        <v>4</v>
      </c>
      <c r="AY26" s="51">
        <f>'Živnosť - zmena'!L120</f>
        <v>0.6</v>
      </c>
    </row>
    <row r="27" spans="1:51" ht="15">
      <c r="A27" s="28" t="str">
        <f>'Bežné podnikateľské operácie – '!B2</f>
        <v>Bežné podnikateľské operácie – Vykazovanie štatistík</v>
      </c>
      <c r="B27" s="97">
        <f>'Bežné podnikateľské operácie – '!L7</f>
        <v>6</v>
      </c>
      <c r="C27" s="98">
        <f>'Bežné podnikateľské operácie – '!L8</f>
        <v>0</v>
      </c>
      <c r="D27" s="98">
        <f>'Bežné podnikateľské operácie – '!L9</f>
        <v>6</v>
      </c>
      <c r="E27" s="98">
        <f>'Bežné podnikateľské operácie – '!L10</f>
        <v>6</v>
      </c>
      <c r="F27" s="89">
        <f>'Bežné podnikateľské operácie – '!L11</f>
        <v>1</v>
      </c>
      <c r="G27" s="100">
        <f>'Bežné podnikateľské operácie – '!L13</f>
        <v>12</v>
      </c>
      <c r="H27" s="98">
        <f>'Bežné podnikateľské operácie – '!L14</f>
        <v>0</v>
      </c>
      <c r="I27" s="98">
        <f>'Bežné podnikateľské operácie – '!L15</f>
        <v>7</v>
      </c>
      <c r="J27" s="98">
        <f>'Bežné podnikateľské operácie – '!L16</f>
        <v>12</v>
      </c>
      <c r="K27" s="91">
        <f>'Bežné podnikateľské operácie – '!L17</f>
        <v>0.58333333333333337</v>
      </c>
      <c r="L27" s="103">
        <f>'Bežné podnikateľské operácie – '!L23</f>
        <v>6</v>
      </c>
      <c r="M27" s="104">
        <f>'Bežné podnikateľské operácie – '!L24</f>
        <v>3</v>
      </c>
      <c r="N27" s="104">
        <f>'Bežné podnikateľské operácie – '!L25</f>
        <v>1</v>
      </c>
      <c r="O27" s="104">
        <f>'Bežné podnikateľské operácie – '!L26</f>
        <v>3</v>
      </c>
      <c r="P27" s="94">
        <f>'Bežné podnikateľské operácie – '!L27</f>
        <v>0.16666666666666666</v>
      </c>
      <c r="Q27" s="105">
        <f>'Bežné podnikateľské operácie – '!L28</f>
        <v>6</v>
      </c>
      <c r="R27" s="104">
        <f>'Bežné podnikateľské operácie – '!L29</f>
        <v>6</v>
      </c>
      <c r="S27" s="104">
        <f>'Bežné podnikateľské operácie – '!L30</f>
        <v>0</v>
      </c>
      <c r="T27" s="104">
        <f>'Bežné podnikateľské operácie – '!L31</f>
        <v>0</v>
      </c>
      <c r="U27" s="94">
        <f>'Bežné podnikateľské operácie – '!L32</f>
        <v>0</v>
      </c>
      <c r="V27" s="105">
        <f>'Bežné podnikateľské operácie – '!L33</f>
        <v>6</v>
      </c>
      <c r="W27" s="104">
        <f>'Bežné podnikateľské operácie – '!L34</f>
        <v>6</v>
      </c>
      <c r="X27" s="104">
        <f>'Bežné podnikateľské operácie – '!L35</f>
        <v>0</v>
      </c>
      <c r="Y27" s="104">
        <f>'Bežné podnikateľské operácie – '!L36</f>
        <v>0</v>
      </c>
      <c r="Z27" s="94">
        <f>'Bežné podnikateľské operácie – '!L37</f>
        <v>0</v>
      </c>
      <c r="AA27" s="105">
        <f>'Bežné podnikateľské operácie – '!L38</f>
        <v>14</v>
      </c>
      <c r="AB27" s="104">
        <f>'Bežné podnikateľské operácie – '!L39</f>
        <v>6</v>
      </c>
      <c r="AC27" s="104">
        <f>'Bežné podnikateľské operácie – '!L40</f>
        <v>4</v>
      </c>
      <c r="AD27" s="104">
        <f>'Bežné podnikateľské operácie – '!L41</f>
        <v>8</v>
      </c>
      <c r="AE27" s="94">
        <f>'Bežné podnikateľské operácie – '!L42</f>
        <v>0.2857142857142857</v>
      </c>
      <c r="AF27" s="105">
        <f>'Bežné podnikateľské operácie – '!L52</f>
        <v>25</v>
      </c>
      <c r="AG27" s="104">
        <f>'Bežné podnikateľské operácie – '!L53</f>
        <v>17</v>
      </c>
      <c r="AH27" s="104">
        <f>'Bežné podnikateľské operácie – '!L54</f>
        <v>1</v>
      </c>
      <c r="AI27" s="104">
        <f>'Bežné podnikateľské operácie – '!L55</f>
        <v>8</v>
      </c>
      <c r="AJ27" s="94">
        <f>'Bežné podnikateľské operácie – '!L56</f>
        <v>0.04</v>
      </c>
      <c r="AK27" s="105">
        <f>'Bežné podnikateľské operácie – '!L86</f>
        <v>5</v>
      </c>
      <c r="AL27" s="104">
        <f>'Bežné podnikateľské operácie – '!L87</f>
        <v>3</v>
      </c>
      <c r="AM27" s="104">
        <f>'Bežné podnikateľské operácie – '!L88</f>
        <v>0</v>
      </c>
      <c r="AN27" s="104">
        <f>'Bežné podnikateľské operácie – '!L89</f>
        <v>2</v>
      </c>
      <c r="AO27" s="94">
        <f>'Bežné podnikateľské operácie – '!L90</f>
        <v>0</v>
      </c>
      <c r="AP27" s="106">
        <f>'Bežné podnikateľské operácie – '!L109</f>
        <v>0</v>
      </c>
      <c r="AQ27" s="104">
        <f>'Bežné podnikateľské operácie – '!L110</f>
        <v>0</v>
      </c>
      <c r="AR27" s="104">
        <f>'Bežné podnikateľské operácie – '!L111</f>
        <v>0</v>
      </c>
      <c r="AS27" s="104">
        <f>'Bežné podnikateľské operácie – '!L112</f>
        <v>0</v>
      </c>
      <c r="AT27" s="94" t="str">
        <f>'Bežné podnikateľské operácie – '!L113</f>
        <v>N/A</v>
      </c>
      <c r="AU27" s="105">
        <f>'Bežné podnikateľské operácie – '!L116</f>
        <v>5</v>
      </c>
      <c r="AV27" s="104">
        <f>'Bežné podnikateľské operácie – '!L117</f>
        <v>4</v>
      </c>
      <c r="AW27" s="104">
        <f>'Bežné podnikateľské operácie – '!L118</f>
        <v>1</v>
      </c>
      <c r="AX27" s="104">
        <f>'Bežné podnikateľské operácie – '!L119</f>
        <v>1</v>
      </c>
      <c r="AY27" s="94">
        <f>'Bežné podnikateľské operácie – '!L120</f>
        <v>0.2</v>
      </c>
    </row>
    <row r="28" spans="1:51" ht="12.75">
      <c r="B28" s="99"/>
      <c r="C28" s="99"/>
      <c r="D28" s="99"/>
      <c r="E28" s="99"/>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row>
    <row r="29" spans="1:51" ht="14.25">
      <c r="B29" s="7">
        <v>7</v>
      </c>
      <c r="C29" s="7">
        <v>8</v>
      </c>
      <c r="D29" s="7">
        <v>9</v>
      </c>
      <c r="E29" s="7">
        <v>10</v>
      </c>
      <c r="F29" s="7">
        <v>11</v>
      </c>
      <c r="G29" s="7">
        <v>13</v>
      </c>
      <c r="H29" s="7">
        <v>14</v>
      </c>
      <c r="I29" s="7">
        <v>15</v>
      </c>
      <c r="J29" s="7">
        <v>16</v>
      </c>
      <c r="K29" s="7">
        <v>17</v>
      </c>
      <c r="L29" s="7">
        <v>23</v>
      </c>
      <c r="M29" s="7">
        <v>24</v>
      </c>
      <c r="N29" s="7">
        <v>25</v>
      </c>
      <c r="O29" s="7">
        <v>26</v>
      </c>
      <c r="P29" s="7">
        <v>27</v>
      </c>
      <c r="Q29" s="101">
        <v>28</v>
      </c>
      <c r="R29" s="101">
        <v>29</v>
      </c>
      <c r="S29" s="101">
        <v>30</v>
      </c>
      <c r="T29" s="101">
        <v>31</v>
      </c>
      <c r="U29" s="101">
        <v>32</v>
      </c>
      <c r="V29" s="102">
        <v>33</v>
      </c>
      <c r="W29" s="102">
        <v>34</v>
      </c>
      <c r="X29" s="102">
        <v>35</v>
      </c>
      <c r="Y29" s="102">
        <v>36</v>
      </c>
      <c r="Z29" s="102">
        <v>37</v>
      </c>
      <c r="AA29" s="7">
        <v>38</v>
      </c>
      <c r="AB29" s="7">
        <v>39</v>
      </c>
      <c r="AC29" s="7">
        <v>40</v>
      </c>
      <c r="AD29" s="7">
        <v>41</v>
      </c>
      <c r="AE29" s="7">
        <v>42</v>
      </c>
      <c r="AF29" s="7">
        <v>52</v>
      </c>
      <c r="AG29" s="7">
        <v>53</v>
      </c>
      <c r="AH29" s="7">
        <v>54</v>
      </c>
      <c r="AI29" s="7">
        <v>55</v>
      </c>
      <c r="AJ29" s="7">
        <v>56</v>
      </c>
      <c r="AK29" s="7">
        <v>86</v>
      </c>
      <c r="AL29" s="7">
        <v>87</v>
      </c>
      <c r="AM29" s="7">
        <v>88</v>
      </c>
      <c r="AN29" s="7">
        <v>89</v>
      </c>
      <c r="AO29" s="7">
        <v>90</v>
      </c>
      <c r="AP29" s="7">
        <v>109</v>
      </c>
      <c r="AQ29" s="7">
        <v>110</v>
      </c>
      <c r="AR29" s="7">
        <v>111</v>
      </c>
      <c r="AS29" s="7">
        <v>112</v>
      </c>
      <c r="AT29" s="7">
        <v>113</v>
      </c>
      <c r="AU29" s="7">
        <v>116</v>
      </c>
      <c r="AV29" s="7">
        <v>117</v>
      </c>
      <c r="AW29" s="7">
        <v>118</v>
      </c>
      <c r="AX29" s="7">
        <v>119</v>
      </c>
      <c r="AY29" s="7">
        <v>120</v>
      </c>
    </row>
    <row r="30" spans="1:51" ht="12.75">
      <c r="B30" s="99"/>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row>
    <row r="31" spans="1:51" ht="14.25">
      <c r="G31" s="4"/>
      <c r="H31" s="4"/>
      <c r="I31" s="4"/>
      <c r="J31" s="4"/>
      <c r="K31" s="4"/>
      <c r="Q31" s="5"/>
      <c r="R31" s="5"/>
      <c r="S31" s="5"/>
      <c r="T31" s="5"/>
      <c r="U31" s="5"/>
      <c r="V31" s="6"/>
      <c r="W31" s="6"/>
      <c r="X31" s="6"/>
      <c r="Y31" s="6"/>
      <c r="Z31" s="6"/>
    </row>
    <row r="32" spans="1:51" ht="14.25">
      <c r="G32" s="4"/>
      <c r="H32" s="4"/>
      <c r="I32" s="4"/>
      <c r="J32" s="4"/>
      <c r="K32" s="4"/>
      <c r="Q32" s="5"/>
      <c r="R32" s="5"/>
      <c r="S32" s="5"/>
      <c r="T32" s="5"/>
      <c r="U32" s="5"/>
      <c r="V32" s="6"/>
      <c r="W32" s="6"/>
      <c r="X32" s="6"/>
      <c r="Y32" s="6"/>
      <c r="Z32" s="6"/>
    </row>
    <row r="33" spans="7:26" ht="14.25">
      <c r="G33" s="4"/>
      <c r="H33" s="4"/>
      <c r="I33" s="4"/>
      <c r="J33" s="4"/>
      <c r="K33" s="4"/>
      <c r="Q33" s="5"/>
      <c r="R33" s="5"/>
      <c r="S33" s="5"/>
      <c r="T33" s="5"/>
      <c r="U33" s="5"/>
      <c r="V33" s="6"/>
      <c r="W33" s="6"/>
      <c r="X33" s="6"/>
      <c r="Y33" s="6"/>
      <c r="Z33" s="6"/>
    </row>
    <row r="34" spans="7:26" ht="14.25">
      <c r="G34" s="4"/>
      <c r="H34" s="4"/>
      <c r="I34" s="4"/>
      <c r="J34" s="4"/>
      <c r="K34" s="4"/>
      <c r="Q34" s="5"/>
      <c r="R34" s="5"/>
      <c r="S34" s="5"/>
      <c r="T34" s="5"/>
      <c r="U34" s="5"/>
      <c r="V34" s="6"/>
      <c r="W34" s="6"/>
      <c r="X34" s="6"/>
      <c r="Y34" s="6"/>
      <c r="Z34" s="6"/>
    </row>
    <row r="35" spans="7:26" ht="14.25">
      <c r="G35" s="4"/>
      <c r="H35" s="4"/>
      <c r="I35" s="4"/>
      <c r="J35" s="4"/>
      <c r="K35" s="4"/>
      <c r="Q35" s="5"/>
      <c r="R35" s="5"/>
      <c r="S35" s="5"/>
      <c r="T35" s="5"/>
      <c r="U35" s="5"/>
      <c r="V35" s="6"/>
      <c r="W35" s="6"/>
      <c r="X35" s="6"/>
      <c r="Y35" s="6"/>
      <c r="Z35" s="6"/>
    </row>
    <row r="36" spans="7:26" ht="12.75">
      <c r="G36" s="4"/>
      <c r="H36" s="4"/>
      <c r="I36" s="4"/>
      <c r="J36" s="4"/>
      <c r="K36" s="4"/>
    </row>
    <row r="37" spans="7:26" ht="12.75">
      <c r="G37" s="4"/>
      <c r="H37" s="4"/>
      <c r="I37" s="4"/>
      <c r="J37" s="4"/>
      <c r="K37" s="4"/>
      <c r="Q37" s="7"/>
      <c r="R37" s="7"/>
      <c r="S37" s="7"/>
      <c r="T37" s="7"/>
      <c r="U37" s="7"/>
    </row>
    <row r="38" spans="7:26" ht="12.75">
      <c r="G38" s="4"/>
      <c r="H38" s="4"/>
      <c r="I38" s="4"/>
      <c r="J38" s="4"/>
      <c r="K38" s="4"/>
    </row>
    <row r="39" spans="7:26" ht="12.75">
      <c r="G39" s="4"/>
      <c r="H39" s="4"/>
      <c r="I39" s="4"/>
      <c r="J39" s="4"/>
      <c r="K39" s="4"/>
    </row>
    <row r="40" spans="7:26" ht="12.75">
      <c r="G40" s="4"/>
      <c r="H40" s="4"/>
      <c r="I40" s="4"/>
      <c r="J40" s="4"/>
      <c r="K40" s="4"/>
    </row>
    <row r="41" spans="7:26" ht="12.75">
      <c r="G41" s="4"/>
      <c r="H41" s="4"/>
      <c r="I41" s="4"/>
      <c r="J41" s="4"/>
      <c r="K41" s="4"/>
    </row>
    <row r="42" spans="7:26" ht="12.75">
      <c r="G42" s="4"/>
      <c r="H42" s="4"/>
      <c r="I42" s="4"/>
      <c r="J42" s="4"/>
      <c r="K42" s="4"/>
    </row>
    <row r="43" spans="7:26" ht="12.75">
      <c r="G43" s="4"/>
      <c r="H43" s="4"/>
      <c r="I43" s="4"/>
      <c r="J43" s="4"/>
      <c r="K43" s="4"/>
    </row>
    <row r="44" spans="7:26" ht="12.75">
      <c r="G44" s="4"/>
      <c r="H44" s="4"/>
      <c r="I44" s="4"/>
      <c r="J44" s="4"/>
      <c r="K44" s="4"/>
    </row>
    <row r="45" spans="7:26" ht="12.75">
      <c r="G45" s="4"/>
      <c r="H45" s="4"/>
      <c r="I45" s="4"/>
      <c r="J45" s="4"/>
      <c r="K45" s="4"/>
    </row>
    <row r="46" spans="7:26" ht="12.75">
      <c r="G46" s="4"/>
      <c r="H46" s="4"/>
      <c r="I46" s="4"/>
      <c r="J46" s="4"/>
      <c r="K46" s="4"/>
    </row>
    <row r="47" spans="7:26" ht="12.75">
      <c r="G47" s="4"/>
      <c r="H47" s="4"/>
      <c r="I47" s="4"/>
      <c r="J47" s="4"/>
      <c r="K47" s="4"/>
    </row>
    <row r="48" spans="7:26" ht="12.75">
      <c r="G48" s="4"/>
      <c r="H48" s="4"/>
      <c r="I48" s="4"/>
      <c r="J48" s="4"/>
      <c r="K48" s="4"/>
    </row>
    <row r="49" spans="7:11" ht="12.75">
      <c r="G49" s="4"/>
      <c r="H49" s="4"/>
      <c r="I49" s="4"/>
      <c r="J49" s="4"/>
      <c r="K49" s="4"/>
    </row>
    <row r="50" spans="7:11" ht="12.75">
      <c r="G50" s="4"/>
      <c r="H50" s="4"/>
      <c r="I50" s="4"/>
      <c r="J50" s="4"/>
      <c r="K50" s="4"/>
    </row>
    <row r="51" spans="7:11" ht="12.75">
      <c r="G51" s="4"/>
      <c r="H51" s="4"/>
      <c r="I51" s="4"/>
      <c r="J51" s="4"/>
      <c r="K51" s="4"/>
    </row>
    <row r="52" spans="7:11" ht="12.75">
      <c r="G52" s="4"/>
      <c r="H52" s="4"/>
      <c r="I52" s="4"/>
      <c r="J52" s="4"/>
      <c r="K52" s="4"/>
    </row>
    <row r="53" spans="7:11" ht="12.75">
      <c r="G53" s="4"/>
      <c r="H53" s="4"/>
      <c r="I53" s="4"/>
      <c r="J53" s="4"/>
      <c r="K53" s="4"/>
    </row>
    <row r="54" spans="7:11" ht="12.75">
      <c r="G54" s="4"/>
      <c r="H54" s="4"/>
      <c r="I54" s="4"/>
      <c r="J54" s="4"/>
      <c r="K54" s="4"/>
    </row>
    <row r="55" spans="7:11" ht="12.75">
      <c r="G55" s="4"/>
      <c r="H55" s="4"/>
      <c r="I55" s="4"/>
      <c r="J55" s="4"/>
      <c r="K55" s="4"/>
    </row>
    <row r="56" spans="7:11" ht="12.75">
      <c r="G56" s="4"/>
      <c r="H56" s="4"/>
      <c r="I56" s="4"/>
      <c r="J56" s="4"/>
      <c r="K56" s="4"/>
    </row>
    <row r="57" spans="7:11" ht="12.75">
      <c r="G57" s="4"/>
      <c r="H57" s="4"/>
      <c r="I57" s="4"/>
      <c r="J57" s="4"/>
      <c r="K57" s="4"/>
    </row>
    <row r="58" spans="7:11" ht="12.75">
      <c r="G58" s="4"/>
      <c r="H58" s="4"/>
      <c r="I58" s="4"/>
      <c r="J58" s="4"/>
      <c r="K58" s="4"/>
    </row>
    <row r="59" spans="7:11" ht="12.75">
      <c r="G59" s="4"/>
      <c r="H59" s="4"/>
      <c r="I59" s="4"/>
      <c r="J59" s="4"/>
      <c r="K59" s="4"/>
    </row>
    <row r="60" spans="7:11" ht="12.75">
      <c r="G60" s="4"/>
      <c r="H60" s="4"/>
      <c r="I60" s="4"/>
      <c r="J60" s="4"/>
      <c r="K60" s="4"/>
    </row>
    <row r="61" spans="7:11" ht="12.75">
      <c r="G61" s="4"/>
      <c r="H61" s="4"/>
      <c r="I61" s="4"/>
      <c r="J61" s="4"/>
      <c r="K61" s="4"/>
    </row>
    <row r="62" spans="7:11" ht="12.75">
      <c r="G62" s="4"/>
      <c r="H62" s="4"/>
      <c r="I62" s="4"/>
      <c r="J62" s="4"/>
      <c r="K62" s="4"/>
    </row>
    <row r="63" spans="7:11" ht="12.75">
      <c r="G63" s="4"/>
      <c r="H63" s="4"/>
      <c r="I63" s="4"/>
      <c r="J63" s="4"/>
      <c r="K63" s="4"/>
    </row>
    <row r="64" spans="7:11" ht="12.75">
      <c r="G64" s="4"/>
      <c r="H64" s="4"/>
      <c r="I64" s="4"/>
      <c r="J64" s="4"/>
      <c r="K64" s="4"/>
    </row>
    <row r="65" spans="7:11" ht="12.75">
      <c r="G65" s="4"/>
      <c r="H65" s="4"/>
      <c r="I65" s="4"/>
      <c r="J65" s="4"/>
      <c r="K65" s="4"/>
    </row>
    <row r="66" spans="7:11" ht="12.75">
      <c r="G66" s="4"/>
      <c r="H66" s="4"/>
      <c r="I66" s="4"/>
      <c r="J66" s="4"/>
      <c r="K66" s="4"/>
    </row>
    <row r="67" spans="7:11" ht="12.75">
      <c r="G67" s="4"/>
      <c r="H67" s="4"/>
      <c r="I67" s="4"/>
      <c r="J67" s="4"/>
      <c r="K67" s="4"/>
    </row>
    <row r="68" spans="7:11" ht="12.75">
      <c r="G68" s="4"/>
      <c r="H68" s="4"/>
      <c r="I68" s="4"/>
      <c r="J68" s="4"/>
      <c r="K68" s="4"/>
    </row>
    <row r="69" spans="7:11" ht="12.75">
      <c r="G69" s="4"/>
      <c r="H69" s="4"/>
      <c r="I69" s="4"/>
      <c r="J69" s="4"/>
      <c r="K69" s="4"/>
    </row>
    <row r="70" spans="7:11" ht="12.75">
      <c r="G70" s="4"/>
      <c r="H70" s="4"/>
      <c r="I70" s="4"/>
      <c r="J70" s="4"/>
      <c r="K70" s="4"/>
    </row>
    <row r="71" spans="7:11" ht="12.75">
      <c r="G71" s="4"/>
      <c r="H71" s="4"/>
      <c r="I71" s="4"/>
      <c r="J71" s="4"/>
      <c r="K71" s="4"/>
    </row>
    <row r="72" spans="7:11" ht="12.75">
      <c r="G72" s="4"/>
      <c r="H72" s="4"/>
      <c r="I72" s="4"/>
      <c r="J72" s="4"/>
      <c r="K72" s="4"/>
    </row>
    <row r="73" spans="7:11" ht="12.75">
      <c r="G73" s="4"/>
      <c r="H73" s="4"/>
      <c r="I73" s="4"/>
      <c r="J73" s="4"/>
      <c r="K73" s="4"/>
    </row>
    <row r="74" spans="7:11" ht="12.75">
      <c r="G74" s="4"/>
      <c r="H74" s="4"/>
      <c r="I74" s="4"/>
      <c r="J74" s="4"/>
      <c r="K74" s="4"/>
    </row>
    <row r="75" spans="7:11" ht="12.75">
      <c r="G75" s="4"/>
      <c r="H75" s="4"/>
      <c r="I75" s="4"/>
      <c r="J75" s="4"/>
      <c r="K75" s="4"/>
    </row>
    <row r="76" spans="7:11" ht="12.75">
      <c r="G76" s="4"/>
      <c r="H76" s="4"/>
      <c r="I76" s="4"/>
      <c r="J76" s="4"/>
      <c r="K76" s="4"/>
    </row>
    <row r="77" spans="7:11" ht="12.75">
      <c r="G77" s="4"/>
      <c r="H77" s="4"/>
      <c r="I77" s="4"/>
      <c r="J77" s="4"/>
      <c r="K77" s="4"/>
    </row>
    <row r="78" spans="7:11" ht="12.75">
      <c r="G78" s="4"/>
      <c r="H78" s="4"/>
      <c r="I78" s="4"/>
      <c r="J78" s="4"/>
      <c r="K78" s="4"/>
    </row>
    <row r="79" spans="7:11" ht="12.75">
      <c r="G79" s="4"/>
      <c r="H79" s="4"/>
      <c r="I79" s="4"/>
      <c r="J79" s="4"/>
      <c r="K79" s="4"/>
    </row>
    <row r="80" spans="7:11" ht="12.75">
      <c r="G80" s="4"/>
      <c r="H80" s="4"/>
      <c r="I80" s="4"/>
      <c r="J80" s="4"/>
      <c r="K80" s="4"/>
    </row>
    <row r="81" spans="7:11" ht="12.75">
      <c r="G81" s="4"/>
      <c r="H81" s="4"/>
      <c r="I81" s="4"/>
      <c r="J81" s="4"/>
      <c r="K81" s="4"/>
    </row>
    <row r="82" spans="7:11" ht="12.75">
      <c r="G82" s="4"/>
      <c r="H82" s="4"/>
      <c r="I82" s="4"/>
      <c r="J82" s="4"/>
      <c r="K82" s="4"/>
    </row>
    <row r="83" spans="7:11" ht="12.75">
      <c r="G83" s="4"/>
      <c r="H83" s="4"/>
      <c r="I83" s="4"/>
      <c r="J83" s="4"/>
      <c r="K83" s="4"/>
    </row>
    <row r="84" spans="7:11" ht="12.75">
      <c r="G84" s="4"/>
      <c r="H84" s="4"/>
      <c r="I84" s="4"/>
      <c r="J84" s="4"/>
      <c r="K84" s="4"/>
    </row>
    <row r="85" spans="7:11" ht="12.75">
      <c r="G85" s="4"/>
      <c r="H85" s="4"/>
      <c r="I85" s="4"/>
      <c r="J85" s="4"/>
      <c r="K85" s="4"/>
    </row>
    <row r="86" spans="7:11" ht="12.75">
      <c r="G86" s="4"/>
      <c r="H86" s="4"/>
      <c r="I86" s="4"/>
      <c r="J86" s="4"/>
      <c r="K86" s="4"/>
    </row>
    <row r="87" spans="7:11" ht="12.75">
      <c r="G87" s="4"/>
      <c r="H87" s="4"/>
      <c r="I87" s="4"/>
      <c r="J87" s="4"/>
      <c r="K87" s="4"/>
    </row>
    <row r="88" spans="7:11" ht="12.75">
      <c r="G88" s="4"/>
      <c r="H88" s="4"/>
      <c r="I88" s="4"/>
      <c r="J88" s="4"/>
      <c r="K88" s="4"/>
    </row>
    <row r="89" spans="7:11" ht="12.75">
      <c r="G89" s="4"/>
      <c r="H89" s="4"/>
      <c r="I89" s="4"/>
      <c r="J89" s="4"/>
      <c r="K89" s="4"/>
    </row>
    <row r="90" spans="7:11" ht="12.75">
      <c r="G90" s="4"/>
      <c r="H90" s="4"/>
      <c r="I90" s="4"/>
      <c r="J90" s="4"/>
      <c r="K90" s="4"/>
    </row>
    <row r="91" spans="7:11" ht="12.75">
      <c r="G91" s="4"/>
      <c r="H91" s="4"/>
      <c r="I91" s="4"/>
      <c r="J91" s="4"/>
      <c r="K91" s="4"/>
    </row>
    <row r="92" spans="7:11" ht="12.75">
      <c r="G92" s="4"/>
      <c r="H92" s="4"/>
      <c r="I92" s="4"/>
      <c r="J92" s="4"/>
      <c r="K92" s="4"/>
    </row>
    <row r="93" spans="7:11" ht="12.75">
      <c r="G93" s="4"/>
      <c r="H93" s="4"/>
      <c r="I93" s="4"/>
      <c r="J93" s="4"/>
      <c r="K93" s="4"/>
    </row>
    <row r="94" spans="7:11" ht="12.75">
      <c r="G94" s="4"/>
      <c r="H94" s="4"/>
      <c r="I94" s="4"/>
      <c r="J94" s="4"/>
      <c r="K94" s="4"/>
    </row>
    <row r="95" spans="7:11" ht="12.75">
      <c r="G95" s="4"/>
      <c r="H95" s="4"/>
      <c r="I95" s="4"/>
      <c r="J95" s="4"/>
      <c r="K95" s="4"/>
    </row>
    <row r="96" spans="7:11" ht="12.75">
      <c r="G96" s="4"/>
      <c r="H96" s="4"/>
      <c r="I96" s="4"/>
      <c r="J96" s="4"/>
      <c r="K96" s="4"/>
    </row>
    <row r="97" spans="7:11" ht="12.75">
      <c r="G97" s="4"/>
      <c r="H97" s="4"/>
      <c r="I97" s="4"/>
      <c r="J97" s="4"/>
      <c r="K97" s="4"/>
    </row>
    <row r="98" spans="7:11" ht="12.75">
      <c r="G98" s="4"/>
      <c r="H98" s="4"/>
      <c r="I98" s="4"/>
      <c r="J98" s="4"/>
      <c r="K98" s="4"/>
    </row>
    <row r="99" spans="7:11" ht="12.75">
      <c r="G99" s="4"/>
      <c r="H99" s="4"/>
      <c r="I99" s="4"/>
      <c r="J99" s="4"/>
      <c r="K99" s="4"/>
    </row>
    <row r="100" spans="7:11" ht="12.75">
      <c r="G100" s="4"/>
      <c r="H100" s="4"/>
      <c r="I100" s="4"/>
      <c r="J100" s="4"/>
      <c r="K100" s="4"/>
    </row>
    <row r="101" spans="7:11" ht="12.75">
      <c r="G101" s="4"/>
      <c r="H101" s="4"/>
      <c r="I101" s="4"/>
      <c r="J101" s="4"/>
      <c r="K101" s="4"/>
    </row>
    <row r="102" spans="7:11" ht="12.75">
      <c r="G102" s="4"/>
      <c r="H102" s="4"/>
      <c r="I102" s="4"/>
      <c r="J102" s="4"/>
      <c r="K102" s="4"/>
    </row>
    <row r="103" spans="7:11" ht="12.75">
      <c r="G103" s="4"/>
      <c r="H103" s="4"/>
      <c r="I103" s="4"/>
      <c r="J103" s="4"/>
      <c r="K103" s="4"/>
    </row>
    <row r="104" spans="7:11" ht="12.75">
      <c r="G104" s="4"/>
      <c r="H104" s="4"/>
      <c r="I104" s="4"/>
      <c r="J104" s="4"/>
      <c r="K104" s="4"/>
    </row>
    <row r="105" spans="7:11" ht="12.75">
      <c r="G105" s="4"/>
      <c r="H105" s="4"/>
      <c r="I105" s="4"/>
      <c r="J105" s="4"/>
      <c r="K105" s="4"/>
    </row>
    <row r="106" spans="7:11" ht="12.75">
      <c r="G106" s="4"/>
      <c r="H106" s="4"/>
      <c r="I106" s="4"/>
      <c r="J106" s="4"/>
      <c r="K106" s="4"/>
    </row>
    <row r="107" spans="7:11" ht="12.75">
      <c r="G107" s="4"/>
      <c r="H107" s="4"/>
      <c r="I107" s="4"/>
      <c r="J107" s="4"/>
      <c r="K107" s="4"/>
    </row>
    <row r="108" spans="7:11" ht="12.75">
      <c r="G108" s="4"/>
      <c r="H108" s="4"/>
      <c r="I108" s="4"/>
      <c r="J108" s="4"/>
      <c r="K108" s="4"/>
    </row>
    <row r="109" spans="7:11" ht="12.75">
      <c r="G109" s="4"/>
      <c r="H109" s="4"/>
      <c r="I109" s="4"/>
      <c r="J109" s="4"/>
      <c r="K109" s="4"/>
    </row>
    <row r="110" spans="7:11" ht="12.75">
      <c r="G110" s="4"/>
      <c r="H110" s="4"/>
      <c r="I110" s="4"/>
      <c r="J110" s="4"/>
      <c r="K110" s="4"/>
    </row>
    <row r="111" spans="7:11" ht="12.75">
      <c r="G111" s="4"/>
      <c r="H111" s="4"/>
      <c r="I111" s="4"/>
      <c r="J111" s="4"/>
      <c r="K111" s="4"/>
    </row>
    <row r="112" spans="7:11" ht="12.75">
      <c r="G112" s="4"/>
      <c r="H112" s="4"/>
      <c r="I112" s="4"/>
      <c r="J112" s="4"/>
      <c r="K112" s="4"/>
    </row>
    <row r="113" spans="7:11" ht="12.75">
      <c r="G113" s="4"/>
      <c r="H113" s="4"/>
      <c r="I113" s="4"/>
      <c r="J113" s="4"/>
      <c r="K113" s="4"/>
    </row>
    <row r="114" spans="7:11" ht="12.75">
      <c r="G114" s="4"/>
      <c r="H114" s="4"/>
      <c r="I114" s="4"/>
      <c r="J114" s="4"/>
      <c r="K114" s="4"/>
    </row>
    <row r="115" spans="7:11" ht="12.75">
      <c r="G115" s="4"/>
      <c r="H115" s="4"/>
      <c r="I115" s="4"/>
      <c r="J115" s="4"/>
      <c r="K115" s="4"/>
    </row>
    <row r="116" spans="7:11" ht="12.75">
      <c r="G116" s="4"/>
      <c r="H116" s="4"/>
      <c r="I116" s="4"/>
      <c r="J116" s="4"/>
      <c r="K116" s="4"/>
    </row>
    <row r="117" spans="7:11" ht="12.75">
      <c r="G117" s="4"/>
      <c r="H117" s="4"/>
      <c r="I117" s="4"/>
      <c r="J117" s="4"/>
      <c r="K117" s="4"/>
    </row>
    <row r="118" spans="7:11" ht="12.75">
      <c r="G118" s="4"/>
      <c r="H118" s="4"/>
      <c r="I118" s="4"/>
      <c r="J118" s="4"/>
      <c r="K118" s="4"/>
    </row>
    <row r="119" spans="7:11" ht="12.75">
      <c r="G119" s="4"/>
      <c r="H119" s="4"/>
      <c r="I119" s="4"/>
      <c r="J119" s="4"/>
      <c r="K119" s="4"/>
    </row>
    <row r="120" spans="7:11" ht="12.75">
      <c r="G120" s="4"/>
      <c r="H120" s="4"/>
      <c r="I120" s="4"/>
      <c r="J120" s="4"/>
      <c r="K120" s="4"/>
    </row>
    <row r="121" spans="7:11" ht="12.75">
      <c r="G121" s="4"/>
      <c r="H121" s="4"/>
      <c r="I121" s="4"/>
      <c r="J121" s="4"/>
      <c r="K121" s="4"/>
    </row>
    <row r="122" spans="7:11" ht="12.75">
      <c r="G122" s="4"/>
      <c r="H122" s="4"/>
      <c r="I122" s="4"/>
      <c r="J122" s="4"/>
      <c r="K122" s="4"/>
    </row>
    <row r="123" spans="7:11" ht="12.75">
      <c r="G123" s="4"/>
      <c r="H123" s="4"/>
      <c r="I123" s="4"/>
      <c r="J123" s="4"/>
      <c r="K123" s="4"/>
    </row>
    <row r="124" spans="7:11" ht="12.75">
      <c r="G124" s="4"/>
      <c r="H124" s="4"/>
      <c r="I124" s="4"/>
      <c r="J124" s="4"/>
      <c r="K124" s="4"/>
    </row>
    <row r="125" spans="7:11" ht="12.75">
      <c r="G125" s="4"/>
      <c r="H125" s="4"/>
      <c r="I125" s="4"/>
      <c r="J125" s="4"/>
      <c r="K125" s="4"/>
    </row>
    <row r="126" spans="7:11" ht="12.75">
      <c r="G126" s="4"/>
      <c r="H126" s="4"/>
      <c r="I126" s="4"/>
      <c r="J126" s="4"/>
      <c r="K126" s="4"/>
    </row>
    <row r="127" spans="7:11" ht="12.75">
      <c r="G127" s="4"/>
      <c r="H127" s="4"/>
      <c r="I127" s="4"/>
      <c r="J127" s="4"/>
      <c r="K127" s="4"/>
    </row>
    <row r="128" spans="7:11" ht="12.75">
      <c r="G128" s="4"/>
      <c r="H128" s="4"/>
      <c r="I128" s="4"/>
      <c r="J128" s="4"/>
      <c r="K128" s="4"/>
    </row>
    <row r="129" spans="7:11" ht="12.75">
      <c r="G129" s="4"/>
      <c r="H129" s="4"/>
      <c r="I129" s="4"/>
      <c r="J129" s="4"/>
      <c r="K129" s="4"/>
    </row>
    <row r="130" spans="7:11" ht="12.75">
      <c r="G130" s="4"/>
      <c r="H130" s="4"/>
      <c r="I130" s="4"/>
      <c r="J130" s="4"/>
      <c r="K130" s="4"/>
    </row>
    <row r="131" spans="7:11" ht="12.75">
      <c r="G131" s="4"/>
      <c r="H131" s="4"/>
      <c r="I131" s="4"/>
      <c r="J131" s="4"/>
      <c r="K131" s="4"/>
    </row>
    <row r="132" spans="7:11" ht="12.75">
      <c r="G132" s="4"/>
      <c r="H132" s="4"/>
      <c r="I132" s="4"/>
      <c r="J132" s="4"/>
      <c r="K132" s="4"/>
    </row>
    <row r="133" spans="7:11" ht="12.75">
      <c r="G133" s="4"/>
      <c r="H133" s="4"/>
      <c r="I133" s="4"/>
      <c r="J133" s="4"/>
      <c r="K133" s="4"/>
    </row>
    <row r="134" spans="7:11" ht="12.75">
      <c r="G134" s="4"/>
      <c r="H134" s="4"/>
      <c r="I134" s="4"/>
      <c r="J134" s="4"/>
      <c r="K134" s="4"/>
    </row>
    <row r="135" spans="7:11" ht="12.75">
      <c r="G135" s="4"/>
      <c r="H135" s="4"/>
      <c r="I135" s="4"/>
      <c r="J135" s="4"/>
      <c r="K135" s="4"/>
    </row>
    <row r="136" spans="7:11" ht="12.75">
      <c r="G136" s="4"/>
      <c r="H136" s="4"/>
      <c r="I136" s="4"/>
      <c r="J136" s="4"/>
      <c r="K136" s="4"/>
    </row>
    <row r="137" spans="7:11" ht="12.75">
      <c r="G137" s="4"/>
      <c r="H137" s="4"/>
      <c r="I137" s="4"/>
      <c r="J137" s="4"/>
      <c r="K137" s="4"/>
    </row>
    <row r="138" spans="7:11" ht="12.75">
      <c r="G138" s="4"/>
      <c r="H138" s="4"/>
      <c r="I138" s="4"/>
      <c r="J138" s="4"/>
      <c r="K138" s="4"/>
    </row>
    <row r="139" spans="7:11" ht="12.75">
      <c r="G139" s="4"/>
      <c r="H139" s="4"/>
      <c r="I139" s="4"/>
      <c r="J139" s="4"/>
      <c r="K139" s="4"/>
    </row>
    <row r="140" spans="7:11" ht="12.75">
      <c r="G140" s="4"/>
      <c r="H140" s="4"/>
      <c r="I140" s="4"/>
      <c r="J140" s="4"/>
      <c r="K140" s="4"/>
    </row>
    <row r="141" spans="7:11" ht="12.75">
      <c r="G141" s="4"/>
      <c r="H141" s="4"/>
      <c r="I141" s="4"/>
      <c r="J141" s="4"/>
      <c r="K141" s="4"/>
    </row>
    <row r="142" spans="7:11" ht="12.75">
      <c r="G142" s="4"/>
      <c r="H142" s="4"/>
      <c r="I142" s="4"/>
      <c r="J142" s="4"/>
      <c r="K142" s="4"/>
    </row>
    <row r="143" spans="7:11" ht="12.75">
      <c r="G143" s="4"/>
      <c r="H143" s="4"/>
      <c r="I143" s="4"/>
      <c r="J143" s="4"/>
      <c r="K143" s="4"/>
    </row>
    <row r="144" spans="7:11" ht="12.75">
      <c r="G144" s="4"/>
      <c r="H144" s="4"/>
      <c r="I144" s="4"/>
      <c r="J144" s="4"/>
      <c r="K144" s="4"/>
    </row>
    <row r="145" spans="7:11" ht="12.75">
      <c r="G145" s="4"/>
      <c r="H145" s="4"/>
      <c r="I145" s="4"/>
      <c r="J145" s="4"/>
      <c r="K145" s="4"/>
    </row>
    <row r="146" spans="7:11" ht="12.75">
      <c r="G146" s="4"/>
      <c r="H146" s="4"/>
      <c r="I146" s="4"/>
      <c r="J146" s="4"/>
      <c r="K146" s="4"/>
    </row>
    <row r="147" spans="7:11" ht="12.75">
      <c r="G147" s="4"/>
      <c r="H147" s="4"/>
      <c r="I147" s="4"/>
      <c r="J147" s="4"/>
      <c r="K147" s="4"/>
    </row>
    <row r="148" spans="7:11" ht="12.75">
      <c r="G148" s="4"/>
      <c r="H148" s="4"/>
      <c r="I148" s="4"/>
      <c r="J148" s="4"/>
      <c r="K148" s="4"/>
    </row>
    <row r="149" spans="7:11" ht="12.75">
      <c r="G149" s="4"/>
      <c r="H149" s="4"/>
      <c r="I149" s="4"/>
      <c r="J149" s="4"/>
      <c r="K149" s="4"/>
    </row>
    <row r="150" spans="7:11" ht="12.75">
      <c r="G150" s="4"/>
      <c r="H150" s="4"/>
      <c r="I150" s="4"/>
      <c r="J150" s="4"/>
      <c r="K150" s="4"/>
    </row>
    <row r="151" spans="7:11" ht="12.75">
      <c r="G151" s="4"/>
      <c r="H151" s="4"/>
      <c r="I151" s="4"/>
      <c r="J151" s="4"/>
      <c r="K151" s="4"/>
    </row>
    <row r="152" spans="7:11" ht="12.75">
      <c r="G152" s="4"/>
      <c r="H152" s="4"/>
      <c r="I152" s="4"/>
      <c r="J152" s="4"/>
      <c r="K152" s="4"/>
    </row>
    <row r="153" spans="7:11" ht="12.75">
      <c r="G153" s="4"/>
      <c r="H153" s="4"/>
      <c r="I153" s="4"/>
      <c r="J153" s="4"/>
      <c r="K153" s="4"/>
    </row>
    <row r="154" spans="7:11" ht="12.75">
      <c r="G154" s="4"/>
      <c r="H154" s="4"/>
      <c r="I154" s="4"/>
      <c r="J154" s="4"/>
      <c r="K154" s="4"/>
    </row>
    <row r="155" spans="7:11" ht="12.75">
      <c r="G155" s="4"/>
      <c r="H155" s="4"/>
      <c r="I155" s="4"/>
      <c r="J155" s="4"/>
      <c r="K155" s="4"/>
    </row>
    <row r="156" spans="7:11" ht="12.75">
      <c r="G156" s="4"/>
      <c r="H156" s="4"/>
      <c r="I156" s="4"/>
      <c r="J156" s="4"/>
      <c r="K156" s="4"/>
    </row>
    <row r="157" spans="7:11" ht="12.75">
      <c r="G157" s="4"/>
      <c r="H157" s="4"/>
      <c r="I157" s="4"/>
      <c r="J157" s="4"/>
      <c r="K157" s="4"/>
    </row>
    <row r="158" spans="7:11" ht="12.75">
      <c r="G158" s="4"/>
      <c r="H158" s="4"/>
      <c r="I158" s="4"/>
      <c r="J158" s="4"/>
      <c r="K158" s="4"/>
    </row>
    <row r="159" spans="7:11" ht="12.75">
      <c r="G159" s="4"/>
      <c r="H159" s="4"/>
      <c r="I159" s="4"/>
      <c r="J159" s="4"/>
      <c r="K159" s="4"/>
    </row>
    <row r="160" spans="7:11" ht="12.75">
      <c r="G160" s="4"/>
      <c r="H160" s="4"/>
      <c r="I160" s="4"/>
      <c r="J160" s="4"/>
      <c r="K160" s="4"/>
    </row>
    <row r="161" spans="7:11" ht="12.75">
      <c r="G161" s="4"/>
      <c r="H161" s="4"/>
      <c r="I161" s="4"/>
      <c r="J161" s="4"/>
      <c r="K161" s="4"/>
    </row>
    <row r="162" spans="7:11" ht="12.75">
      <c r="G162" s="4"/>
      <c r="H162" s="4"/>
      <c r="I162" s="4"/>
      <c r="J162" s="4"/>
      <c r="K162" s="4"/>
    </row>
    <row r="163" spans="7:11" ht="12.75">
      <c r="G163" s="4"/>
      <c r="H163" s="4"/>
      <c r="I163" s="4"/>
      <c r="J163" s="4"/>
      <c r="K163" s="4"/>
    </row>
    <row r="164" spans="7:11" ht="12.75">
      <c r="G164" s="4"/>
      <c r="H164" s="4"/>
      <c r="I164" s="4"/>
      <c r="J164" s="4"/>
      <c r="K164" s="4"/>
    </row>
    <row r="165" spans="7:11" ht="12.75">
      <c r="G165" s="4"/>
      <c r="H165" s="4"/>
      <c r="I165" s="4"/>
      <c r="J165" s="4"/>
      <c r="K165" s="4"/>
    </row>
    <row r="166" spans="7:11" ht="12.75">
      <c r="G166" s="4"/>
      <c r="H166" s="4"/>
      <c r="I166" s="4"/>
      <c r="J166" s="4"/>
      <c r="K166" s="4"/>
    </row>
    <row r="167" spans="7:11" ht="12.75">
      <c r="G167" s="4"/>
      <c r="H167" s="4"/>
      <c r="I167" s="4"/>
      <c r="J167" s="4"/>
      <c r="K167" s="4"/>
    </row>
    <row r="168" spans="7:11" ht="12.75">
      <c r="G168" s="4"/>
      <c r="H168" s="4"/>
      <c r="I168" s="4"/>
      <c r="J168" s="4"/>
      <c r="K168" s="4"/>
    </row>
    <row r="169" spans="7:11" ht="12.75">
      <c r="G169" s="4"/>
      <c r="H169" s="4"/>
      <c r="I169" s="4"/>
      <c r="J169" s="4"/>
      <c r="K169" s="4"/>
    </row>
    <row r="170" spans="7:11" ht="12.75">
      <c r="G170" s="4"/>
      <c r="H170" s="4"/>
      <c r="I170" s="4"/>
      <c r="J170" s="4"/>
      <c r="K170" s="4"/>
    </row>
    <row r="171" spans="7:11" ht="12.75">
      <c r="G171" s="4"/>
      <c r="H171" s="4"/>
      <c r="I171" s="4"/>
      <c r="J171" s="4"/>
      <c r="K171" s="4"/>
    </row>
    <row r="172" spans="7:11" ht="12.75">
      <c r="G172" s="4"/>
      <c r="H172" s="4"/>
      <c r="I172" s="4"/>
      <c r="J172" s="4"/>
      <c r="K172" s="4"/>
    </row>
    <row r="173" spans="7:11" ht="12.75">
      <c r="G173" s="4"/>
      <c r="H173" s="4"/>
      <c r="I173" s="4"/>
      <c r="J173" s="4"/>
      <c r="K173" s="4"/>
    </row>
    <row r="174" spans="7:11" ht="12.75">
      <c r="G174" s="4"/>
      <c r="H174" s="4"/>
      <c r="I174" s="4"/>
      <c r="J174" s="4"/>
      <c r="K174" s="4"/>
    </row>
    <row r="175" spans="7:11" ht="12.75">
      <c r="G175" s="4"/>
      <c r="H175" s="4"/>
      <c r="I175" s="4"/>
      <c r="J175" s="4"/>
      <c r="K175" s="4"/>
    </row>
    <row r="176" spans="7:11" ht="12.75">
      <c r="G176" s="4"/>
      <c r="H176" s="4"/>
      <c r="I176" s="4"/>
      <c r="J176" s="4"/>
      <c r="K176" s="4"/>
    </row>
    <row r="177" spans="7:11" ht="12.75">
      <c r="G177" s="4"/>
      <c r="H177" s="4"/>
      <c r="I177" s="4"/>
      <c r="J177" s="4"/>
      <c r="K177" s="4"/>
    </row>
    <row r="178" spans="7:11" ht="12.75">
      <c r="G178" s="4"/>
      <c r="H178" s="4"/>
      <c r="I178" s="4"/>
      <c r="J178" s="4"/>
      <c r="K178" s="4"/>
    </row>
    <row r="179" spans="7:11" ht="12.75">
      <c r="G179" s="4"/>
      <c r="H179" s="4"/>
      <c r="I179" s="4"/>
      <c r="J179" s="4"/>
      <c r="K179" s="4"/>
    </row>
    <row r="180" spans="7:11" ht="12.75">
      <c r="G180" s="4"/>
      <c r="H180" s="4"/>
      <c r="I180" s="4"/>
      <c r="J180" s="4"/>
      <c r="K180" s="4"/>
    </row>
    <row r="181" spans="7:11" ht="12.75">
      <c r="G181" s="4"/>
      <c r="H181" s="4"/>
      <c r="I181" s="4"/>
      <c r="J181" s="4"/>
      <c r="K181" s="4"/>
    </row>
    <row r="182" spans="7:11" ht="12.75">
      <c r="G182" s="4"/>
      <c r="H182" s="4"/>
      <c r="I182" s="4"/>
      <c r="J182" s="4"/>
      <c r="K182" s="4"/>
    </row>
    <row r="183" spans="7:11" ht="12.75">
      <c r="G183" s="4"/>
      <c r="H183" s="4"/>
      <c r="I183" s="4"/>
      <c r="J183" s="4"/>
      <c r="K183" s="4"/>
    </row>
    <row r="184" spans="7:11" ht="12.75">
      <c r="G184" s="4"/>
      <c r="H184" s="4"/>
      <c r="I184" s="4"/>
      <c r="J184" s="4"/>
      <c r="K184" s="4"/>
    </row>
    <row r="185" spans="7:11" ht="12.75">
      <c r="G185" s="4"/>
      <c r="H185" s="4"/>
      <c r="I185" s="4"/>
      <c r="J185" s="4"/>
      <c r="K185" s="4"/>
    </row>
    <row r="186" spans="7:11" ht="12.75">
      <c r="G186" s="4"/>
      <c r="H186" s="4"/>
      <c r="I186" s="4"/>
      <c r="J186" s="4"/>
      <c r="K186" s="4"/>
    </row>
    <row r="187" spans="7:11" ht="12.75">
      <c r="G187" s="4"/>
      <c r="H187" s="4"/>
      <c r="I187" s="4"/>
      <c r="J187" s="4"/>
      <c r="K187" s="4"/>
    </row>
    <row r="188" spans="7:11" ht="12.75">
      <c r="G188" s="4"/>
      <c r="H188" s="4"/>
      <c r="I188" s="4"/>
      <c r="J188" s="4"/>
      <c r="K188" s="4"/>
    </row>
    <row r="189" spans="7:11" ht="12.75">
      <c r="G189" s="4"/>
      <c r="H189" s="4"/>
      <c r="I189" s="4"/>
      <c r="J189" s="4"/>
      <c r="K189" s="4"/>
    </row>
    <row r="190" spans="7:11" ht="12.75">
      <c r="G190" s="4"/>
      <c r="H190" s="4"/>
      <c r="I190" s="4"/>
      <c r="J190" s="4"/>
      <c r="K190" s="4"/>
    </row>
    <row r="191" spans="7:11" ht="12.75">
      <c r="G191" s="4"/>
      <c r="H191" s="4"/>
      <c r="I191" s="4"/>
      <c r="J191" s="4"/>
      <c r="K191" s="4"/>
    </row>
    <row r="192" spans="7:11" ht="12.75">
      <c r="G192" s="4"/>
      <c r="H192" s="4"/>
      <c r="I192" s="4"/>
      <c r="J192" s="4"/>
      <c r="K192" s="4"/>
    </row>
    <row r="193" spans="7:11" ht="12.75">
      <c r="G193" s="4"/>
      <c r="H193" s="4"/>
      <c r="I193" s="4"/>
      <c r="J193" s="4"/>
      <c r="K193" s="4"/>
    </row>
    <row r="194" spans="7:11" ht="12.75">
      <c r="G194" s="4"/>
      <c r="H194" s="4"/>
      <c r="I194" s="4"/>
      <c r="J194" s="4"/>
      <c r="K194" s="4"/>
    </row>
    <row r="195" spans="7:11" ht="12.75">
      <c r="G195" s="4"/>
      <c r="H195" s="4"/>
      <c r="I195" s="4"/>
      <c r="J195" s="4"/>
      <c r="K195" s="4"/>
    </row>
    <row r="196" spans="7:11" ht="12.75">
      <c r="G196" s="4"/>
      <c r="H196" s="4"/>
      <c r="I196" s="4"/>
      <c r="J196" s="4"/>
      <c r="K196" s="4"/>
    </row>
    <row r="197" spans="7:11" ht="12.75">
      <c r="G197" s="4"/>
      <c r="H197" s="4"/>
      <c r="I197" s="4"/>
      <c r="J197" s="4"/>
      <c r="K197" s="4"/>
    </row>
    <row r="198" spans="7:11" ht="12.75">
      <c r="G198" s="4"/>
      <c r="H198" s="4"/>
      <c r="I198" s="4"/>
      <c r="J198" s="4"/>
      <c r="K198" s="4"/>
    </row>
    <row r="199" spans="7:11" ht="12.75">
      <c r="G199" s="4"/>
      <c r="H199" s="4"/>
      <c r="I199" s="4"/>
      <c r="J199" s="4"/>
      <c r="K199" s="4"/>
    </row>
    <row r="200" spans="7:11" ht="12.75">
      <c r="G200" s="4"/>
      <c r="H200" s="4"/>
      <c r="I200" s="4"/>
      <c r="J200" s="4"/>
      <c r="K200" s="4"/>
    </row>
    <row r="201" spans="7:11" ht="12.75">
      <c r="G201" s="4"/>
      <c r="H201" s="4"/>
      <c r="I201" s="4"/>
      <c r="J201" s="4"/>
      <c r="K201" s="4"/>
    </row>
    <row r="202" spans="7:11" ht="12.75">
      <c r="G202" s="4"/>
      <c r="H202" s="4"/>
      <c r="I202" s="4"/>
      <c r="J202" s="4"/>
      <c r="K202" s="4"/>
    </row>
    <row r="203" spans="7:11" ht="12.75">
      <c r="G203" s="4"/>
      <c r="H203" s="4"/>
      <c r="I203" s="4"/>
      <c r="J203" s="4"/>
      <c r="K203" s="4"/>
    </row>
    <row r="204" spans="7:11" ht="12.75">
      <c r="G204" s="4"/>
      <c r="H204" s="4"/>
      <c r="I204" s="4"/>
      <c r="J204" s="4"/>
      <c r="K204" s="4"/>
    </row>
    <row r="205" spans="7:11" ht="12.75">
      <c r="G205" s="4"/>
      <c r="H205" s="4"/>
      <c r="I205" s="4"/>
      <c r="J205" s="4"/>
      <c r="K205" s="4"/>
    </row>
    <row r="206" spans="7:11" ht="12.75">
      <c r="G206" s="4"/>
      <c r="H206" s="4"/>
      <c r="I206" s="4"/>
      <c r="J206" s="4"/>
      <c r="K206" s="4"/>
    </row>
    <row r="207" spans="7:11" ht="12.75">
      <c r="G207" s="4"/>
      <c r="H207" s="4"/>
      <c r="I207" s="4"/>
      <c r="J207" s="4"/>
      <c r="K207" s="4"/>
    </row>
    <row r="208" spans="7:11" ht="12.75">
      <c r="G208" s="4"/>
      <c r="H208" s="4"/>
      <c r="I208" s="4"/>
      <c r="J208" s="4"/>
      <c r="K208" s="4"/>
    </row>
    <row r="209" spans="7:11" ht="12.75">
      <c r="G209" s="4"/>
      <c r="H209" s="4"/>
      <c r="I209" s="4"/>
      <c r="J209" s="4"/>
      <c r="K209" s="4"/>
    </row>
    <row r="210" spans="7:11" ht="12.75">
      <c r="G210" s="4"/>
      <c r="H210" s="4"/>
      <c r="I210" s="4"/>
      <c r="J210" s="4"/>
      <c r="K210" s="4"/>
    </row>
    <row r="211" spans="7:11" ht="12.75">
      <c r="G211" s="4"/>
      <c r="H211" s="4"/>
      <c r="I211" s="4"/>
      <c r="J211" s="4"/>
      <c r="K211" s="4"/>
    </row>
    <row r="212" spans="7:11" ht="12.75">
      <c r="G212" s="4"/>
      <c r="H212" s="4"/>
      <c r="I212" s="4"/>
      <c r="J212" s="4"/>
      <c r="K212" s="4"/>
    </row>
    <row r="213" spans="7:11" ht="12.75">
      <c r="G213" s="4"/>
      <c r="H213" s="4"/>
      <c r="I213" s="4"/>
      <c r="J213" s="4"/>
      <c r="K213" s="4"/>
    </row>
    <row r="214" spans="7:11" ht="12.75">
      <c r="G214" s="4"/>
      <c r="H214" s="4"/>
      <c r="I214" s="4"/>
      <c r="J214" s="4"/>
      <c r="K214" s="4"/>
    </row>
    <row r="215" spans="7:11" ht="12.75">
      <c r="G215" s="4"/>
      <c r="H215" s="4"/>
      <c r="I215" s="4"/>
      <c r="J215" s="4"/>
      <c r="K215" s="4"/>
    </row>
    <row r="216" spans="7:11" ht="12.75">
      <c r="G216" s="4"/>
      <c r="H216" s="4"/>
      <c r="I216" s="4"/>
      <c r="J216" s="4"/>
      <c r="K216" s="4"/>
    </row>
    <row r="217" spans="7:11" ht="12.75">
      <c r="G217" s="4"/>
      <c r="H217" s="4"/>
      <c r="I217" s="4"/>
      <c r="J217" s="4"/>
      <c r="K217" s="4"/>
    </row>
    <row r="218" spans="7:11" ht="12.75">
      <c r="G218" s="4"/>
      <c r="H218" s="4"/>
      <c r="I218" s="4"/>
      <c r="J218" s="4"/>
      <c r="K218" s="4"/>
    </row>
    <row r="219" spans="7:11" ht="12.75">
      <c r="G219" s="4"/>
      <c r="H219" s="4"/>
      <c r="I219" s="4"/>
      <c r="J219" s="4"/>
      <c r="K219" s="4"/>
    </row>
    <row r="220" spans="7:11" ht="12.75">
      <c r="G220" s="4"/>
      <c r="H220" s="4"/>
      <c r="I220" s="4"/>
      <c r="J220" s="4"/>
      <c r="K220" s="4"/>
    </row>
    <row r="221" spans="7:11" ht="12.75">
      <c r="G221" s="4"/>
      <c r="H221" s="4"/>
      <c r="I221" s="4"/>
      <c r="J221" s="4"/>
      <c r="K221" s="4"/>
    </row>
    <row r="222" spans="7:11" ht="12.75">
      <c r="G222" s="4"/>
      <c r="H222" s="4"/>
      <c r="I222" s="4"/>
      <c r="J222" s="4"/>
      <c r="K222" s="4"/>
    </row>
    <row r="223" spans="7:11" ht="12.75">
      <c r="G223" s="4"/>
      <c r="H223" s="4"/>
      <c r="I223" s="4"/>
      <c r="J223" s="4"/>
      <c r="K223" s="4"/>
    </row>
    <row r="224" spans="7:11" ht="12.75">
      <c r="G224" s="4"/>
      <c r="H224" s="4"/>
      <c r="I224" s="4"/>
      <c r="J224" s="4"/>
      <c r="K224" s="4"/>
    </row>
    <row r="225" spans="7:11" ht="12.75">
      <c r="G225" s="4"/>
      <c r="H225" s="4"/>
      <c r="I225" s="4"/>
      <c r="J225" s="4"/>
      <c r="K225" s="4"/>
    </row>
    <row r="226" spans="7:11" ht="12.75">
      <c r="G226" s="4"/>
      <c r="H226" s="4"/>
      <c r="I226" s="4"/>
      <c r="J226" s="4"/>
      <c r="K226" s="4"/>
    </row>
    <row r="227" spans="7:11" ht="12.75">
      <c r="G227" s="4"/>
      <c r="H227" s="4"/>
      <c r="I227" s="4"/>
      <c r="J227" s="4"/>
      <c r="K227" s="4"/>
    </row>
    <row r="228" spans="7:11" ht="12.75">
      <c r="G228" s="4"/>
      <c r="H228" s="4"/>
      <c r="I228" s="4"/>
      <c r="J228" s="4"/>
      <c r="K228" s="4"/>
    </row>
    <row r="229" spans="7:11" ht="12.75">
      <c r="G229" s="4"/>
      <c r="H229" s="4"/>
      <c r="I229" s="4"/>
      <c r="J229" s="4"/>
      <c r="K229" s="4"/>
    </row>
    <row r="230" spans="7:11" ht="12.75">
      <c r="G230" s="4"/>
      <c r="H230" s="4"/>
      <c r="I230" s="4"/>
      <c r="J230" s="4"/>
      <c r="K230" s="4"/>
    </row>
    <row r="231" spans="7:11" ht="12.75">
      <c r="G231" s="4"/>
      <c r="H231" s="4"/>
      <c r="I231" s="4"/>
      <c r="J231" s="4"/>
      <c r="K231" s="4"/>
    </row>
    <row r="232" spans="7:11" ht="12.75">
      <c r="G232" s="4"/>
      <c r="H232" s="4"/>
      <c r="I232" s="4"/>
      <c r="J232" s="4"/>
      <c r="K232" s="4"/>
    </row>
    <row r="233" spans="7:11" ht="12.75">
      <c r="G233" s="4"/>
      <c r="H233" s="4"/>
      <c r="I233" s="4"/>
      <c r="J233" s="4"/>
      <c r="K233" s="4"/>
    </row>
    <row r="234" spans="7:11" ht="12.75">
      <c r="G234" s="4"/>
      <c r="H234" s="4"/>
      <c r="I234" s="4"/>
      <c r="J234" s="4"/>
      <c r="K234" s="4"/>
    </row>
    <row r="235" spans="7:11" ht="12.75">
      <c r="G235" s="4"/>
      <c r="H235" s="4"/>
      <c r="I235" s="4"/>
      <c r="J235" s="4"/>
      <c r="K235" s="4"/>
    </row>
    <row r="236" spans="7:11" ht="12.75">
      <c r="G236" s="4"/>
      <c r="H236" s="4"/>
      <c r="I236" s="4"/>
      <c r="J236" s="4"/>
      <c r="K236" s="4"/>
    </row>
    <row r="237" spans="7:11" ht="12.75">
      <c r="G237" s="4"/>
      <c r="H237" s="4"/>
      <c r="I237" s="4"/>
      <c r="J237" s="4"/>
      <c r="K237" s="4"/>
    </row>
    <row r="238" spans="7:11" ht="12.75">
      <c r="G238" s="4"/>
      <c r="H238" s="4"/>
      <c r="I238" s="4"/>
      <c r="J238" s="4"/>
      <c r="K238" s="4"/>
    </row>
    <row r="239" spans="7:11" ht="12.75">
      <c r="G239" s="4"/>
      <c r="H239" s="4"/>
      <c r="I239" s="4"/>
      <c r="J239" s="4"/>
      <c r="K239" s="4"/>
    </row>
    <row r="240" spans="7:11" ht="12.75">
      <c r="G240" s="4"/>
      <c r="H240" s="4"/>
      <c r="I240" s="4"/>
      <c r="J240" s="4"/>
      <c r="K240" s="4"/>
    </row>
    <row r="241" spans="7:11" ht="12.75">
      <c r="G241" s="4"/>
      <c r="H241" s="4"/>
      <c r="I241" s="4"/>
      <c r="J241" s="4"/>
      <c r="K241" s="4"/>
    </row>
    <row r="242" spans="7:11" ht="12.75">
      <c r="G242" s="4"/>
      <c r="H242" s="4"/>
      <c r="I242" s="4"/>
      <c r="J242" s="4"/>
      <c r="K242" s="4"/>
    </row>
    <row r="243" spans="7:11" ht="12.75">
      <c r="G243" s="4"/>
      <c r="H243" s="4"/>
      <c r="I243" s="4"/>
      <c r="J243" s="4"/>
      <c r="K243" s="4"/>
    </row>
    <row r="244" spans="7:11" ht="12.75">
      <c r="G244" s="4"/>
      <c r="H244" s="4"/>
      <c r="I244" s="4"/>
      <c r="J244" s="4"/>
      <c r="K244" s="4"/>
    </row>
    <row r="245" spans="7:11" ht="12.75">
      <c r="G245" s="4"/>
      <c r="H245" s="4"/>
      <c r="I245" s="4"/>
      <c r="J245" s="4"/>
      <c r="K245" s="4"/>
    </row>
    <row r="246" spans="7:11" ht="12.75">
      <c r="G246" s="4"/>
      <c r="H246" s="4"/>
      <c r="I246" s="4"/>
      <c r="J246" s="4"/>
      <c r="K246" s="4"/>
    </row>
    <row r="247" spans="7:11" ht="12.75">
      <c r="G247" s="4"/>
      <c r="H247" s="4"/>
      <c r="I247" s="4"/>
      <c r="J247" s="4"/>
      <c r="K247" s="4"/>
    </row>
    <row r="248" spans="7:11" ht="12.75">
      <c r="G248" s="4"/>
      <c r="H248" s="4"/>
      <c r="I248" s="4"/>
      <c r="J248" s="4"/>
      <c r="K248" s="4"/>
    </row>
    <row r="249" spans="7:11" ht="12.75">
      <c r="G249" s="4"/>
      <c r="H249" s="4"/>
      <c r="I249" s="4"/>
      <c r="J249" s="4"/>
      <c r="K249" s="4"/>
    </row>
    <row r="250" spans="7:11" ht="12.75">
      <c r="G250" s="4"/>
      <c r="H250" s="4"/>
      <c r="I250" s="4"/>
      <c r="J250" s="4"/>
      <c r="K250" s="4"/>
    </row>
    <row r="251" spans="7:11" ht="12.75">
      <c r="G251" s="4"/>
      <c r="H251" s="4"/>
      <c r="I251" s="4"/>
      <c r="J251" s="4"/>
      <c r="K251" s="4"/>
    </row>
    <row r="252" spans="7:11" ht="12.75">
      <c r="G252" s="4"/>
      <c r="H252" s="4"/>
      <c r="I252" s="4"/>
      <c r="J252" s="4"/>
      <c r="K252" s="4"/>
    </row>
    <row r="253" spans="7:11" ht="12.75">
      <c r="G253" s="4"/>
      <c r="H253" s="4"/>
      <c r="I253" s="4"/>
      <c r="J253" s="4"/>
      <c r="K253" s="4"/>
    </row>
    <row r="254" spans="7:11" ht="12.75">
      <c r="G254" s="4"/>
      <c r="H254" s="4"/>
      <c r="I254" s="4"/>
      <c r="J254" s="4"/>
      <c r="K254" s="4"/>
    </row>
    <row r="255" spans="7:11" ht="12.75">
      <c r="G255" s="4"/>
      <c r="H255" s="4"/>
      <c r="I255" s="4"/>
      <c r="J255" s="4"/>
      <c r="K255" s="4"/>
    </row>
    <row r="256" spans="7:11" ht="12.75">
      <c r="G256" s="4"/>
      <c r="H256" s="4"/>
      <c r="I256" s="4"/>
      <c r="J256" s="4"/>
      <c r="K256" s="4"/>
    </row>
    <row r="257" spans="7:11" ht="12.75">
      <c r="G257" s="4"/>
      <c r="H257" s="4"/>
      <c r="I257" s="4"/>
      <c r="J257" s="4"/>
      <c r="K257" s="4"/>
    </row>
    <row r="258" spans="7:11" ht="12.75">
      <c r="G258" s="4"/>
      <c r="H258" s="4"/>
      <c r="I258" s="4"/>
      <c r="J258" s="4"/>
      <c r="K258" s="4"/>
    </row>
    <row r="259" spans="7:11" ht="12.75">
      <c r="G259" s="4"/>
      <c r="H259" s="4"/>
      <c r="I259" s="4"/>
      <c r="J259" s="4"/>
      <c r="K259" s="4"/>
    </row>
    <row r="260" spans="7:11" ht="12.75">
      <c r="G260" s="4"/>
      <c r="H260" s="4"/>
      <c r="I260" s="4"/>
      <c r="J260" s="4"/>
      <c r="K260" s="4"/>
    </row>
    <row r="261" spans="7:11" ht="12.75">
      <c r="G261" s="4"/>
      <c r="H261" s="4"/>
      <c r="I261" s="4"/>
      <c r="J261" s="4"/>
      <c r="K261" s="4"/>
    </row>
    <row r="262" spans="7:11" ht="12.75">
      <c r="G262" s="4"/>
      <c r="H262" s="4"/>
      <c r="I262" s="4"/>
      <c r="J262" s="4"/>
      <c r="K262" s="4"/>
    </row>
    <row r="263" spans="7:11" ht="12.75">
      <c r="G263" s="4"/>
      <c r="H263" s="4"/>
      <c r="I263" s="4"/>
      <c r="J263" s="4"/>
      <c r="K263" s="4"/>
    </row>
    <row r="264" spans="7:11" ht="12.75">
      <c r="G264" s="4"/>
      <c r="H264" s="4"/>
      <c r="I264" s="4"/>
      <c r="J264" s="4"/>
      <c r="K264" s="4"/>
    </row>
    <row r="265" spans="7:11" ht="12.75">
      <c r="G265" s="4"/>
      <c r="H265" s="4"/>
      <c r="I265" s="4"/>
      <c r="J265" s="4"/>
      <c r="K265" s="4"/>
    </row>
    <row r="266" spans="7:11" ht="12.75">
      <c r="G266" s="4"/>
      <c r="H266" s="4"/>
      <c r="I266" s="4"/>
      <c r="J266" s="4"/>
      <c r="K266" s="4"/>
    </row>
    <row r="267" spans="7:11" ht="12.75">
      <c r="G267" s="4"/>
      <c r="H267" s="4"/>
      <c r="I267" s="4"/>
      <c r="J267" s="4"/>
      <c r="K267" s="4"/>
    </row>
    <row r="268" spans="7:11" ht="12.75">
      <c r="G268" s="4"/>
      <c r="H268" s="4"/>
      <c r="I268" s="4"/>
      <c r="J268" s="4"/>
      <c r="K268" s="4"/>
    </row>
    <row r="269" spans="7:11" ht="12.75">
      <c r="G269" s="4"/>
      <c r="H269" s="4"/>
      <c r="I269" s="4"/>
      <c r="J269" s="4"/>
      <c r="K269" s="4"/>
    </row>
    <row r="270" spans="7:11" ht="12.75">
      <c r="G270" s="4"/>
      <c r="H270" s="4"/>
      <c r="I270" s="4"/>
      <c r="J270" s="4"/>
      <c r="K270" s="4"/>
    </row>
    <row r="271" spans="7:11" ht="12.75">
      <c r="G271" s="4"/>
      <c r="H271" s="4"/>
      <c r="I271" s="4"/>
      <c r="J271" s="4"/>
      <c r="K271" s="4"/>
    </row>
    <row r="272" spans="7:11" ht="12.75">
      <c r="G272" s="4"/>
      <c r="H272" s="4"/>
      <c r="I272" s="4"/>
      <c r="J272" s="4"/>
      <c r="K272" s="4"/>
    </row>
    <row r="273" spans="7:11" ht="12.75">
      <c r="G273" s="4"/>
      <c r="H273" s="4"/>
      <c r="I273" s="4"/>
      <c r="J273" s="4"/>
      <c r="K273" s="4"/>
    </row>
    <row r="274" spans="7:11" ht="12.75">
      <c r="G274" s="4"/>
      <c r="H274" s="4"/>
      <c r="I274" s="4"/>
      <c r="J274" s="4"/>
      <c r="K274" s="4"/>
    </row>
    <row r="275" spans="7:11" ht="12.75">
      <c r="G275" s="4"/>
      <c r="H275" s="4"/>
      <c r="I275" s="4"/>
      <c r="J275" s="4"/>
      <c r="K275" s="4"/>
    </row>
    <row r="276" spans="7:11" ht="12.75">
      <c r="G276" s="4"/>
      <c r="H276" s="4"/>
      <c r="I276" s="4"/>
      <c r="J276" s="4"/>
      <c r="K276" s="4"/>
    </row>
    <row r="277" spans="7:11" ht="12.75">
      <c r="G277" s="4"/>
      <c r="H277" s="4"/>
      <c r="I277" s="4"/>
      <c r="J277" s="4"/>
      <c r="K277" s="4"/>
    </row>
    <row r="278" spans="7:11" ht="12.75">
      <c r="G278" s="4"/>
      <c r="H278" s="4"/>
      <c r="I278" s="4"/>
      <c r="J278" s="4"/>
      <c r="K278" s="4"/>
    </row>
    <row r="279" spans="7:11" ht="12.75">
      <c r="G279" s="4"/>
      <c r="H279" s="4"/>
      <c r="I279" s="4"/>
      <c r="J279" s="4"/>
      <c r="K279" s="4"/>
    </row>
    <row r="280" spans="7:11" ht="12.75">
      <c r="G280" s="4"/>
      <c r="H280" s="4"/>
      <c r="I280" s="4"/>
      <c r="J280" s="4"/>
      <c r="K280" s="4"/>
    </row>
    <row r="281" spans="7:11" ht="12.75">
      <c r="G281" s="4"/>
      <c r="H281" s="4"/>
      <c r="I281" s="4"/>
      <c r="J281" s="4"/>
      <c r="K281" s="4"/>
    </row>
    <row r="282" spans="7:11" ht="12.75">
      <c r="G282" s="4"/>
      <c r="H282" s="4"/>
      <c r="I282" s="4"/>
      <c r="J282" s="4"/>
      <c r="K282" s="4"/>
    </row>
    <row r="283" spans="7:11" ht="12.75">
      <c r="G283" s="4"/>
      <c r="H283" s="4"/>
      <c r="I283" s="4"/>
      <c r="J283" s="4"/>
      <c r="K283" s="4"/>
    </row>
    <row r="284" spans="7:11" ht="12.75">
      <c r="G284" s="4"/>
      <c r="H284" s="4"/>
      <c r="I284" s="4"/>
      <c r="J284" s="4"/>
      <c r="K284" s="4"/>
    </row>
    <row r="285" spans="7:11" ht="12.75">
      <c r="G285" s="4"/>
      <c r="H285" s="4"/>
      <c r="I285" s="4"/>
      <c r="J285" s="4"/>
      <c r="K285" s="4"/>
    </row>
    <row r="286" spans="7:11" ht="12.75">
      <c r="G286" s="4"/>
      <c r="H286" s="4"/>
      <c r="I286" s="4"/>
      <c r="J286" s="4"/>
      <c r="K286" s="4"/>
    </row>
    <row r="287" spans="7:11" ht="12.75">
      <c r="G287" s="4"/>
      <c r="H287" s="4"/>
      <c r="I287" s="4"/>
      <c r="J287" s="4"/>
      <c r="K287" s="4"/>
    </row>
    <row r="288" spans="7:11" ht="12.75">
      <c r="G288" s="4"/>
      <c r="H288" s="4"/>
      <c r="I288" s="4"/>
      <c r="J288" s="4"/>
      <c r="K288" s="4"/>
    </row>
    <row r="289" spans="7:11" ht="12.75">
      <c r="G289" s="4"/>
      <c r="H289" s="4"/>
      <c r="I289" s="4"/>
      <c r="J289" s="4"/>
      <c r="K289" s="4"/>
    </row>
    <row r="290" spans="7:11" ht="12.75">
      <c r="G290" s="4"/>
      <c r="H290" s="4"/>
      <c r="I290" s="4"/>
      <c r="J290" s="4"/>
      <c r="K290" s="4"/>
    </row>
    <row r="291" spans="7:11" ht="12.75">
      <c r="G291" s="4"/>
      <c r="H291" s="4"/>
      <c r="I291" s="4"/>
      <c r="J291" s="4"/>
      <c r="K291" s="4"/>
    </row>
    <row r="292" spans="7:11" ht="12.75">
      <c r="G292" s="4"/>
      <c r="H292" s="4"/>
      <c r="I292" s="4"/>
      <c r="J292" s="4"/>
      <c r="K292" s="4"/>
    </row>
    <row r="293" spans="7:11" ht="12.75">
      <c r="G293" s="4"/>
      <c r="H293" s="4"/>
      <c r="I293" s="4"/>
      <c r="J293" s="4"/>
      <c r="K293" s="4"/>
    </row>
    <row r="294" spans="7:11" ht="12.75">
      <c r="G294" s="4"/>
      <c r="H294" s="4"/>
      <c r="I294" s="4"/>
      <c r="J294" s="4"/>
      <c r="K294" s="4"/>
    </row>
    <row r="295" spans="7:11" ht="12.75">
      <c r="G295" s="4"/>
      <c r="H295" s="4"/>
      <c r="I295" s="4"/>
      <c r="J295" s="4"/>
      <c r="K295" s="4"/>
    </row>
    <row r="296" spans="7:11" ht="12.75">
      <c r="G296" s="4"/>
      <c r="H296" s="4"/>
      <c r="I296" s="4"/>
      <c r="J296" s="4"/>
      <c r="K296" s="4"/>
    </row>
    <row r="297" spans="7:11" ht="12.75">
      <c r="G297" s="4"/>
      <c r="H297" s="4"/>
      <c r="I297" s="4"/>
      <c r="J297" s="4"/>
      <c r="K297" s="4"/>
    </row>
    <row r="298" spans="7:11" ht="12.75">
      <c r="G298" s="4"/>
      <c r="H298" s="4"/>
      <c r="I298" s="4"/>
      <c r="J298" s="4"/>
      <c r="K298" s="4"/>
    </row>
    <row r="299" spans="7:11" ht="12.75">
      <c r="G299" s="4"/>
      <c r="H299" s="4"/>
      <c r="I299" s="4"/>
      <c r="J299" s="4"/>
      <c r="K299" s="4"/>
    </row>
    <row r="300" spans="7:11" ht="12.75">
      <c r="G300" s="4"/>
      <c r="H300" s="4"/>
      <c r="I300" s="4"/>
      <c r="J300" s="4"/>
      <c r="K300" s="4"/>
    </row>
    <row r="301" spans="7:11" ht="12.75">
      <c r="G301" s="4"/>
      <c r="H301" s="4"/>
      <c r="I301" s="4"/>
      <c r="J301" s="4"/>
      <c r="K301" s="4"/>
    </row>
    <row r="302" spans="7:11" ht="12.75">
      <c r="G302" s="4"/>
      <c r="H302" s="4"/>
      <c r="I302" s="4"/>
      <c r="J302" s="4"/>
      <c r="K302" s="4"/>
    </row>
    <row r="303" spans="7:11" ht="12.75">
      <c r="G303" s="4"/>
      <c r="H303" s="4"/>
      <c r="I303" s="4"/>
      <c r="J303" s="4"/>
      <c r="K303" s="4"/>
    </row>
    <row r="304" spans="7:11" ht="12.75">
      <c r="G304" s="4"/>
      <c r="H304" s="4"/>
      <c r="I304" s="4"/>
      <c r="J304" s="4"/>
      <c r="K304" s="4"/>
    </row>
    <row r="305" spans="7:11" ht="12.75">
      <c r="G305" s="4"/>
      <c r="H305" s="4"/>
      <c r="I305" s="4"/>
      <c r="J305" s="4"/>
      <c r="K305" s="4"/>
    </row>
    <row r="306" spans="7:11" ht="12.75">
      <c r="G306" s="4"/>
      <c r="H306" s="4"/>
      <c r="I306" s="4"/>
      <c r="J306" s="4"/>
      <c r="K306" s="4"/>
    </row>
    <row r="307" spans="7:11" ht="12.75">
      <c r="G307" s="4"/>
      <c r="H307" s="4"/>
      <c r="I307" s="4"/>
      <c r="J307" s="4"/>
      <c r="K307" s="4"/>
    </row>
    <row r="308" spans="7:11" ht="12.75">
      <c r="G308" s="4"/>
      <c r="H308" s="4"/>
      <c r="I308" s="4"/>
      <c r="J308" s="4"/>
      <c r="K308" s="4"/>
    </row>
    <row r="309" spans="7:11" ht="12.75">
      <c r="G309" s="4"/>
      <c r="H309" s="4"/>
      <c r="I309" s="4"/>
      <c r="J309" s="4"/>
      <c r="K309" s="4"/>
    </row>
    <row r="310" spans="7:11" ht="12.75">
      <c r="G310" s="4"/>
      <c r="H310" s="4"/>
      <c r="I310" s="4"/>
      <c r="J310" s="4"/>
      <c r="K310" s="4"/>
    </row>
    <row r="311" spans="7:11" ht="12.75">
      <c r="G311" s="4"/>
      <c r="H311" s="4"/>
      <c r="I311" s="4"/>
      <c r="J311" s="4"/>
      <c r="K311" s="4"/>
    </row>
    <row r="312" spans="7:11" ht="12.75">
      <c r="G312" s="4"/>
      <c r="H312" s="4"/>
      <c r="I312" s="4"/>
      <c r="J312" s="4"/>
      <c r="K312" s="4"/>
    </row>
    <row r="313" spans="7:11" ht="12.75">
      <c r="G313" s="4"/>
      <c r="H313" s="4"/>
      <c r="I313" s="4"/>
      <c r="J313" s="4"/>
      <c r="K313" s="4"/>
    </row>
    <row r="314" spans="7:11" ht="12.75">
      <c r="G314" s="4"/>
      <c r="H314" s="4"/>
      <c r="I314" s="4"/>
      <c r="J314" s="4"/>
      <c r="K314" s="4"/>
    </row>
    <row r="315" spans="7:11" ht="12.75">
      <c r="G315" s="4"/>
      <c r="H315" s="4"/>
      <c r="I315" s="4"/>
      <c r="J315" s="4"/>
      <c r="K315" s="4"/>
    </row>
    <row r="316" spans="7:11" ht="12.75">
      <c r="G316" s="4"/>
      <c r="H316" s="4"/>
      <c r="I316" s="4"/>
      <c r="J316" s="4"/>
      <c r="K316" s="4"/>
    </row>
    <row r="317" spans="7:11" ht="12.75">
      <c r="G317" s="4"/>
      <c r="H317" s="4"/>
      <c r="I317" s="4"/>
      <c r="J317" s="4"/>
      <c r="K317" s="4"/>
    </row>
    <row r="318" spans="7:11" ht="12.75">
      <c r="G318" s="4"/>
      <c r="H318" s="4"/>
      <c r="I318" s="4"/>
      <c r="J318" s="4"/>
      <c r="K318" s="4"/>
    </row>
    <row r="319" spans="7:11" ht="12.75">
      <c r="G319" s="4"/>
      <c r="H319" s="4"/>
      <c r="I319" s="4"/>
      <c r="J319" s="4"/>
      <c r="K319" s="4"/>
    </row>
    <row r="320" spans="7:11" ht="12.75">
      <c r="G320" s="4"/>
      <c r="H320" s="4"/>
      <c r="I320" s="4"/>
      <c r="J320" s="4"/>
      <c r="K320" s="4"/>
    </row>
    <row r="321" spans="7:11" ht="12.75">
      <c r="G321" s="4"/>
      <c r="H321" s="4"/>
      <c r="I321" s="4"/>
      <c r="J321" s="4"/>
      <c r="K321" s="4"/>
    </row>
    <row r="322" spans="7:11" ht="12.75">
      <c r="G322" s="4"/>
      <c r="H322" s="4"/>
      <c r="I322" s="4"/>
      <c r="J322" s="4"/>
      <c r="K322" s="4"/>
    </row>
    <row r="323" spans="7:11" ht="12.75">
      <c r="G323" s="4"/>
      <c r="H323" s="4"/>
      <c r="I323" s="4"/>
      <c r="J323" s="4"/>
      <c r="K323" s="4"/>
    </row>
    <row r="324" spans="7:11" ht="12.75">
      <c r="G324" s="4"/>
      <c r="H324" s="4"/>
      <c r="I324" s="4"/>
      <c r="J324" s="4"/>
      <c r="K324" s="4"/>
    </row>
    <row r="325" spans="7:11" ht="12.75">
      <c r="G325" s="4"/>
      <c r="H325" s="4"/>
      <c r="I325" s="4"/>
      <c r="J325" s="4"/>
      <c r="K325" s="4"/>
    </row>
    <row r="326" spans="7:11" ht="12.75">
      <c r="G326" s="4"/>
      <c r="H326" s="4"/>
      <c r="I326" s="4"/>
      <c r="J326" s="4"/>
      <c r="K326" s="4"/>
    </row>
    <row r="327" spans="7:11" ht="12.75">
      <c r="G327" s="4"/>
      <c r="H327" s="4"/>
      <c r="I327" s="4"/>
      <c r="J327" s="4"/>
      <c r="K327" s="4"/>
    </row>
    <row r="328" spans="7:11" ht="12.75">
      <c r="G328" s="4"/>
      <c r="H328" s="4"/>
      <c r="I328" s="4"/>
      <c r="J328" s="4"/>
      <c r="K328" s="4"/>
    </row>
    <row r="329" spans="7:11" ht="12.75">
      <c r="G329" s="4"/>
      <c r="H329" s="4"/>
      <c r="I329" s="4"/>
      <c r="J329" s="4"/>
      <c r="K329" s="4"/>
    </row>
    <row r="330" spans="7:11" ht="12.75">
      <c r="G330" s="4"/>
      <c r="H330" s="4"/>
      <c r="I330" s="4"/>
      <c r="J330" s="4"/>
      <c r="K330" s="4"/>
    </row>
    <row r="331" spans="7:11" ht="12.75">
      <c r="G331" s="4"/>
      <c r="H331" s="4"/>
      <c r="I331" s="4"/>
      <c r="J331" s="4"/>
      <c r="K331" s="4"/>
    </row>
    <row r="332" spans="7:11" ht="12.75">
      <c r="G332" s="4"/>
      <c r="H332" s="4"/>
      <c r="I332" s="4"/>
      <c r="J332" s="4"/>
      <c r="K332" s="4"/>
    </row>
    <row r="333" spans="7:11" ht="12.75">
      <c r="G333" s="4"/>
      <c r="H333" s="4"/>
      <c r="I333" s="4"/>
      <c r="J333" s="4"/>
      <c r="K333" s="4"/>
    </row>
    <row r="334" spans="7:11" ht="12.75">
      <c r="G334" s="4"/>
      <c r="H334" s="4"/>
      <c r="I334" s="4"/>
      <c r="J334" s="4"/>
      <c r="K334" s="4"/>
    </row>
    <row r="335" spans="7:11" ht="12.75">
      <c r="G335" s="4"/>
      <c r="H335" s="4"/>
      <c r="I335" s="4"/>
      <c r="J335" s="4"/>
      <c r="K335" s="4"/>
    </row>
    <row r="336" spans="7:11" ht="12.75">
      <c r="G336" s="4"/>
      <c r="H336" s="4"/>
      <c r="I336" s="4"/>
      <c r="J336" s="4"/>
      <c r="K336" s="4"/>
    </row>
    <row r="337" spans="7:11" ht="12.75">
      <c r="G337" s="4"/>
      <c r="H337" s="4"/>
      <c r="I337" s="4"/>
      <c r="J337" s="4"/>
      <c r="K337" s="4"/>
    </row>
    <row r="338" spans="7:11" ht="12.75">
      <c r="G338" s="4"/>
      <c r="H338" s="4"/>
      <c r="I338" s="4"/>
      <c r="J338" s="4"/>
      <c r="K338" s="4"/>
    </row>
    <row r="339" spans="7:11" ht="12.75">
      <c r="G339" s="4"/>
      <c r="H339" s="4"/>
      <c r="I339" s="4"/>
      <c r="J339" s="4"/>
      <c r="K339" s="4"/>
    </row>
    <row r="340" spans="7:11" ht="12.75">
      <c r="G340" s="4"/>
      <c r="H340" s="4"/>
      <c r="I340" s="4"/>
      <c r="J340" s="4"/>
      <c r="K340" s="4"/>
    </row>
    <row r="341" spans="7:11" ht="12.75">
      <c r="G341" s="4"/>
      <c r="H341" s="4"/>
      <c r="I341" s="4"/>
      <c r="J341" s="4"/>
      <c r="K341" s="4"/>
    </row>
    <row r="342" spans="7:11" ht="12.75">
      <c r="G342" s="4"/>
      <c r="H342" s="4"/>
      <c r="I342" s="4"/>
      <c r="J342" s="4"/>
      <c r="K342" s="4"/>
    </row>
    <row r="343" spans="7:11" ht="12.75">
      <c r="G343" s="4"/>
      <c r="H343" s="4"/>
      <c r="I343" s="4"/>
      <c r="J343" s="4"/>
      <c r="K343" s="4"/>
    </row>
    <row r="344" spans="7:11" ht="12.75">
      <c r="G344" s="4"/>
      <c r="H344" s="4"/>
      <c r="I344" s="4"/>
      <c r="J344" s="4"/>
      <c r="K344" s="4"/>
    </row>
    <row r="345" spans="7:11" ht="12.75">
      <c r="G345" s="4"/>
      <c r="H345" s="4"/>
      <c r="I345" s="4"/>
      <c r="J345" s="4"/>
      <c r="K345" s="4"/>
    </row>
    <row r="346" spans="7:11" ht="12.75">
      <c r="G346" s="4"/>
      <c r="H346" s="4"/>
      <c r="I346" s="4"/>
      <c r="J346" s="4"/>
      <c r="K346" s="4"/>
    </row>
    <row r="347" spans="7:11" ht="12.75">
      <c r="G347" s="4"/>
      <c r="H347" s="4"/>
      <c r="I347" s="4"/>
      <c r="J347" s="4"/>
      <c r="K347" s="4"/>
    </row>
    <row r="348" spans="7:11" ht="12.75">
      <c r="G348" s="4"/>
      <c r="H348" s="4"/>
      <c r="I348" s="4"/>
      <c r="J348" s="4"/>
      <c r="K348" s="4"/>
    </row>
    <row r="349" spans="7:11" ht="12.75">
      <c r="G349" s="4"/>
      <c r="H349" s="4"/>
      <c r="I349" s="4"/>
      <c r="J349" s="4"/>
      <c r="K349" s="4"/>
    </row>
    <row r="350" spans="7:11" ht="12.75">
      <c r="G350" s="4"/>
      <c r="H350" s="4"/>
      <c r="I350" s="4"/>
      <c r="J350" s="4"/>
      <c r="K350" s="4"/>
    </row>
    <row r="351" spans="7:11" ht="12.75">
      <c r="G351" s="4"/>
      <c r="H351" s="4"/>
      <c r="I351" s="4"/>
      <c r="J351" s="4"/>
      <c r="K351" s="4"/>
    </row>
    <row r="352" spans="7:11" ht="12.75">
      <c r="G352" s="4"/>
      <c r="H352" s="4"/>
      <c r="I352" s="4"/>
      <c r="J352" s="4"/>
      <c r="K352" s="4"/>
    </row>
    <row r="353" spans="7:11" ht="12.75">
      <c r="G353" s="4"/>
      <c r="H353" s="4"/>
      <c r="I353" s="4"/>
      <c r="J353" s="4"/>
      <c r="K353" s="4"/>
    </row>
    <row r="354" spans="7:11" ht="12.75">
      <c r="G354" s="4"/>
      <c r="H354" s="4"/>
      <c r="I354" s="4"/>
      <c r="J354" s="4"/>
      <c r="K354" s="4"/>
    </row>
    <row r="355" spans="7:11" ht="12.75">
      <c r="G355" s="4"/>
      <c r="H355" s="4"/>
      <c r="I355" s="4"/>
      <c r="J355" s="4"/>
      <c r="K355" s="4"/>
    </row>
    <row r="356" spans="7:11" ht="12.75">
      <c r="G356" s="4"/>
      <c r="H356" s="4"/>
      <c r="I356" s="4"/>
      <c r="J356" s="4"/>
      <c r="K356" s="4"/>
    </row>
    <row r="357" spans="7:11" ht="12.75">
      <c r="G357" s="4"/>
      <c r="H357" s="4"/>
      <c r="I357" s="4"/>
      <c r="J357" s="4"/>
      <c r="K357" s="4"/>
    </row>
    <row r="358" spans="7:11" ht="12.75">
      <c r="G358" s="4"/>
      <c r="H358" s="4"/>
      <c r="I358" s="4"/>
      <c r="J358" s="4"/>
      <c r="K358" s="4"/>
    </row>
    <row r="359" spans="7:11" ht="12.75">
      <c r="G359" s="4"/>
      <c r="H359" s="4"/>
      <c r="I359" s="4"/>
      <c r="J359" s="4"/>
      <c r="K359" s="4"/>
    </row>
    <row r="360" spans="7:11" ht="12.75">
      <c r="G360" s="4"/>
      <c r="H360" s="4"/>
      <c r="I360" s="4"/>
      <c r="J360" s="4"/>
      <c r="K360" s="4"/>
    </row>
    <row r="361" spans="7:11" ht="12.75">
      <c r="G361" s="4"/>
      <c r="H361" s="4"/>
      <c r="I361" s="4"/>
      <c r="J361" s="4"/>
      <c r="K361" s="4"/>
    </row>
    <row r="362" spans="7:11" ht="12.75">
      <c r="G362" s="4"/>
      <c r="H362" s="4"/>
      <c r="I362" s="4"/>
      <c r="J362" s="4"/>
      <c r="K362" s="4"/>
    </row>
    <row r="363" spans="7:11" ht="12.75">
      <c r="G363" s="4"/>
      <c r="H363" s="4"/>
      <c r="I363" s="4"/>
      <c r="J363" s="4"/>
      <c r="K363" s="4"/>
    </row>
    <row r="364" spans="7:11" ht="12.75">
      <c r="G364" s="4"/>
      <c r="H364" s="4"/>
      <c r="I364" s="4"/>
      <c r="J364" s="4"/>
      <c r="K364" s="4"/>
    </row>
    <row r="365" spans="7:11" ht="12.75">
      <c r="G365" s="4"/>
      <c r="H365" s="4"/>
      <c r="I365" s="4"/>
      <c r="J365" s="4"/>
      <c r="K365" s="4"/>
    </row>
    <row r="366" spans="7:11" ht="12.75">
      <c r="G366" s="4"/>
      <c r="H366" s="4"/>
      <c r="I366" s="4"/>
      <c r="J366" s="4"/>
      <c r="K366" s="4"/>
    </row>
    <row r="367" spans="7:11" ht="12.75">
      <c r="G367" s="4"/>
      <c r="H367" s="4"/>
      <c r="I367" s="4"/>
      <c r="J367" s="4"/>
      <c r="K367" s="4"/>
    </row>
    <row r="368" spans="7:11" ht="12.75">
      <c r="G368" s="4"/>
      <c r="H368" s="4"/>
      <c r="I368" s="4"/>
      <c r="J368" s="4"/>
      <c r="K368" s="4"/>
    </row>
    <row r="369" spans="7:11" ht="12.75">
      <c r="G369" s="4"/>
      <c r="H369" s="4"/>
      <c r="I369" s="4"/>
      <c r="J369" s="4"/>
      <c r="K369" s="4"/>
    </row>
    <row r="370" spans="7:11" ht="12.75">
      <c r="G370" s="4"/>
      <c r="H370" s="4"/>
      <c r="I370" s="4"/>
      <c r="J370" s="4"/>
      <c r="K370" s="4"/>
    </row>
    <row r="371" spans="7:11" ht="12.75">
      <c r="G371" s="4"/>
      <c r="H371" s="4"/>
      <c r="I371" s="4"/>
      <c r="J371" s="4"/>
      <c r="K371" s="4"/>
    </row>
    <row r="372" spans="7:11" ht="12.75">
      <c r="G372" s="4"/>
      <c r="H372" s="4"/>
      <c r="I372" s="4"/>
      <c r="J372" s="4"/>
      <c r="K372" s="4"/>
    </row>
    <row r="373" spans="7:11" ht="12.75">
      <c r="G373" s="4"/>
      <c r="H373" s="4"/>
      <c r="I373" s="4"/>
      <c r="J373" s="4"/>
      <c r="K373" s="4"/>
    </row>
    <row r="374" spans="7:11" ht="12.75">
      <c r="G374" s="4"/>
      <c r="H374" s="4"/>
      <c r="I374" s="4"/>
      <c r="J374" s="4"/>
      <c r="K374" s="4"/>
    </row>
    <row r="375" spans="7:11" ht="12.75">
      <c r="G375" s="4"/>
      <c r="H375" s="4"/>
      <c r="I375" s="4"/>
      <c r="J375" s="4"/>
      <c r="K375" s="4"/>
    </row>
    <row r="376" spans="7:11" ht="12.75">
      <c r="G376" s="4"/>
      <c r="H376" s="4"/>
      <c r="I376" s="4"/>
      <c r="J376" s="4"/>
      <c r="K376" s="4"/>
    </row>
    <row r="377" spans="7:11" ht="12.75">
      <c r="G377" s="4"/>
      <c r="H377" s="4"/>
      <c r="I377" s="4"/>
      <c r="J377" s="4"/>
      <c r="K377" s="4"/>
    </row>
    <row r="378" spans="7:11" ht="12.75">
      <c r="G378" s="4"/>
      <c r="H378" s="4"/>
      <c r="I378" s="4"/>
      <c r="J378" s="4"/>
      <c r="K378" s="4"/>
    </row>
    <row r="379" spans="7:11" ht="12.75">
      <c r="G379" s="4"/>
      <c r="H379" s="4"/>
      <c r="I379" s="4"/>
      <c r="J379" s="4"/>
      <c r="K379" s="4"/>
    </row>
    <row r="380" spans="7:11" ht="12.75">
      <c r="G380" s="4"/>
      <c r="H380" s="4"/>
      <c r="I380" s="4"/>
      <c r="J380" s="4"/>
      <c r="K380" s="4"/>
    </row>
    <row r="381" spans="7:11" ht="12.75">
      <c r="G381" s="4"/>
      <c r="H381" s="4"/>
      <c r="I381" s="4"/>
      <c r="J381" s="4"/>
      <c r="K381" s="4"/>
    </row>
    <row r="382" spans="7:11" ht="12.75">
      <c r="G382" s="4"/>
      <c r="H382" s="4"/>
      <c r="I382" s="4"/>
      <c r="J382" s="4"/>
      <c r="K382" s="4"/>
    </row>
    <row r="383" spans="7:11" ht="12.75">
      <c r="G383" s="4"/>
      <c r="H383" s="4"/>
      <c r="I383" s="4"/>
      <c r="J383" s="4"/>
      <c r="K383" s="4"/>
    </row>
    <row r="384" spans="7:11" ht="12.75">
      <c r="G384" s="4"/>
      <c r="H384" s="4"/>
      <c r="I384" s="4"/>
      <c r="J384" s="4"/>
      <c r="K384" s="4"/>
    </row>
    <row r="385" spans="7:11" ht="12.75">
      <c r="G385" s="4"/>
      <c r="H385" s="4"/>
      <c r="I385" s="4"/>
      <c r="J385" s="4"/>
      <c r="K385" s="4"/>
    </row>
    <row r="386" spans="7:11" ht="12.75">
      <c r="G386" s="4"/>
      <c r="H386" s="4"/>
      <c r="I386" s="4"/>
      <c r="J386" s="4"/>
      <c r="K386" s="4"/>
    </row>
    <row r="387" spans="7:11" ht="12.75">
      <c r="G387" s="4"/>
      <c r="H387" s="4"/>
      <c r="I387" s="4"/>
      <c r="J387" s="4"/>
      <c r="K387" s="4"/>
    </row>
    <row r="388" spans="7:11" ht="12.75">
      <c r="G388" s="4"/>
      <c r="H388" s="4"/>
      <c r="I388" s="4"/>
      <c r="J388" s="4"/>
      <c r="K388" s="4"/>
    </row>
    <row r="389" spans="7:11" ht="12.75">
      <c r="G389" s="4"/>
      <c r="H389" s="4"/>
      <c r="I389" s="4"/>
      <c r="J389" s="4"/>
      <c r="K389" s="4"/>
    </row>
    <row r="390" spans="7:11" ht="12.75">
      <c r="G390" s="4"/>
      <c r="H390" s="4"/>
      <c r="I390" s="4"/>
      <c r="J390" s="4"/>
      <c r="K390" s="4"/>
    </row>
    <row r="391" spans="7:11" ht="12.75">
      <c r="G391" s="4"/>
      <c r="H391" s="4"/>
      <c r="I391" s="4"/>
      <c r="J391" s="4"/>
      <c r="K391" s="4"/>
    </row>
    <row r="392" spans="7:11" ht="12.75">
      <c r="G392" s="4"/>
      <c r="H392" s="4"/>
      <c r="I392" s="4"/>
      <c r="J392" s="4"/>
      <c r="K392" s="4"/>
    </row>
    <row r="393" spans="7:11" ht="12.75">
      <c r="G393" s="4"/>
      <c r="H393" s="4"/>
      <c r="I393" s="4"/>
      <c r="J393" s="4"/>
      <c r="K393" s="4"/>
    </row>
    <row r="394" spans="7:11" ht="12.75">
      <c r="G394" s="4"/>
      <c r="H394" s="4"/>
      <c r="I394" s="4"/>
      <c r="J394" s="4"/>
      <c r="K394" s="4"/>
    </row>
    <row r="395" spans="7:11" ht="12.75">
      <c r="G395" s="4"/>
      <c r="H395" s="4"/>
      <c r="I395" s="4"/>
      <c r="J395" s="4"/>
      <c r="K395" s="4"/>
    </row>
    <row r="396" spans="7:11" ht="12.75">
      <c r="G396" s="4"/>
      <c r="H396" s="4"/>
      <c r="I396" s="4"/>
      <c r="J396" s="4"/>
      <c r="K396" s="4"/>
    </row>
    <row r="397" spans="7:11" ht="12.75">
      <c r="G397" s="4"/>
      <c r="H397" s="4"/>
      <c r="I397" s="4"/>
      <c r="J397" s="4"/>
      <c r="K397" s="4"/>
    </row>
    <row r="398" spans="7:11" ht="12.75">
      <c r="G398" s="4"/>
      <c r="H398" s="4"/>
      <c r="I398" s="4"/>
      <c r="J398" s="4"/>
      <c r="K398" s="4"/>
    </row>
    <row r="399" spans="7:11" ht="12.75">
      <c r="G399" s="4"/>
      <c r="H399" s="4"/>
      <c r="I399" s="4"/>
      <c r="J399" s="4"/>
      <c r="K399" s="4"/>
    </row>
    <row r="400" spans="7:11" ht="12.75">
      <c r="G400" s="4"/>
      <c r="H400" s="4"/>
      <c r="I400" s="4"/>
      <c r="J400" s="4"/>
      <c r="K400" s="4"/>
    </row>
    <row r="401" spans="7:11" ht="12.75">
      <c r="G401" s="4"/>
      <c r="H401" s="4"/>
      <c r="I401" s="4"/>
      <c r="J401" s="4"/>
      <c r="K401" s="4"/>
    </row>
    <row r="402" spans="7:11" ht="12.75">
      <c r="G402" s="4"/>
      <c r="H402" s="4"/>
      <c r="I402" s="4"/>
      <c r="J402" s="4"/>
      <c r="K402" s="4"/>
    </row>
    <row r="403" spans="7:11" ht="12.75">
      <c r="G403" s="4"/>
      <c r="H403" s="4"/>
      <c r="I403" s="4"/>
      <c r="J403" s="4"/>
      <c r="K403" s="4"/>
    </row>
    <row r="404" spans="7:11" ht="12.75">
      <c r="G404" s="4"/>
      <c r="H404" s="4"/>
      <c r="I404" s="4"/>
      <c r="J404" s="4"/>
      <c r="K404" s="4"/>
    </row>
    <row r="405" spans="7:11" ht="12.75">
      <c r="G405" s="4"/>
      <c r="H405" s="4"/>
      <c r="I405" s="4"/>
      <c r="J405" s="4"/>
      <c r="K405" s="4"/>
    </row>
    <row r="406" spans="7:11" ht="12.75">
      <c r="G406" s="4"/>
      <c r="H406" s="4"/>
      <c r="I406" s="4"/>
      <c r="J406" s="4"/>
      <c r="K406" s="4"/>
    </row>
    <row r="407" spans="7:11" ht="12.75">
      <c r="G407" s="4"/>
      <c r="H407" s="4"/>
      <c r="I407" s="4"/>
      <c r="J407" s="4"/>
      <c r="K407" s="4"/>
    </row>
    <row r="408" spans="7:11" ht="12.75">
      <c r="G408" s="4"/>
      <c r="H408" s="4"/>
      <c r="I408" s="4"/>
      <c r="J408" s="4"/>
      <c r="K408" s="4"/>
    </row>
    <row r="409" spans="7:11" ht="12.75">
      <c r="G409" s="4"/>
      <c r="H409" s="4"/>
      <c r="I409" s="4"/>
      <c r="J409" s="4"/>
      <c r="K409" s="4"/>
    </row>
    <row r="410" spans="7:11" ht="12.75">
      <c r="G410" s="4"/>
      <c r="H410" s="4"/>
      <c r="I410" s="4"/>
      <c r="J410" s="4"/>
      <c r="K410" s="4"/>
    </row>
    <row r="411" spans="7:11" ht="12.75">
      <c r="G411" s="4"/>
      <c r="H411" s="4"/>
      <c r="I411" s="4"/>
      <c r="J411" s="4"/>
      <c r="K411" s="4"/>
    </row>
    <row r="412" spans="7:11" ht="12.75">
      <c r="G412" s="4"/>
      <c r="H412" s="4"/>
      <c r="I412" s="4"/>
      <c r="J412" s="4"/>
      <c r="K412" s="4"/>
    </row>
    <row r="413" spans="7:11" ht="12.75">
      <c r="G413" s="4"/>
      <c r="H413" s="4"/>
      <c r="I413" s="4"/>
      <c r="J413" s="4"/>
      <c r="K413" s="4"/>
    </row>
    <row r="414" spans="7:11" ht="12.75">
      <c r="G414" s="4"/>
      <c r="H414" s="4"/>
      <c r="I414" s="4"/>
      <c r="J414" s="4"/>
      <c r="K414" s="4"/>
    </row>
    <row r="415" spans="7:11" ht="12.75">
      <c r="G415" s="4"/>
      <c r="H415" s="4"/>
      <c r="I415" s="4"/>
      <c r="J415" s="4"/>
      <c r="K415" s="4"/>
    </row>
    <row r="416" spans="7:11" ht="12.75">
      <c r="G416" s="4"/>
      <c r="H416" s="4"/>
      <c r="I416" s="4"/>
      <c r="J416" s="4"/>
      <c r="K416" s="4"/>
    </row>
    <row r="417" spans="7:11" ht="12.75">
      <c r="G417" s="4"/>
      <c r="H417" s="4"/>
      <c r="I417" s="4"/>
      <c r="J417" s="4"/>
      <c r="K417" s="4"/>
    </row>
    <row r="418" spans="7:11" ht="12.75">
      <c r="G418" s="4"/>
      <c r="H418" s="4"/>
      <c r="I418" s="4"/>
      <c r="J418" s="4"/>
      <c r="K418" s="4"/>
    </row>
    <row r="419" spans="7:11" ht="12.75">
      <c r="G419" s="4"/>
      <c r="H419" s="4"/>
      <c r="I419" s="4"/>
      <c r="J419" s="4"/>
      <c r="K419" s="4"/>
    </row>
    <row r="420" spans="7:11" ht="12.75">
      <c r="G420" s="4"/>
      <c r="H420" s="4"/>
      <c r="I420" s="4"/>
      <c r="J420" s="4"/>
      <c r="K420" s="4"/>
    </row>
    <row r="421" spans="7:11" ht="12.75">
      <c r="G421" s="4"/>
      <c r="H421" s="4"/>
      <c r="I421" s="4"/>
      <c r="J421" s="4"/>
      <c r="K421" s="4"/>
    </row>
    <row r="422" spans="7:11" ht="12.75">
      <c r="G422" s="4"/>
      <c r="H422" s="4"/>
      <c r="I422" s="4"/>
      <c r="J422" s="4"/>
      <c r="K422" s="4"/>
    </row>
    <row r="423" spans="7:11" ht="12.75">
      <c r="G423" s="4"/>
      <c r="H423" s="4"/>
      <c r="I423" s="4"/>
      <c r="J423" s="4"/>
      <c r="K423" s="4"/>
    </row>
    <row r="424" spans="7:11" ht="12.75">
      <c r="G424" s="4"/>
      <c r="H424" s="4"/>
      <c r="I424" s="4"/>
      <c r="J424" s="4"/>
      <c r="K424" s="4"/>
    </row>
    <row r="425" spans="7:11" ht="12.75">
      <c r="G425" s="4"/>
      <c r="H425" s="4"/>
      <c r="I425" s="4"/>
      <c r="J425" s="4"/>
      <c r="K425" s="4"/>
    </row>
    <row r="426" spans="7:11" ht="12.75">
      <c r="G426" s="4"/>
      <c r="H426" s="4"/>
      <c r="I426" s="4"/>
      <c r="J426" s="4"/>
      <c r="K426" s="4"/>
    </row>
    <row r="427" spans="7:11" ht="12.75">
      <c r="G427" s="4"/>
      <c r="H427" s="4"/>
      <c r="I427" s="4"/>
      <c r="J427" s="4"/>
      <c r="K427" s="4"/>
    </row>
    <row r="428" spans="7:11" ht="12.75">
      <c r="G428" s="4"/>
      <c r="H428" s="4"/>
      <c r="I428" s="4"/>
      <c r="J428" s="4"/>
      <c r="K428" s="4"/>
    </row>
    <row r="429" spans="7:11" ht="12.75">
      <c r="G429" s="4"/>
      <c r="H429" s="4"/>
      <c r="I429" s="4"/>
      <c r="J429" s="4"/>
      <c r="K429" s="4"/>
    </row>
    <row r="430" spans="7:11" ht="12.75">
      <c r="G430" s="4"/>
      <c r="H430" s="4"/>
      <c r="I430" s="4"/>
      <c r="J430" s="4"/>
      <c r="K430" s="4"/>
    </row>
    <row r="431" spans="7:11" ht="12.75">
      <c r="G431" s="4"/>
      <c r="H431" s="4"/>
      <c r="I431" s="4"/>
      <c r="J431" s="4"/>
      <c r="K431" s="4"/>
    </row>
    <row r="432" spans="7:11" ht="12.75">
      <c r="G432" s="4"/>
      <c r="H432" s="4"/>
      <c r="I432" s="4"/>
      <c r="J432" s="4"/>
      <c r="K432" s="4"/>
    </row>
    <row r="433" spans="7:11" ht="12.75">
      <c r="G433" s="4"/>
      <c r="H433" s="4"/>
      <c r="I433" s="4"/>
      <c r="J433" s="4"/>
      <c r="K433" s="4"/>
    </row>
    <row r="434" spans="7:11" ht="12.75">
      <c r="G434" s="4"/>
      <c r="H434" s="4"/>
      <c r="I434" s="4"/>
      <c r="J434" s="4"/>
      <c r="K434" s="4"/>
    </row>
    <row r="435" spans="7:11" ht="12.75">
      <c r="G435" s="4"/>
      <c r="H435" s="4"/>
      <c r="I435" s="4"/>
      <c r="J435" s="4"/>
      <c r="K435" s="4"/>
    </row>
    <row r="436" spans="7:11" ht="12.75">
      <c r="G436" s="4"/>
      <c r="H436" s="4"/>
      <c r="I436" s="4"/>
      <c r="J436" s="4"/>
      <c r="K436" s="4"/>
    </row>
    <row r="437" spans="7:11" ht="12.75">
      <c r="G437" s="4"/>
      <c r="H437" s="4"/>
      <c r="I437" s="4"/>
      <c r="J437" s="4"/>
      <c r="K437" s="4"/>
    </row>
    <row r="438" spans="7:11" ht="12.75">
      <c r="G438" s="4"/>
      <c r="H438" s="4"/>
      <c r="I438" s="4"/>
      <c r="J438" s="4"/>
      <c r="K438" s="4"/>
    </row>
    <row r="439" spans="7:11" ht="12.75">
      <c r="G439" s="4"/>
      <c r="H439" s="4"/>
      <c r="I439" s="4"/>
      <c r="J439" s="4"/>
      <c r="K439" s="4"/>
    </row>
    <row r="440" spans="7:11" ht="12.75">
      <c r="G440" s="4"/>
      <c r="H440" s="4"/>
      <c r="I440" s="4"/>
      <c r="J440" s="4"/>
      <c r="K440" s="4"/>
    </row>
    <row r="441" spans="7:11" ht="12.75">
      <c r="G441" s="4"/>
      <c r="H441" s="4"/>
      <c r="I441" s="4"/>
      <c r="J441" s="4"/>
      <c r="K441" s="4"/>
    </row>
    <row r="442" spans="7:11" ht="12.75">
      <c r="G442" s="4"/>
      <c r="H442" s="4"/>
      <c r="I442" s="4"/>
      <c r="J442" s="4"/>
      <c r="K442" s="4"/>
    </row>
    <row r="443" spans="7:11" ht="12.75">
      <c r="G443" s="4"/>
      <c r="H443" s="4"/>
      <c r="I443" s="4"/>
      <c r="J443" s="4"/>
      <c r="K443" s="4"/>
    </row>
    <row r="444" spans="7:11" ht="12.75">
      <c r="G444" s="4"/>
      <c r="H444" s="4"/>
      <c r="I444" s="4"/>
      <c r="J444" s="4"/>
      <c r="K444" s="4"/>
    </row>
    <row r="445" spans="7:11" ht="12.75">
      <c r="G445" s="4"/>
      <c r="H445" s="4"/>
      <c r="I445" s="4"/>
      <c r="J445" s="4"/>
      <c r="K445" s="4"/>
    </row>
    <row r="446" spans="7:11" ht="12.75">
      <c r="G446" s="4"/>
      <c r="H446" s="4"/>
      <c r="I446" s="4"/>
      <c r="J446" s="4"/>
      <c r="K446" s="4"/>
    </row>
    <row r="447" spans="7:11" ht="12.75">
      <c r="G447" s="4"/>
      <c r="H447" s="4"/>
      <c r="I447" s="4"/>
      <c r="J447" s="4"/>
      <c r="K447" s="4"/>
    </row>
    <row r="448" spans="7:11" ht="12.75">
      <c r="G448" s="4"/>
      <c r="H448" s="4"/>
      <c r="I448" s="4"/>
      <c r="J448" s="4"/>
      <c r="K448" s="4"/>
    </row>
    <row r="449" spans="7:11" ht="12.75">
      <c r="G449" s="4"/>
      <c r="H449" s="4"/>
      <c r="I449" s="4"/>
      <c r="J449" s="4"/>
      <c r="K449" s="4"/>
    </row>
    <row r="450" spans="7:11" ht="12.75">
      <c r="G450" s="4"/>
      <c r="H450" s="4"/>
      <c r="I450" s="4"/>
      <c r="J450" s="4"/>
      <c r="K450" s="4"/>
    </row>
    <row r="451" spans="7:11" ht="12.75">
      <c r="G451" s="4"/>
      <c r="H451" s="4"/>
      <c r="I451" s="4"/>
      <c r="J451" s="4"/>
      <c r="K451" s="4"/>
    </row>
    <row r="452" spans="7:11" ht="12.75">
      <c r="G452" s="4"/>
      <c r="H452" s="4"/>
      <c r="I452" s="4"/>
      <c r="J452" s="4"/>
      <c r="K452" s="4"/>
    </row>
    <row r="453" spans="7:11" ht="12.75">
      <c r="G453" s="4"/>
      <c r="H453" s="4"/>
      <c r="I453" s="4"/>
      <c r="J453" s="4"/>
      <c r="K453" s="4"/>
    </row>
    <row r="454" spans="7:11" ht="12.75">
      <c r="G454" s="4"/>
      <c r="H454" s="4"/>
      <c r="I454" s="4"/>
      <c r="J454" s="4"/>
      <c r="K454" s="4"/>
    </row>
    <row r="455" spans="7:11" ht="12.75">
      <c r="G455" s="4"/>
      <c r="H455" s="4"/>
      <c r="I455" s="4"/>
      <c r="J455" s="4"/>
      <c r="K455" s="4"/>
    </row>
    <row r="456" spans="7:11" ht="12.75">
      <c r="G456" s="4"/>
      <c r="H456" s="4"/>
      <c r="I456" s="4"/>
      <c r="J456" s="4"/>
      <c r="K456" s="4"/>
    </row>
    <row r="457" spans="7:11" ht="12.75">
      <c r="G457" s="4"/>
      <c r="H457" s="4"/>
      <c r="I457" s="4"/>
      <c r="J457" s="4"/>
      <c r="K457" s="4"/>
    </row>
    <row r="458" spans="7:11" ht="12.75">
      <c r="G458" s="4"/>
      <c r="H458" s="4"/>
      <c r="I458" s="4"/>
      <c r="J458" s="4"/>
      <c r="K458" s="4"/>
    </row>
    <row r="459" spans="7:11" ht="12.75">
      <c r="G459" s="4"/>
      <c r="H459" s="4"/>
      <c r="I459" s="4"/>
      <c r="J459" s="4"/>
      <c r="K459" s="4"/>
    </row>
    <row r="460" spans="7:11" ht="12.75">
      <c r="G460" s="4"/>
      <c r="H460" s="4"/>
      <c r="I460" s="4"/>
      <c r="J460" s="4"/>
      <c r="K460" s="4"/>
    </row>
    <row r="461" spans="7:11" ht="12.75">
      <c r="G461" s="4"/>
      <c r="H461" s="4"/>
      <c r="I461" s="4"/>
      <c r="J461" s="4"/>
      <c r="K461" s="4"/>
    </row>
    <row r="462" spans="7:11" ht="12.75">
      <c r="G462" s="4"/>
      <c r="H462" s="4"/>
      <c r="I462" s="4"/>
      <c r="J462" s="4"/>
      <c r="K462" s="4"/>
    </row>
    <row r="463" spans="7:11" ht="12.75">
      <c r="G463" s="4"/>
      <c r="H463" s="4"/>
      <c r="I463" s="4"/>
      <c r="J463" s="4"/>
      <c r="K463" s="4"/>
    </row>
    <row r="464" spans="7:11" ht="12.75">
      <c r="G464" s="4"/>
      <c r="H464" s="4"/>
      <c r="I464" s="4"/>
      <c r="J464" s="4"/>
      <c r="K464" s="4"/>
    </row>
    <row r="465" spans="7:11" ht="12.75">
      <c r="G465" s="4"/>
      <c r="H465" s="4"/>
      <c r="I465" s="4"/>
      <c r="J465" s="4"/>
      <c r="K465" s="4"/>
    </row>
    <row r="466" spans="7:11" ht="12.75">
      <c r="G466" s="4"/>
      <c r="H466" s="4"/>
      <c r="I466" s="4"/>
      <c r="J466" s="4"/>
      <c r="K466" s="4"/>
    </row>
    <row r="467" spans="7:11" ht="12.75">
      <c r="G467" s="4"/>
      <c r="H467" s="4"/>
      <c r="I467" s="4"/>
      <c r="J467" s="4"/>
      <c r="K467" s="4"/>
    </row>
    <row r="468" spans="7:11" ht="12.75">
      <c r="G468" s="4"/>
      <c r="H468" s="4"/>
      <c r="I468" s="4"/>
      <c r="J468" s="4"/>
      <c r="K468" s="4"/>
    </row>
    <row r="469" spans="7:11" ht="12.75">
      <c r="G469" s="4"/>
      <c r="H469" s="4"/>
      <c r="I469" s="4"/>
      <c r="J469" s="4"/>
      <c r="K469" s="4"/>
    </row>
    <row r="470" spans="7:11" ht="12.75">
      <c r="G470" s="4"/>
      <c r="H470" s="4"/>
      <c r="I470" s="4"/>
      <c r="J470" s="4"/>
      <c r="K470" s="4"/>
    </row>
    <row r="471" spans="7:11" ht="12.75">
      <c r="G471" s="4"/>
      <c r="H471" s="4"/>
      <c r="I471" s="4"/>
      <c r="J471" s="4"/>
      <c r="K471" s="4"/>
    </row>
    <row r="472" spans="7:11" ht="12.75">
      <c r="G472" s="4"/>
      <c r="H472" s="4"/>
      <c r="I472" s="4"/>
      <c r="J472" s="4"/>
      <c r="K472" s="4"/>
    </row>
    <row r="473" spans="7:11" ht="12.75">
      <c r="G473" s="4"/>
      <c r="H473" s="4"/>
      <c r="I473" s="4"/>
      <c r="J473" s="4"/>
      <c r="K473" s="4"/>
    </row>
    <row r="474" spans="7:11" ht="12.75">
      <c r="G474" s="4"/>
      <c r="H474" s="4"/>
      <c r="I474" s="4"/>
      <c r="J474" s="4"/>
      <c r="K474" s="4"/>
    </row>
    <row r="475" spans="7:11" ht="12.75">
      <c r="G475" s="4"/>
      <c r="H475" s="4"/>
      <c r="I475" s="4"/>
      <c r="J475" s="4"/>
      <c r="K475" s="4"/>
    </row>
    <row r="476" spans="7:11" ht="12.75">
      <c r="G476" s="4"/>
      <c r="H476" s="4"/>
      <c r="I476" s="4"/>
      <c r="J476" s="4"/>
      <c r="K476" s="4"/>
    </row>
    <row r="477" spans="7:11" ht="12.75">
      <c r="G477" s="4"/>
      <c r="H477" s="4"/>
      <c r="I477" s="4"/>
      <c r="J477" s="4"/>
      <c r="K477" s="4"/>
    </row>
    <row r="478" spans="7:11" ht="12.75">
      <c r="G478" s="4"/>
      <c r="H478" s="4"/>
      <c r="I478" s="4"/>
      <c r="J478" s="4"/>
      <c r="K478" s="4"/>
    </row>
    <row r="479" spans="7:11" ht="12.75">
      <c r="G479" s="4"/>
      <c r="H479" s="4"/>
      <c r="I479" s="4"/>
      <c r="J479" s="4"/>
      <c r="K479" s="4"/>
    </row>
    <row r="480" spans="7:11" ht="12.75">
      <c r="G480" s="4"/>
      <c r="H480" s="4"/>
      <c r="I480" s="4"/>
      <c r="J480" s="4"/>
      <c r="K480" s="4"/>
    </row>
    <row r="481" spans="7:11" ht="12.75">
      <c r="G481" s="4"/>
      <c r="H481" s="4"/>
      <c r="I481" s="4"/>
      <c r="J481" s="4"/>
      <c r="K481" s="4"/>
    </row>
    <row r="482" spans="7:11" ht="12.75">
      <c r="G482" s="4"/>
      <c r="H482" s="4"/>
      <c r="I482" s="4"/>
      <c r="J482" s="4"/>
      <c r="K482" s="4"/>
    </row>
    <row r="483" spans="7:11" ht="12.75">
      <c r="G483" s="4"/>
      <c r="H483" s="4"/>
      <c r="I483" s="4"/>
      <c r="J483" s="4"/>
      <c r="K483" s="4"/>
    </row>
    <row r="484" spans="7:11" ht="12.75">
      <c r="G484" s="4"/>
      <c r="H484" s="4"/>
      <c r="I484" s="4"/>
      <c r="J484" s="4"/>
      <c r="K484" s="4"/>
    </row>
    <row r="485" spans="7:11" ht="12.75">
      <c r="G485" s="4"/>
      <c r="H485" s="4"/>
      <c r="I485" s="4"/>
      <c r="J485" s="4"/>
      <c r="K485" s="4"/>
    </row>
    <row r="486" spans="7:11" ht="12.75">
      <c r="G486" s="4"/>
      <c r="H486" s="4"/>
      <c r="I486" s="4"/>
      <c r="J486" s="4"/>
      <c r="K486" s="4"/>
    </row>
    <row r="487" spans="7:11" ht="12.75">
      <c r="G487" s="4"/>
      <c r="H487" s="4"/>
      <c r="I487" s="4"/>
      <c r="J487" s="4"/>
      <c r="K487" s="4"/>
    </row>
    <row r="488" spans="7:11" ht="12.75">
      <c r="G488" s="4"/>
      <c r="H488" s="4"/>
      <c r="I488" s="4"/>
      <c r="J488" s="4"/>
      <c r="K488" s="4"/>
    </row>
    <row r="489" spans="7:11" ht="12.75">
      <c r="G489" s="4"/>
      <c r="H489" s="4"/>
      <c r="I489" s="4"/>
      <c r="J489" s="4"/>
      <c r="K489" s="4"/>
    </row>
    <row r="490" spans="7:11" ht="12.75">
      <c r="G490" s="4"/>
      <c r="H490" s="4"/>
      <c r="I490" s="4"/>
      <c r="J490" s="4"/>
      <c r="K490" s="4"/>
    </row>
    <row r="491" spans="7:11" ht="12.75">
      <c r="G491" s="4"/>
      <c r="H491" s="4"/>
      <c r="I491" s="4"/>
      <c r="J491" s="4"/>
      <c r="K491" s="4"/>
    </row>
    <row r="492" spans="7:11" ht="12.75">
      <c r="G492" s="4"/>
      <c r="H492" s="4"/>
      <c r="I492" s="4"/>
      <c r="J492" s="4"/>
      <c r="K492" s="4"/>
    </row>
    <row r="493" spans="7:11" ht="12.75">
      <c r="G493" s="4"/>
      <c r="H493" s="4"/>
      <c r="I493" s="4"/>
      <c r="J493" s="4"/>
      <c r="K493" s="4"/>
    </row>
    <row r="494" spans="7:11" ht="12.75">
      <c r="G494" s="4"/>
      <c r="H494" s="4"/>
      <c r="I494" s="4"/>
      <c r="J494" s="4"/>
      <c r="K494" s="4"/>
    </row>
    <row r="495" spans="7:11" ht="12.75">
      <c r="G495" s="4"/>
      <c r="H495" s="4"/>
      <c r="I495" s="4"/>
      <c r="J495" s="4"/>
      <c r="K495" s="4"/>
    </row>
    <row r="496" spans="7:11" ht="12.75">
      <c r="G496" s="4"/>
      <c r="H496" s="4"/>
      <c r="I496" s="4"/>
      <c r="J496" s="4"/>
      <c r="K496" s="4"/>
    </row>
    <row r="497" spans="7:11" ht="12.75">
      <c r="G497" s="4"/>
      <c r="H497" s="4"/>
      <c r="I497" s="4"/>
      <c r="J497" s="4"/>
      <c r="K497" s="4"/>
    </row>
    <row r="498" spans="7:11" ht="12.75">
      <c r="G498" s="4"/>
      <c r="H498" s="4"/>
      <c r="I498" s="4"/>
      <c r="J498" s="4"/>
      <c r="K498" s="4"/>
    </row>
    <row r="499" spans="7:11" ht="12.75">
      <c r="G499" s="4"/>
      <c r="H499" s="4"/>
      <c r="I499" s="4"/>
      <c r="J499" s="4"/>
      <c r="K499" s="4"/>
    </row>
    <row r="500" spans="7:11" ht="12.75">
      <c r="G500" s="4"/>
      <c r="H500" s="4"/>
      <c r="I500" s="4"/>
      <c r="J500" s="4"/>
      <c r="K500" s="4"/>
    </row>
    <row r="501" spans="7:11" ht="12.75">
      <c r="G501" s="4"/>
      <c r="H501" s="4"/>
      <c r="I501" s="4"/>
      <c r="J501" s="4"/>
      <c r="K501" s="4"/>
    </row>
    <row r="502" spans="7:11" ht="12.75">
      <c r="G502" s="4"/>
      <c r="H502" s="4"/>
      <c r="I502" s="4"/>
      <c r="J502" s="4"/>
      <c r="K502" s="4"/>
    </row>
    <row r="503" spans="7:11" ht="12.75">
      <c r="G503" s="4"/>
      <c r="H503" s="4"/>
      <c r="I503" s="4"/>
      <c r="J503" s="4"/>
      <c r="K503" s="4"/>
    </row>
    <row r="504" spans="7:11" ht="12.75">
      <c r="G504" s="4"/>
      <c r="H504" s="4"/>
      <c r="I504" s="4"/>
      <c r="J504" s="4"/>
      <c r="K504" s="4"/>
    </row>
    <row r="505" spans="7:11" ht="12.75">
      <c r="G505" s="4"/>
      <c r="H505" s="4"/>
      <c r="I505" s="4"/>
      <c r="J505" s="4"/>
      <c r="K505" s="4"/>
    </row>
    <row r="506" spans="7:11" ht="12.75">
      <c r="G506" s="4"/>
      <c r="H506" s="4"/>
      <c r="I506" s="4"/>
      <c r="J506" s="4"/>
      <c r="K506" s="4"/>
    </row>
    <row r="507" spans="7:11" ht="12.75">
      <c r="G507" s="4"/>
      <c r="H507" s="4"/>
      <c r="I507" s="4"/>
      <c r="J507" s="4"/>
      <c r="K507" s="4"/>
    </row>
    <row r="508" spans="7:11" ht="12.75">
      <c r="G508" s="4"/>
      <c r="H508" s="4"/>
      <c r="I508" s="4"/>
      <c r="J508" s="4"/>
      <c r="K508" s="4"/>
    </row>
    <row r="509" spans="7:11" ht="12.75">
      <c r="G509" s="4"/>
      <c r="H509" s="4"/>
      <c r="I509" s="4"/>
      <c r="J509" s="4"/>
      <c r="K509" s="4"/>
    </row>
    <row r="510" spans="7:11" ht="12.75">
      <c r="G510" s="4"/>
      <c r="H510" s="4"/>
      <c r="I510" s="4"/>
      <c r="J510" s="4"/>
      <c r="K510" s="4"/>
    </row>
    <row r="511" spans="7:11" ht="12.75">
      <c r="G511" s="4"/>
      <c r="H511" s="4"/>
      <c r="I511" s="4"/>
      <c r="J511" s="4"/>
      <c r="K511" s="4"/>
    </row>
    <row r="512" spans="7:11" ht="12.75">
      <c r="G512" s="4"/>
      <c r="H512" s="4"/>
      <c r="I512" s="4"/>
      <c r="J512" s="4"/>
      <c r="K512" s="4"/>
    </row>
    <row r="513" spans="7:11" ht="12.75">
      <c r="G513" s="4"/>
      <c r="H513" s="4"/>
      <c r="I513" s="4"/>
      <c r="J513" s="4"/>
      <c r="K513" s="4"/>
    </row>
    <row r="514" spans="7:11" ht="12.75">
      <c r="G514" s="4"/>
      <c r="H514" s="4"/>
      <c r="I514" s="4"/>
      <c r="J514" s="4"/>
      <c r="K514" s="4"/>
    </row>
    <row r="515" spans="7:11" ht="12.75">
      <c r="G515" s="4"/>
      <c r="H515" s="4"/>
      <c r="I515" s="4"/>
      <c r="J515" s="4"/>
      <c r="K515" s="4"/>
    </row>
    <row r="516" spans="7:11" ht="12.75">
      <c r="G516" s="4"/>
      <c r="H516" s="4"/>
      <c r="I516" s="4"/>
      <c r="J516" s="4"/>
      <c r="K516" s="4"/>
    </row>
    <row r="517" spans="7:11" ht="12.75">
      <c r="G517" s="4"/>
      <c r="H517" s="4"/>
      <c r="I517" s="4"/>
      <c r="J517" s="4"/>
      <c r="K517" s="4"/>
    </row>
    <row r="518" spans="7:11" ht="12.75">
      <c r="G518" s="4"/>
      <c r="H518" s="4"/>
      <c r="I518" s="4"/>
      <c r="J518" s="4"/>
      <c r="K518" s="4"/>
    </row>
    <row r="519" spans="7:11" ht="12.75">
      <c r="G519" s="4"/>
      <c r="H519" s="4"/>
      <c r="I519" s="4"/>
      <c r="J519" s="4"/>
      <c r="K519" s="4"/>
    </row>
    <row r="520" spans="7:11" ht="12.75">
      <c r="G520" s="4"/>
      <c r="H520" s="4"/>
      <c r="I520" s="4"/>
      <c r="J520" s="4"/>
      <c r="K520" s="4"/>
    </row>
    <row r="521" spans="7:11" ht="12.75">
      <c r="G521" s="4"/>
      <c r="H521" s="4"/>
      <c r="I521" s="4"/>
      <c r="J521" s="4"/>
      <c r="K521" s="4"/>
    </row>
    <row r="522" spans="7:11" ht="12.75">
      <c r="G522" s="4"/>
      <c r="H522" s="4"/>
      <c r="I522" s="4"/>
      <c r="J522" s="4"/>
      <c r="K522" s="4"/>
    </row>
    <row r="523" spans="7:11" ht="12.75">
      <c r="G523" s="4"/>
      <c r="H523" s="4"/>
      <c r="I523" s="4"/>
      <c r="J523" s="4"/>
      <c r="K523" s="4"/>
    </row>
    <row r="524" spans="7:11" ht="12.75">
      <c r="G524" s="4"/>
      <c r="H524" s="4"/>
      <c r="I524" s="4"/>
      <c r="J524" s="4"/>
      <c r="K524" s="4"/>
    </row>
    <row r="525" spans="7:11" ht="12.75">
      <c r="G525" s="4"/>
      <c r="H525" s="4"/>
      <c r="I525" s="4"/>
      <c r="J525" s="4"/>
      <c r="K525" s="4"/>
    </row>
    <row r="526" spans="7:11" ht="12.75">
      <c r="G526" s="4"/>
      <c r="H526" s="4"/>
      <c r="I526" s="4"/>
      <c r="J526" s="4"/>
      <c r="K526" s="4"/>
    </row>
    <row r="527" spans="7:11" ht="12.75">
      <c r="G527" s="4"/>
      <c r="H527" s="4"/>
      <c r="I527" s="4"/>
      <c r="J527" s="4"/>
      <c r="K527" s="4"/>
    </row>
    <row r="528" spans="7:11" ht="12.75">
      <c r="G528" s="4"/>
      <c r="H528" s="4"/>
      <c r="I528" s="4"/>
      <c r="J528" s="4"/>
      <c r="K528" s="4"/>
    </row>
    <row r="529" spans="7:11" ht="12.75">
      <c r="G529" s="4"/>
      <c r="H529" s="4"/>
      <c r="I529" s="4"/>
      <c r="J529" s="4"/>
      <c r="K529" s="4"/>
    </row>
    <row r="530" spans="7:11" ht="12.75">
      <c r="G530" s="4"/>
      <c r="H530" s="4"/>
      <c r="I530" s="4"/>
      <c r="J530" s="4"/>
      <c r="K530" s="4"/>
    </row>
    <row r="531" spans="7:11" ht="12.75">
      <c r="G531" s="4"/>
      <c r="H531" s="4"/>
      <c r="I531" s="4"/>
      <c r="J531" s="4"/>
      <c r="K531" s="4"/>
    </row>
    <row r="532" spans="7:11" ht="12.75">
      <c r="G532" s="4"/>
      <c r="H532" s="4"/>
      <c r="I532" s="4"/>
      <c r="J532" s="4"/>
      <c r="K532" s="4"/>
    </row>
    <row r="533" spans="7:11" ht="12.75">
      <c r="G533" s="4"/>
      <c r="H533" s="4"/>
      <c r="I533" s="4"/>
      <c r="J533" s="4"/>
      <c r="K533" s="4"/>
    </row>
    <row r="534" spans="7:11" ht="12.75">
      <c r="G534" s="4"/>
      <c r="H534" s="4"/>
      <c r="I534" s="4"/>
      <c r="J534" s="4"/>
      <c r="K534" s="4"/>
    </row>
    <row r="535" spans="7:11" ht="12.75">
      <c r="G535" s="4"/>
      <c r="H535" s="4"/>
      <c r="I535" s="4"/>
      <c r="J535" s="4"/>
      <c r="K535" s="4"/>
    </row>
    <row r="536" spans="7:11" ht="12.75">
      <c r="G536" s="4"/>
      <c r="H536" s="4"/>
      <c r="I536" s="4"/>
      <c r="J536" s="4"/>
      <c r="K536" s="4"/>
    </row>
    <row r="537" spans="7:11" ht="12.75">
      <c r="G537" s="4"/>
      <c r="H537" s="4"/>
      <c r="I537" s="4"/>
      <c r="J537" s="4"/>
      <c r="K537" s="4"/>
    </row>
    <row r="538" spans="7:11" ht="12.75">
      <c r="G538" s="4"/>
      <c r="H538" s="4"/>
      <c r="I538" s="4"/>
      <c r="J538" s="4"/>
      <c r="K538" s="4"/>
    </row>
    <row r="539" spans="7:11" ht="12.75">
      <c r="G539" s="4"/>
      <c r="H539" s="4"/>
      <c r="I539" s="4"/>
      <c r="J539" s="4"/>
      <c r="K539" s="4"/>
    </row>
    <row r="540" spans="7:11" ht="12.75">
      <c r="G540" s="4"/>
      <c r="H540" s="4"/>
      <c r="I540" s="4"/>
      <c r="J540" s="4"/>
      <c r="K540" s="4"/>
    </row>
    <row r="541" spans="7:11" ht="12.75">
      <c r="G541" s="4"/>
      <c r="H541" s="4"/>
      <c r="I541" s="4"/>
      <c r="J541" s="4"/>
      <c r="K541" s="4"/>
    </row>
    <row r="542" spans="7:11" ht="12.75">
      <c r="G542" s="4"/>
      <c r="H542" s="4"/>
      <c r="I542" s="4"/>
      <c r="J542" s="4"/>
      <c r="K542" s="4"/>
    </row>
    <row r="543" spans="7:11" ht="12.75">
      <c r="G543" s="4"/>
      <c r="H543" s="4"/>
      <c r="I543" s="4"/>
      <c r="J543" s="4"/>
      <c r="K543" s="4"/>
    </row>
    <row r="544" spans="7:11" ht="12.75">
      <c r="G544" s="4"/>
      <c r="H544" s="4"/>
      <c r="I544" s="4"/>
      <c r="J544" s="4"/>
      <c r="K544" s="4"/>
    </row>
    <row r="545" spans="7:11" ht="12.75">
      <c r="G545" s="4"/>
      <c r="H545" s="4"/>
      <c r="I545" s="4"/>
      <c r="J545" s="4"/>
      <c r="K545" s="4"/>
    </row>
    <row r="546" spans="7:11" ht="12.75">
      <c r="G546" s="4"/>
      <c r="H546" s="4"/>
      <c r="I546" s="4"/>
      <c r="J546" s="4"/>
      <c r="K546" s="4"/>
    </row>
    <row r="547" spans="7:11" ht="12.75">
      <c r="G547" s="4"/>
      <c r="H547" s="4"/>
      <c r="I547" s="4"/>
      <c r="J547" s="4"/>
      <c r="K547" s="4"/>
    </row>
    <row r="548" spans="7:11" ht="12.75">
      <c r="G548" s="4"/>
      <c r="H548" s="4"/>
      <c r="I548" s="4"/>
      <c r="J548" s="4"/>
      <c r="K548" s="4"/>
    </row>
    <row r="549" spans="7:11" ht="12.75">
      <c r="G549" s="4"/>
      <c r="H549" s="4"/>
      <c r="I549" s="4"/>
      <c r="J549" s="4"/>
      <c r="K549" s="4"/>
    </row>
    <row r="550" spans="7:11" ht="12.75">
      <c r="G550" s="4"/>
      <c r="H550" s="4"/>
      <c r="I550" s="4"/>
      <c r="J550" s="4"/>
      <c r="K550" s="4"/>
    </row>
    <row r="551" spans="7:11" ht="12.75">
      <c r="G551" s="4"/>
      <c r="H551" s="4"/>
      <c r="I551" s="4"/>
      <c r="J551" s="4"/>
      <c r="K551" s="4"/>
    </row>
    <row r="552" spans="7:11" ht="12.75">
      <c r="G552" s="4"/>
      <c r="H552" s="4"/>
      <c r="I552" s="4"/>
      <c r="J552" s="4"/>
      <c r="K552" s="4"/>
    </row>
    <row r="553" spans="7:11" ht="12.75">
      <c r="G553" s="4"/>
      <c r="H553" s="4"/>
      <c r="I553" s="4"/>
      <c r="J553" s="4"/>
      <c r="K553" s="4"/>
    </row>
    <row r="554" spans="7:11" ht="12.75">
      <c r="G554" s="4"/>
      <c r="H554" s="4"/>
      <c r="I554" s="4"/>
      <c r="J554" s="4"/>
      <c r="K554" s="4"/>
    </row>
    <row r="555" spans="7:11" ht="12.75">
      <c r="G555" s="4"/>
      <c r="H555" s="4"/>
      <c r="I555" s="4"/>
      <c r="J555" s="4"/>
      <c r="K555" s="4"/>
    </row>
    <row r="556" spans="7:11" ht="12.75">
      <c r="G556" s="4"/>
      <c r="H556" s="4"/>
      <c r="I556" s="4"/>
      <c r="J556" s="4"/>
      <c r="K556" s="4"/>
    </row>
    <row r="557" spans="7:11" ht="12.75">
      <c r="G557" s="4"/>
      <c r="H557" s="4"/>
      <c r="I557" s="4"/>
      <c r="J557" s="4"/>
      <c r="K557" s="4"/>
    </row>
    <row r="558" spans="7:11" ht="12.75">
      <c r="G558" s="4"/>
      <c r="H558" s="4"/>
      <c r="I558" s="4"/>
      <c r="J558" s="4"/>
      <c r="K558" s="4"/>
    </row>
    <row r="559" spans="7:11" ht="12.75">
      <c r="G559" s="4"/>
      <c r="H559" s="4"/>
      <c r="I559" s="4"/>
      <c r="J559" s="4"/>
      <c r="K559" s="4"/>
    </row>
    <row r="560" spans="7:11" ht="12.75">
      <c r="G560" s="4"/>
      <c r="H560" s="4"/>
      <c r="I560" s="4"/>
      <c r="J560" s="4"/>
      <c r="K560" s="4"/>
    </row>
    <row r="561" spans="7:11" ht="12.75">
      <c r="G561" s="4"/>
      <c r="H561" s="4"/>
      <c r="I561" s="4"/>
      <c r="J561" s="4"/>
      <c r="K561" s="4"/>
    </row>
    <row r="562" spans="7:11" ht="12.75">
      <c r="G562" s="4"/>
      <c r="H562" s="4"/>
      <c r="I562" s="4"/>
      <c r="J562" s="4"/>
      <c r="K562" s="4"/>
    </row>
    <row r="563" spans="7:11" ht="12.75">
      <c r="G563" s="4"/>
      <c r="H563" s="4"/>
      <c r="I563" s="4"/>
      <c r="J563" s="4"/>
      <c r="K563" s="4"/>
    </row>
    <row r="564" spans="7:11" ht="12.75">
      <c r="G564" s="4"/>
      <c r="H564" s="4"/>
      <c r="I564" s="4"/>
      <c r="J564" s="4"/>
      <c r="K564" s="4"/>
    </row>
    <row r="565" spans="7:11" ht="12.75">
      <c r="G565" s="4"/>
      <c r="H565" s="4"/>
      <c r="I565" s="4"/>
      <c r="J565" s="4"/>
      <c r="K565" s="4"/>
    </row>
    <row r="566" spans="7:11" ht="12.75">
      <c r="G566" s="4"/>
      <c r="H566" s="4"/>
      <c r="I566" s="4"/>
      <c r="J566" s="4"/>
      <c r="K566" s="4"/>
    </row>
    <row r="567" spans="7:11" ht="12.75">
      <c r="G567" s="4"/>
      <c r="H567" s="4"/>
      <c r="I567" s="4"/>
      <c r="J567" s="4"/>
      <c r="K567" s="4"/>
    </row>
    <row r="568" spans="7:11" ht="12.75">
      <c r="G568" s="4"/>
      <c r="H568" s="4"/>
      <c r="I568" s="4"/>
      <c r="J568" s="4"/>
      <c r="K568" s="4"/>
    </row>
    <row r="569" spans="7:11" ht="12.75">
      <c r="G569" s="4"/>
      <c r="H569" s="4"/>
      <c r="I569" s="4"/>
      <c r="J569" s="4"/>
      <c r="K569" s="4"/>
    </row>
    <row r="570" spans="7:11" ht="12.75">
      <c r="G570" s="4"/>
      <c r="H570" s="4"/>
      <c r="I570" s="4"/>
      <c r="J570" s="4"/>
      <c r="K570" s="4"/>
    </row>
    <row r="571" spans="7:11" ht="12.75">
      <c r="G571" s="4"/>
      <c r="H571" s="4"/>
      <c r="I571" s="4"/>
      <c r="J571" s="4"/>
      <c r="K571" s="4"/>
    </row>
    <row r="572" spans="7:11" ht="12.75">
      <c r="G572" s="4"/>
      <c r="H572" s="4"/>
      <c r="I572" s="4"/>
      <c r="J572" s="4"/>
      <c r="K572" s="4"/>
    </row>
    <row r="573" spans="7:11" ht="12.75">
      <c r="G573" s="4"/>
      <c r="H573" s="4"/>
      <c r="I573" s="4"/>
      <c r="J573" s="4"/>
      <c r="K573" s="4"/>
    </row>
    <row r="574" spans="7:11" ht="12.75">
      <c r="G574" s="4"/>
      <c r="H574" s="4"/>
      <c r="I574" s="4"/>
      <c r="J574" s="4"/>
      <c r="K574" s="4"/>
    </row>
    <row r="575" spans="7:11" ht="12.75">
      <c r="G575" s="4"/>
      <c r="H575" s="4"/>
      <c r="I575" s="4"/>
      <c r="J575" s="4"/>
      <c r="K575" s="4"/>
    </row>
    <row r="576" spans="7:11" ht="12.75">
      <c r="G576" s="4"/>
      <c r="H576" s="4"/>
      <c r="I576" s="4"/>
      <c r="J576" s="4"/>
      <c r="K576" s="4"/>
    </row>
    <row r="577" spans="7:11" ht="12.75">
      <c r="G577" s="4"/>
      <c r="H577" s="4"/>
      <c r="I577" s="4"/>
      <c r="J577" s="4"/>
      <c r="K577" s="4"/>
    </row>
    <row r="578" spans="7:11" ht="12.75">
      <c r="G578" s="4"/>
      <c r="H578" s="4"/>
      <c r="I578" s="4"/>
      <c r="J578" s="4"/>
      <c r="K578" s="4"/>
    </row>
    <row r="579" spans="7:11" ht="12.75">
      <c r="G579" s="4"/>
      <c r="H579" s="4"/>
      <c r="I579" s="4"/>
      <c r="J579" s="4"/>
      <c r="K579" s="4"/>
    </row>
    <row r="580" spans="7:11" ht="12.75">
      <c r="G580" s="4"/>
      <c r="H580" s="4"/>
      <c r="I580" s="4"/>
      <c r="J580" s="4"/>
      <c r="K580" s="4"/>
    </row>
    <row r="581" spans="7:11" ht="12.75">
      <c r="G581" s="4"/>
      <c r="H581" s="4"/>
      <c r="I581" s="4"/>
      <c r="J581" s="4"/>
      <c r="K581" s="4"/>
    </row>
    <row r="582" spans="7:11" ht="12.75">
      <c r="G582" s="4"/>
      <c r="H582" s="4"/>
      <c r="I582" s="4"/>
      <c r="J582" s="4"/>
      <c r="K582" s="4"/>
    </row>
    <row r="583" spans="7:11" ht="12.75">
      <c r="G583" s="4"/>
      <c r="H583" s="4"/>
      <c r="I583" s="4"/>
      <c r="J583" s="4"/>
      <c r="K583" s="4"/>
    </row>
    <row r="584" spans="7:11" ht="12.75">
      <c r="G584" s="4"/>
      <c r="H584" s="4"/>
      <c r="I584" s="4"/>
      <c r="J584" s="4"/>
      <c r="K584" s="4"/>
    </row>
    <row r="585" spans="7:11" ht="12.75">
      <c r="G585" s="4"/>
      <c r="H585" s="4"/>
      <c r="I585" s="4"/>
      <c r="J585" s="4"/>
      <c r="K585" s="4"/>
    </row>
    <row r="586" spans="7:11" ht="12.75">
      <c r="G586" s="4"/>
      <c r="H586" s="4"/>
      <c r="I586" s="4"/>
      <c r="J586" s="4"/>
      <c r="K586" s="4"/>
    </row>
    <row r="587" spans="7:11" ht="12.75">
      <c r="G587" s="4"/>
      <c r="H587" s="4"/>
      <c r="I587" s="4"/>
      <c r="J587" s="4"/>
      <c r="K587" s="4"/>
    </row>
    <row r="588" spans="7:11" ht="12.75">
      <c r="G588" s="4"/>
      <c r="H588" s="4"/>
      <c r="I588" s="4"/>
      <c r="J588" s="4"/>
      <c r="K588" s="4"/>
    </row>
    <row r="589" spans="7:11" ht="12.75">
      <c r="G589" s="4"/>
      <c r="H589" s="4"/>
      <c r="I589" s="4"/>
      <c r="J589" s="4"/>
      <c r="K589" s="4"/>
    </row>
    <row r="590" spans="7:11" ht="12.75">
      <c r="G590" s="4"/>
      <c r="H590" s="4"/>
      <c r="I590" s="4"/>
      <c r="J590" s="4"/>
      <c r="K590" s="4"/>
    </row>
    <row r="591" spans="7:11" ht="12.75">
      <c r="G591" s="4"/>
      <c r="H591" s="4"/>
      <c r="I591" s="4"/>
      <c r="J591" s="4"/>
      <c r="K591" s="4"/>
    </row>
    <row r="592" spans="7:11" ht="12.75">
      <c r="G592" s="4"/>
      <c r="H592" s="4"/>
      <c r="I592" s="4"/>
      <c r="J592" s="4"/>
      <c r="K592" s="4"/>
    </row>
    <row r="593" spans="7:11" ht="12.75">
      <c r="G593" s="4"/>
      <c r="H593" s="4"/>
      <c r="I593" s="4"/>
      <c r="J593" s="4"/>
      <c r="K593" s="4"/>
    </row>
    <row r="594" spans="7:11" ht="12.75">
      <c r="G594" s="4"/>
      <c r="H594" s="4"/>
      <c r="I594" s="4"/>
      <c r="J594" s="4"/>
      <c r="K594" s="4"/>
    </row>
    <row r="595" spans="7:11" ht="12.75">
      <c r="G595" s="4"/>
      <c r="H595" s="4"/>
      <c r="I595" s="4"/>
      <c r="J595" s="4"/>
      <c r="K595" s="4"/>
    </row>
    <row r="596" spans="7:11" ht="12.75">
      <c r="G596" s="4"/>
      <c r="H596" s="4"/>
      <c r="I596" s="4"/>
      <c r="J596" s="4"/>
      <c r="K596" s="4"/>
    </row>
    <row r="597" spans="7:11" ht="12.75">
      <c r="G597" s="4"/>
      <c r="H597" s="4"/>
      <c r="I597" s="4"/>
      <c r="J597" s="4"/>
      <c r="K597" s="4"/>
    </row>
    <row r="598" spans="7:11" ht="12.75">
      <c r="G598" s="4"/>
      <c r="H598" s="4"/>
      <c r="I598" s="4"/>
      <c r="J598" s="4"/>
      <c r="K598" s="4"/>
    </row>
    <row r="599" spans="7:11" ht="12.75">
      <c r="G599" s="4"/>
      <c r="H599" s="4"/>
      <c r="I599" s="4"/>
      <c r="J599" s="4"/>
      <c r="K599" s="4"/>
    </row>
    <row r="600" spans="7:11" ht="12.75">
      <c r="G600" s="4"/>
      <c r="H600" s="4"/>
      <c r="I600" s="4"/>
      <c r="J600" s="4"/>
      <c r="K600" s="4"/>
    </row>
    <row r="601" spans="7:11" ht="12.75">
      <c r="G601" s="4"/>
      <c r="H601" s="4"/>
      <c r="I601" s="4"/>
      <c r="J601" s="4"/>
      <c r="K601" s="4"/>
    </row>
    <row r="602" spans="7:11" ht="12.75">
      <c r="G602" s="4"/>
      <c r="H602" s="4"/>
      <c r="I602" s="4"/>
      <c r="J602" s="4"/>
      <c r="K602" s="4"/>
    </row>
    <row r="603" spans="7:11" ht="12.75">
      <c r="G603" s="4"/>
      <c r="H603" s="4"/>
      <c r="I603" s="4"/>
      <c r="J603" s="4"/>
      <c r="K603" s="4"/>
    </row>
    <row r="604" spans="7:11" ht="12.75">
      <c r="G604" s="4"/>
      <c r="H604" s="4"/>
      <c r="I604" s="4"/>
      <c r="J604" s="4"/>
      <c r="K604" s="4"/>
    </row>
    <row r="605" spans="7:11" ht="12.75">
      <c r="G605" s="4"/>
      <c r="H605" s="4"/>
      <c r="I605" s="4"/>
      <c r="J605" s="4"/>
      <c r="K605" s="4"/>
    </row>
    <row r="606" spans="7:11" ht="12.75">
      <c r="G606" s="4"/>
      <c r="H606" s="4"/>
      <c r="I606" s="4"/>
      <c r="J606" s="4"/>
      <c r="K606" s="4"/>
    </row>
    <row r="607" spans="7:11" ht="12.75">
      <c r="G607" s="4"/>
      <c r="H607" s="4"/>
      <c r="I607" s="4"/>
      <c r="J607" s="4"/>
      <c r="K607" s="4"/>
    </row>
    <row r="608" spans="7:11" ht="12.75">
      <c r="G608" s="4"/>
      <c r="H608" s="4"/>
      <c r="I608" s="4"/>
      <c r="J608" s="4"/>
      <c r="K608" s="4"/>
    </row>
    <row r="609" spans="7:11" ht="12.75">
      <c r="G609" s="4"/>
      <c r="H609" s="4"/>
      <c r="I609" s="4"/>
      <c r="J609" s="4"/>
      <c r="K609" s="4"/>
    </row>
    <row r="610" spans="7:11" ht="12.75">
      <c r="G610" s="4"/>
      <c r="H610" s="4"/>
      <c r="I610" s="4"/>
      <c r="J610" s="4"/>
      <c r="K610" s="4"/>
    </row>
    <row r="611" spans="7:11" ht="12.75">
      <c r="G611" s="4"/>
      <c r="H611" s="4"/>
      <c r="I611" s="4"/>
      <c r="J611" s="4"/>
      <c r="K611" s="4"/>
    </row>
    <row r="612" spans="7:11" ht="12.75">
      <c r="G612" s="4"/>
      <c r="H612" s="4"/>
      <c r="I612" s="4"/>
      <c r="J612" s="4"/>
      <c r="K612" s="4"/>
    </row>
    <row r="613" spans="7:11" ht="12.75">
      <c r="G613" s="4"/>
      <c r="H613" s="4"/>
      <c r="I613" s="4"/>
      <c r="J613" s="4"/>
      <c r="K613" s="4"/>
    </row>
    <row r="614" spans="7:11" ht="12.75">
      <c r="G614" s="4"/>
      <c r="H614" s="4"/>
      <c r="I614" s="4"/>
      <c r="J614" s="4"/>
      <c r="K614" s="4"/>
    </row>
    <row r="615" spans="7:11" ht="12.75">
      <c r="G615" s="4"/>
      <c r="H615" s="4"/>
      <c r="I615" s="4"/>
      <c r="J615" s="4"/>
      <c r="K615" s="4"/>
    </row>
    <row r="616" spans="7:11" ht="12.75">
      <c r="G616" s="4"/>
      <c r="H616" s="4"/>
      <c r="I616" s="4"/>
      <c r="J616" s="4"/>
      <c r="K616" s="4"/>
    </row>
    <row r="617" spans="7:11" ht="12.75">
      <c r="G617" s="4"/>
      <c r="H617" s="4"/>
      <c r="I617" s="4"/>
      <c r="J617" s="4"/>
      <c r="K617" s="4"/>
    </row>
    <row r="618" spans="7:11" ht="12.75">
      <c r="G618" s="4"/>
      <c r="H618" s="4"/>
      <c r="I618" s="4"/>
      <c r="J618" s="4"/>
      <c r="K618" s="4"/>
    </row>
    <row r="619" spans="7:11" ht="12.75">
      <c r="G619" s="4"/>
      <c r="H619" s="4"/>
      <c r="I619" s="4"/>
      <c r="J619" s="4"/>
      <c r="K619" s="4"/>
    </row>
    <row r="620" spans="7:11" ht="12.75">
      <c r="G620" s="4"/>
      <c r="H620" s="4"/>
      <c r="I620" s="4"/>
      <c r="J620" s="4"/>
      <c r="K620" s="4"/>
    </row>
    <row r="621" spans="7:11" ht="12.75">
      <c r="G621" s="4"/>
      <c r="H621" s="4"/>
      <c r="I621" s="4"/>
      <c r="J621" s="4"/>
      <c r="K621" s="4"/>
    </row>
    <row r="622" spans="7:11" ht="12.75">
      <c r="G622" s="4"/>
      <c r="H622" s="4"/>
      <c r="I622" s="4"/>
      <c r="J622" s="4"/>
      <c r="K622" s="4"/>
    </row>
    <row r="623" spans="7:11" ht="12.75">
      <c r="G623" s="4"/>
      <c r="H623" s="4"/>
      <c r="I623" s="4"/>
      <c r="J623" s="4"/>
      <c r="K623" s="4"/>
    </row>
    <row r="624" spans="7:11" ht="12.75">
      <c r="G624" s="4"/>
      <c r="H624" s="4"/>
      <c r="I624" s="4"/>
      <c r="J624" s="4"/>
      <c r="K624" s="4"/>
    </row>
    <row r="625" spans="7:11" ht="12.75">
      <c r="G625" s="4"/>
      <c r="H625" s="4"/>
      <c r="I625" s="4"/>
      <c r="J625" s="4"/>
      <c r="K625" s="4"/>
    </row>
    <row r="626" spans="7:11" ht="12.75">
      <c r="G626" s="4"/>
      <c r="H626" s="4"/>
      <c r="I626" s="4"/>
      <c r="J626" s="4"/>
      <c r="K626" s="4"/>
    </row>
    <row r="627" spans="7:11" ht="12.75">
      <c r="G627" s="4"/>
      <c r="H627" s="4"/>
      <c r="I627" s="4"/>
      <c r="J627" s="4"/>
      <c r="K627" s="4"/>
    </row>
    <row r="628" spans="7:11" ht="12.75">
      <c r="G628" s="4"/>
      <c r="H628" s="4"/>
      <c r="I628" s="4"/>
      <c r="J628" s="4"/>
      <c r="K628" s="4"/>
    </row>
    <row r="629" spans="7:11" ht="12.75">
      <c r="G629" s="4"/>
      <c r="H629" s="4"/>
      <c r="I629" s="4"/>
      <c r="J629" s="4"/>
      <c r="K629" s="4"/>
    </row>
    <row r="630" spans="7:11" ht="12.75">
      <c r="G630" s="4"/>
      <c r="H630" s="4"/>
      <c r="I630" s="4"/>
      <c r="J630" s="4"/>
      <c r="K630" s="4"/>
    </row>
    <row r="631" spans="7:11" ht="12.75">
      <c r="G631" s="4"/>
      <c r="H631" s="4"/>
      <c r="I631" s="4"/>
      <c r="J631" s="4"/>
      <c r="K631" s="4"/>
    </row>
    <row r="632" spans="7:11" ht="12.75">
      <c r="G632" s="4"/>
      <c r="H632" s="4"/>
      <c r="I632" s="4"/>
      <c r="J632" s="4"/>
      <c r="K632" s="4"/>
    </row>
    <row r="633" spans="7:11" ht="12.75">
      <c r="G633" s="4"/>
      <c r="H633" s="4"/>
      <c r="I633" s="4"/>
      <c r="J633" s="4"/>
      <c r="K633" s="4"/>
    </row>
    <row r="634" spans="7:11" ht="12.75">
      <c r="G634" s="4"/>
      <c r="H634" s="4"/>
      <c r="I634" s="4"/>
      <c r="J634" s="4"/>
      <c r="K634" s="4"/>
    </row>
    <row r="635" spans="7:11" ht="12.75">
      <c r="G635" s="4"/>
      <c r="H635" s="4"/>
      <c r="I635" s="4"/>
      <c r="J635" s="4"/>
      <c r="K635" s="4"/>
    </row>
    <row r="636" spans="7:11" ht="12.75">
      <c r="G636" s="4"/>
      <c r="H636" s="4"/>
      <c r="I636" s="4"/>
      <c r="J636" s="4"/>
      <c r="K636" s="4"/>
    </row>
    <row r="637" spans="7:11" ht="12.75">
      <c r="G637" s="4"/>
      <c r="H637" s="4"/>
      <c r="I637" s="4"/>
      <c r="J637" s="4"/>
      <c r="K637" s="4"/>
    </row>
    <row r="638" spans="7:11" ht="12.75">
      <c r="G638" s="4"/>
      <c r="H638" s="4"/>
      <c r="I638" s="4"/>
      <c r="J638" s="4"/>
      <c r="K638" s="4"/>
    </row>
    <row r="639" spans="7:11" ht="12.75">
      <c r="G639" s="4"/>
      <c r="H639" s="4"/>
      <c r="I639" s="4"/>
      <c r="J639" s="4"/>
      <c r="K639" s="4"/>
    </row>
    <row r="640" spans="7:11" ht="12.75">
      <c r="G640" s="4"/>
      <c r="H640" s="4"/>
      <c r="I640" s="4"/>
      <c r="J640" s="4"/>
      <c r="K640" s="4"/>
    </row>
    <row r="641" spans="7:11" ht="12.75">
      <c r="G641" s="4"/>
      <c r="H641" s="4"/>
      <c r="I641" s="4"/>
      <c r="J641" s="4"/>
      <c r="K641" s="4"/>
    </row>
    <row r="642" spans="7:11" ht="12.75">
      <c r="G642" s="4"/>
      <c r="H642" s="4"/>
      <c r="I642" s="4"/>
      <c r="J642" s="4"/>
      <c r="K642" s="4"/>
    </row>
    <row r="643" spans="7:11" ht="12.75">
      <c r="G643" s="4"/>
      <c r="H643" s="4"/>
      <c r="I643" s="4"/>
      <c r="J643" s="4"/>
      <c r="K643" s="4"/>
    </row>
    <row r="644" spans="7:11" ht="12.75">
      <c r="G644" s="4"/>
      <c r="H644" s="4"/>
      <c r="I644" s="4"/>
      <c r="J644" s="4"/>
      <c r="K644" s="4"/>
    </row>
    <row r="645" spans="7:11" ht="12.75">
      <c r="G645" s="4"/>
      <c r="H645" s="4"/>
      <c r="I645" s="4"/>
      <c r="J645" s="4"/>
      <c r="K645" s="4"/>
    </row>
    <row r="646" spans="7:11" ht="12.75">
      <c r="G646" s="4"/>
      <c r="H646" s="4"/>
      <c r="I646" s="4"/>
      <c r="J646" s="4"/>
      <c r="K646" s="4"/>
    </row>
    <row r="647" spans="7:11" ht="12.75">
      <c r="G647" s="4"/>
      <c r="H647" s="4"/>
      <c r="I647" s="4"/>
      <c r="J647" s="4"/>
      <c r="K647" s="4"/>
    </row>
    <row r="648" spans="7:11" ht="12.75">
      <c r="G648" s="4"/>
      <c r="H648" s="4"/>
      <c r="I648" s="4"/>
      <c r="J648" s="4"/>
      <c r="K648" s="4"/>
    </row>
    <row r="649" spans="7:11" ht="12.75">
      <c r="G649" s="4"/>
      <c r="H649" s="4"/>
      <c r="I649" s="4"/>
      <c r="J649" s="4"/>
      <c r="K649" s="4"/>
    </row>
    <row r="650" spans="7:11" ht="12.75">
      <c r="G650" s="4"/>
      <c r="H650" s="4"/>
      <c r="I650" s="4"/>
      <c r="J650" s="4"/>
      <c r="K650" s="4"/>
    </row>
    <row r="651" spans="7:11" ht="12.75">
      <c r="G651" s="4"/>
      <c r="H651" s="4"/>
      <c r="I651" s="4"/>
      <c r="J651" s="4"/>
      <c r="K651" s="4"/>
    </row>
    <row r="652" spans="7:11" ht="12.75">
      <c r="G652" s="4"/>
      <c r="H652" s="4"/>
      <c r="I652" s="4"/>
      <c r="J652" s="4"/>
      <c r="K652" s="4"/>
    </row>
    <row r="653" spans="7:11" ht="12.75">
      <c r="G653" s="4"/>
      <c r="H653" s="4"/>
      <c r="I653" s="4"/>
      <c r="J653" s="4"/>
      <c r="K653" s="4"/>
    </row>
    <row r="654" spans="7:11" ht="12.75">
      <c r="G654" s="4"/>
      <c r="H654" s="4"/>
      <c r="I654" s="4"/>
      <c r="J654" s="4"/>
      <c r="K654" s="4"/>
    </row>
    <row r="655" spans="7:11" ht="12.75">
      <c r="G655" s="4"/>
      <c r="H655" s="4"/>
      <c r="I655" s="4"/>
      <c r="J655" s="4"/>
      <c r="K655" s="4"/>
    </row>
    <row r="656" spans="7:11" ht="12.75">
      <c r="G656" s="4"/>
      <c r="H656" s="4"/>
      <c r="I656" s="4"/>
      <c r="J656" s="4"/>
      <c r="K656" s="4"/>
    </row>
    <row r="657" spans="7:11" ht="12.75">
      <c r="G657" s="4"/>
      <c r="H657" s="4"/>
      <c r="I657" s="4"/>
      <c r="J657" s="4"/>
      <c r="K657" s="4"/>
    </row>
    <row r="658" spans="7:11" ht="12.75">
      <c r="G658" s="4"/>
      <c r="H658" s="4"/>
      <c r="I658" s="4"/>
      <c r="J658" s="4"/>
      <c r="K658" s="4"/>
    </row>
    <row r="659" spans="7:11" ht="12.75">
      <c r="G659" s="4"/>
      <c r="H659" s="4"/>
      <c r="I659" s="4"/>
      <c r="J659" s="4"/>
      <c r="K659" s="4"/>
    </row>
    <row r="660" spans="7:11" ht="12.75">
      <c r="G660" s="4"/>
      <c r="H660" s="4"/>
      <c r="I660" s="4"/>
      <c r="J660" s="4"/>
      <c r="K660" s="4"/>
    </row>
    <row r="661" spans="7:11" ht="12.75">
      <c r="G661" s="4"/>
      <c r="H661" s="4"/>
      <c r="I661" s="4"/>
      <c r="J661" s="4"/>
      <c r="K661" s="4"/>
    </row>
    <row r="662" spans="7:11" ht="12.75">
      <c r="G662" s="4"/>
      <c r="H662" s="4"/>
      <c r="I662" s="4"/>
      <c r="J662" s="4"/>
      <c r="K662" s="4"/>
    </row>
    <row r="663" spans="7:11" ht="12.75">
      <c r="G663" s="4"/>
      <c r="H663" s="4"/>
      <c r="I663" s="4"/>
      <c r="J663" s="4"/>
      <c r="K663" s="4"/>
    </row>
    <row r="664" spans="7:11" ht="12.75">
      <c r="G664" s="4"/>
      <c r="H664" s="4"/>
      <c r="I664" s="4"/>
      <c r="J664" s="4"/>
      <c r="K664" s="4"/>
    </row>
    <row r="665" spans="7:11" ht="12.75">
      <c r="G665" s="4"/>
      <c r="H665" s="4"/>
      <c r="I665" s="4"/>
      <c r="J665" s="4"/>
      <c r="K665" s="4"/>
    </row>
    <row r="666" spans="7:11" ht="12.75">
      <c r="G666" s="4"/>
      <c r="H666" s="4"/>
      <c r="I666" s="4"/>
      <c r="J666" s="4"/>
      <c r="K666" s="4"/>
    </row>
    <row r="667" spans="7:11" ht="12.75">
      <c r="G667" s="4"/>
      <c r="H667" s="4"/>
      <c r="I667" s="4"/>
      <c r="J667" s="4"/>
      <c r="K667" s="4"/>
    </row>
    <row r="668" spans="7:11" ht="12.75">
      <c r="G668" s="4"/>
      <c r="H668" s="4"/>
      <c r="I668" s="4"/>
      <c r="J668" s="4"/>
      <c r="K668" s="4"/>
    </row>
    <row r="669" spans="7:11" ht="12.75">
      <c r="G669" s="4"/>
      <c r="H669" s="4"/>
      <c r="I669" s="4"/>
      <c r="J669" s="4"/>
      <c r="K669" s="4"/>
    </row>
    <row r="670" spans="7:11" ht="12.75">
      <c r="G670" s="4"/>
      <c r="H670" s="4"/>
      <c r="I670" s="4"/>
      <c r="J670" s="4"/>
      <c r="K670" s="4"/>
    </row>
    <row r="671" spans="7:11" ht="12.75">
      <c r="G671" s="4"/>
      <c r="H671" s="4"/>
      <c r="I671" s="4"/>
      <c r="J671" s="4"/>
      <c r="K671" s="4"/>
    </row>
    <row r="672" spans="7:11" ht="12.75">
      <c r="G672" s="4"/>
      <c r="H672" s="4"/>
      <c r="I672" s="4"/>
      <c r="J672" s="4"/>
      <c r="K672" s="4"/>
    </row>
    <row r="673" spans="7:11" ht="12.75">
      <c r="G673" s="4"/>
      <c r="H673" s="4"/>
      <c r="I673" s="4"/>
      <c r="J673" s="4"/>
      <c r="K673" s="4"/>
    </row>
    <row r="674" spans="7:11" ht="12.75">
      <c r="G674" s="4"/>
      <c r="H674" s="4"/>
      <c r="I674" s="4"/>
      <c r="J674" s="4"/>
      <c r="K674" s="4"/>
    </row>
    <row r="675" spans="7:11" ht="12.75">
      <c r="G675" s="4"/>
      <c r="H675" s="4"/>
      <c r="I675" s="4"/>
      <c r="J675" s="4"/>
      <c r="K675" s="4"/>
    </row>
    <row r="676" spans="7:11" ht="12.75">
      <c r="G676" s="4"/>
      <c r="H676" s="4"/>
      <c r="I676" s="4"/>
      <c r="J676" s="4"/>
      <c r="K676" s="4"/>
    </row>
    <row r="677" spans="7:11" ht="12.75">
      <c r="G677" s="4"/>
      <c r="H677" s="4"/>
      <c r="I677" s="4"/>
      <c r="J677" s="4"/>
      <c r="K677" s="4"/>
    </row>
    <row r="678" spans="7:11" ht="12.75">
      <c r="G678" s="4"/>
      <c r="H678" s="4"/>
      <c r="I678" s="4"/>
      <c r="J678" s="4"/>
      <c r="K678" s="4"/>
    </row>
    <row r="679" spans="7:11" ht="12.75">
      <c r="G679" s="4"/>
      <c r="H679" s="4"/>
      <c r="I679" s="4"/>
      <c r="J679" s="4"/>
      <c r="K679" s="4"/>
    </row>
    <row r="680" spans="7:11" ht="12.75">
      <c r="G680" s="4"/>
      <c r="H680" s="4"/>
      <c r="I680" s="4"/>
      <c r="J680" s="4"/>
      <c r="K680" s="4"/>
    </row>
    <row r="681" spans="7:11" ht="12.75">
      <c r="G681" s="4"/>
      <c r="H681" s="4"/>
      <c r="I681" s="4"/>
      <c r="J681" s="4"/>
      <c r="K681" s="4"/>
    </row>
    <row r="682" spans="7:11" ht="12.75">
      <c r="G682" s="4"/>
      <c r="H682" s="4"/>
      <c r="I682" s="4"/>
      <c r="J682" s="4"/>
      <c r="K682" s="4"/>
    </row>
    <row r="683" spans="7:11" ht="12.75">
      <c r="G683" s="4"/>
      <c r="H683" s="4"/>
      <c r="I683" s="4"/>
      <c r="J683" s="4"/>
      <c r="K683" s="4"/>
    </row>
    <row r="684" spans="7:11" ht="12.75">
      <c r="G684" s="4"/>
      <c r="H684" s="4"/>
      <c r="I684" s="4"/>
      <c r="J684" s="4"/>
      <c r="K684" s="4"/>
    </row>
    <row r="685" spans="7:11" ht="12.75">
      <c r="G685" s="4"/>
      <c r="H685" s="4"/>
      <c r="I685" s="4"/>
      <c r="J685" s="4"/>
      <c r="K685" s="4"/>
    </row>
    <row r="686" spans="7:11" ht="12.75">
      <c r="G686" s="4"/>
      <c r="H686" s="4"/>
      <c r="I686" s="4"/>
      <c r="J686" s="4"/>
      <c r="K686" s="4"/>
    </row>
    <row r="687" spans="7:11" ht="12.75">
      <c r="G687" s="4"/>
      <c r="H687" s="4"/>
      <c r="I687" s="4"/>
      <c r="J687" s="4"/>
      <c r="K687" s="4"/>
    </row>
    <row r="688" spans="7:11" ht="12.75">
      <c r="G688" s="4"/>
      <c r="H688" s="4"/>
      <c r="I688" s="4"/>
      <c r="J688" s="4"/>
      <c r="K688" s="4"/>
    </row>
    <row r="689" spans="7:11" ht="12.75">
      <c r="G689" s="4"/>
      <c r="H689" s="4"/>
      <c r="I689" s="4"/>
      <c r="J689" s="4"/>
      <c r="K689" s="4"/>
    </row>
    <row r="690" spans="7:11" ht="12.75">
      <c r="G690" s="4"/>
      <c r="H690" s="4"/>
      <c r="I690" s="4"/>
      <c r="J690" s="4"/>
      <c r="K690" s="4"/>
    </row>
    <row r="691" spans="7:11" ht="12.75">
      <c r="G691" s="4"/>
      <c r="H691" s="4"/>
      <c r="I691" s="4"/>
      <c r="J691" s="4"/>
      <c r="K691" s="4"/>
    </row>
    <row r="692" spans="7:11" ht="12.75">
      <c r="G692" s="4"/>
      <c r="H692" s="4"/>
      <c r="I692" s="4"/>
      <c r="J692" s="4"/>
      <c r="K692" s="4"/>
    </row>
    <row r="693" spans="7:11" ht="12.75">
      <c r="G693" s="4"/>
      <c r="H693" s="4"/>
      <c r="I693" s="4"/>
      <c r="J693" s="4"/>
      <c r="K693" s="4"/>
    </row>
    <row r="694" spans="7:11" ht="12.75">
      <c r="G694" s="4"/>
      <c r="H694" s="4"/>
      <c r="I694" s="4"/>
      <c r="J694" s="4"/>
      <c r="K694" s="4"/>
    </row>
    <row r="695" spans="7:11" ht="12.75">
      <c r="G695" s="4"/>
      <c r="H695" s="4"/>
      <c r="I695" s="4"/>
      <c r="J695" s="4"/>
      <c r="K695" s="4"/>
    </row>
    <row r="696" spans="7:11" ht="12.75">
      <c r="G696" s="4"/>
      <c r="H696" s="4"/>
      <c r="I696" s="4"/>
      <c r="J696" s="4"/>
      <c r="K696" s="4"/>
    </row>
    <row r="697" spans="7:11" ht="12.75">
      <c r="G697" s="4"/>
      <c r="H697" s="4"/>
      <c r="I697" s="4"/>
      <c r="J697" s="4"/>
      <c r="K697" s="4"/>
    </row>
    <row r="698" spans="7:11" ht="12.75">
      <c r="G698" s="4"/>
      <c r="H698" s="4"/>
      <c r="I698" s="4"/>
      <c r="J698" s="4"/>
      <c r="K698" s="4"/>
    </row>
    <row r="699" spans="7:11" ht="12.75">
      <c r="G699" s="4"/>
      <c r="H699" s="4"/>
      <c r="I699" s="4"/>
      <c r="J699" s="4"/>
      <c r="K699" s="4"/>
    </row>
    <row r="700" spans="7:11" ht="12.75">
      <c r="G700" s="4"/>
      <c r="H700" s="4"/>
      <c r="I700" s="4"/>
      <c r="J700" s="4"/>
      <c r="K700" s="4"/>
    </row>
    <row r="701" spans="7:11" ht="12.75">
      <c r="G701" s="4"/>
      <c r="H701" s="4"/>
      <c r="I701" s="4"/>
      <c r="J701" s="4"/>
      <c r="K701" s="4"/>
    </row>
    <row r="702" spans="7:11" ht="12.75">
      <c r="G702" s="4"/>
      <c r="H702" s="4"/>
      <c r="I702" s="4"/>
      <c r="J702" s="4"/>
      <c r="K702" s="4"/>
    </row>
    <row r="703" spans="7:11" ht="12.75">
      <c r="G703" s="4"/>
      <c r="H703" s="4"/>
      <c r="I703" s="4"/>
      <c r="J703" s="4"/>
      <c r="K703" s="4"/>
    </row>
    <row r="704" spans="7:11" ht="12.75">
      <c r="G704" s="4"/>
      <c r="H704" s="4"/>
      <c r="I704" s="4"/>
      <c r="J704" s="4"/>
      <c r="K704" s="4"/>
    </row>
    <row r="705" spans="7:11" ht="12.75">
      <c r="G705" s="4"/>
      <c r="H705" s="4"/>
      <c r="I705" s="4"/>
      <c r="J705" s="4"/>
      <c r="K705" s="4"/>
    </row>
    <row r="706" spans="7:11" ht="12.75">
      <c r="G706" s="4"/>
      <c r="H706" s="4"/>
      <c r="I706" s="4"/>
      <c r="J706" s="4"/>
      <c r="K706" s="4"/>
    </row>
    <row r="707" spans="7:11" ht="12.75">
      <c r="G707" s="4"/>
      <c r="H707" s="4"/>
      <c r="I707" s="4"/>
      <c r="J707" s="4"/>
      <c r="K707" s="4"/>
    </row>
    <row r="708" spans="7:11" ht="12.75">
      <c r="G708" s="4"/>
      <c r="H708" s="4"/>
      <c r="I708" s="4"/>
      <c r="J708" s="4"/>
      <c r="K708" s="4"/>
    </row>
    <row r="709" spans="7:11" ht="12.75">
      <c r="G709" s="4"/>
      <c r="H709" s="4"/>
      <c r="I709" s="4"/>
      <c r="J709" s="4"/>
      <c r="K709" s="4"/>
    </row>
    <row r="710" spans="7:11" ht="12.75">
      <c r="G710" s="4"/>
      <c r="H710" s="4"/>
      <c r="I710" s="4"/>
      <c r="J710" s="4"/>
      <c r="K710" s="4"/>
    </row>
    <row r="711" spans="7:11" ht="12.75">
      <c r="G711" s="4"/>
      <c r="H711" s="4"/>
      <c r="I711" s="4"/>
      <c r="J711" s="4"/>
      <c r="K711" s="4"/>
    </row>
    <row r="712" spans="7:11" ht="12.75">
      <c r="G712" s="4"/>
      <c r="H712" s="4"/>
      <c r="I712" s="4"/>
      <c r="J712" s="4"/>
      <c r="K712" s="4"/>
    </row>
    <row r="713" spans="7:11" ht="12.75">
      <c r="G713" s="4"/>
      <c r="H713" s="4"/>
      <c r="I713" s="4"/>
      <c r="J713" s="4"/>
      <c r="K713" s="4"/>
    </row>
    <row r="714" spans="7:11" ht="12.75">
      <c r="G714" s="4"/>
      <c r="H714" s="4"/>
      <c r="I714" s="4"/>
      <c r="J714" s="4"/>
      <c r="K714" s="4"/>
    </row>
    <row r="715" spans="7:11" ht="12.75">
      <c r="G715" s="4"/>
      <c r="H715" s="4"/>
      <c r="I715" s="4"/>
      <c r="J715" s="4"/>
      <c r="K715" s="4"/>
    </row>
    <row r="716" spans="7:11" ht="12.75">
      <c r="G716" s="4"/>
      <c r="H716" s="4"/>
      <c r="I716" s="4"/>
      <c r="J716" s="4"/>
      <c r="K716" s="4"/>
    </row>
    <row r="717" spans="7:11" ht="12.75">
      <c r="G717" s="4"/>
      <c r="H717" s="4"/>
      <c r="I717" s="4"/>
      <c r="J717" s="4"/>
      <c r="K717" s="4"/>
    </row>
    <row r="718" spans="7:11" ht="12.75">
      <c r="G718" s="4"/>
      <c r="H718" s="4"/>
      <c r="I718" s="4"/>
      <c r="J718" s="4"/>
      <c r="K718" s="4"/>
    </row>
    <row r="719" spans="7:11" ht="12.75">
      <c r="G719" s="4"/>
      <c r="H719" s="4"/>
      <c r="I719" s="4"/>
      <c r="J719" s="4"/>
      <c r="K719" s="4"/>
    </row>
    <row r="720" spans="7:11" ht="12.75">
      <c r="G720" s="4"/>
      <c r="H720" s="4"/>
      <c r="I720" s="4"/>
      <c r="J720" s="4"/>
      <c r="K720" s="4"/>
    </row>
    <row r="721" spans="7:11" ht="12.75">
      <c r="G721" s="4"/>
      <c r="H721" s="4"/>
      <c r="I721" s="4"/>
      <c r="J721" s="4"/>
      <c r="K721" s="4"/>
    </row>
    <row r="722" spans="7:11" ht="12.75">
      <c r="G722" s="4"/>
      <c r="H722" s="4"/>
      <c r="I722" s="4"/>
      <c r="J722" s="4"/>
      <c r="K722" s="4"/>
    </row>
    <row r="723" spans="7:11" ht="12.75">
      <c r="G723" s="4"/>
      <c r="H723" s="4"/>
      <c r="I723" s="4"/>
      <c r="J723" s="4"/>
      <c r="K723" s="4"/>
    </row>
    <row r="724" spans="7:11" ht="12.75">
      <c r="G724" s="4"/>
      <c r="H724" s="4"/>
      <c r="I724" s="4"/>
      <c r="J724" s="4"/>
      <c r="K724" s="4"/>
    </row>
    <row r="725" spans="7:11" ht="12.75">
      <c r="G725" s="4"/>
      <c r="H725" s="4"/>
      <c r="I725" s="4"/>
      <c r="J725" s="4"/>
      <c r="K725" s="4"/>
    </row>
    <row r="726" spans="7:11" ht="12.75">
      <c r="G726" s="4"/>
      <c r="H726" s="4"/>
      <c r="I726" s="4"/>
      <c r="J726" s="4"/>
      <c r="K726" s="4"/>
    </row>
    <row r="727" spans="7:11" ht="12.75">
      <c r="G727" s="4"/>
      <c r="H727" s="4"/>
      <c r="I727" s="4"/>
      <c r="J727" s="4"/>
      <c r="K727" s="4"/>
    </row>
    <row r="728" spans="7:11" ht="12.75">
      <c r="G728" s="4"/>
      <c r="H728" s="4"/>
      <c r="I728" s="4"/>
      <c r="J728" s="4"/>
      <c r="K728" s="4"/>
    </row>
    <row r="729" spans="7:11" ht="12.75">
      <c r="G729" s="4"/>
      <c r="H729" s="4"/>
      <c r="I729" s="4"/>
      <c r="J729" s="4"/>
      <c r="K729" s="4"/>
    </row>
    <row r="730" spans="7:11" ht="12.75">
      <c r="G730" s="4"/>
      <c r="H730" s="4"/>
      <c r="I730" s="4"/>
      <c r="J730" s="4"/>
      <c r="K730" s="4"/>
    </row>
    <row r="731" spans="7:11" ht="12.75">
      <c r="G731" s="4"/>
      <c r="H731" s="4"/>
      <c r="I731" s="4"/>
      <c r="J731" s="4"/>
      <c r="K731" s="4"/>
    </row>
    <row r="732" spans="7:11" ht="12.75">
      <c r="G732" s="4"/>
      <c r="H732" s="4"/>
      <c r="I732" s="4"/>
      <c r="J732" s="4"/>
      <c r="K732" s="4"/>
    </row>
    <row r="733" spans="7:11" ht="12.75">
      <c r="G733" s="4"/>
      <c r="H733" s="4"/>
      <c r="I733" s="4"/>
      <c r="J733" s="4"/>
      <c r="K733" s="4"/>
    </row>
    <row r="734" spans="7:11" ht="12.75">
      <c r="G734" s="4"/>
      <c r="H734" s="4"/>
      <c r="I734" s="4"/>
      <c r="J734" s="4"/>
      <c r="K734" s="4"/>
    </row>
    <row r="735" spans="7:11" ht="12.75">
      <c r="G735" s="4"/>
      <c r="H735" s="4"/>
      <c r="I735" s="4"/>
      <c r="J735" s="4"/>
      <c r="K735" s="4"/>
    </row>
    <row r="736" spans="7:11" ht="12.75">
      <c r="G736" s="4"/>
      <c r="H736" s="4"/>
      <c r="I736" s="4"/>
      <c r="J736" s="4"/>
      <c r="K736" s="4"/>
    </row>
    <row r="737" spans="7:11" ht="12.75">
      <c r="G737" s="4"/>
      <c r="H737" s="4"/>
      <c r="I737" s="4"/>
      <c r="J737" s="4"/>
      <c r="K737" s="4"/>
    </row>
    <row r="738" spans="7:11" ht="12.75">
      <c r="G738" s="4"/>
      <c r="H738" s="4"/>
      <c r="I738" s="4"/>
      <c r="J738" s="4"/>
      <c r="K738" s="4"/>
    </row>
    <row r="739" spans="7:11" ht="12.75">
      <c r="G739" s="4"/>
      <c r="H739" s="4"/>
      <c r="I739" s="4"/>
      <c r="J739" s="4"/>
      <c r="K739" s="4"/>
    </row>
    <row r="740" spans="7:11" ht="12.75">
      <c r="G740" s="4"/>
      <c r="H740" s="4"/>
      <c r="I740" s="4"/>
      <c r="J740" s="4"/>
      <c r="K740" s="4"/>
    </row>
    <row r="741" spans="7:11" ht="12.75">
      <c r="G741" s="4"/>
      <c r="H741" s="4"/>
      <c r="I741" s="4"/>
      <c r="J741" s="4"/>
      <c r="K741" s="4"/>
    </row>
    <row r="742" spans="7:11" ht="12.75">
      <c r="G742" s="4"/>
      <c r="H742" s="4"/>
      <c r="I742" s="4"/>
      <c r="J742" s="4"/>
      <c r="K742" s="4"/>
    </row>
    <row r="743" spans="7:11" ht="12.75">
      <c r="G743" s="4"/>
      <c r="H743" s="4"/>
      <c r="I743" s="4"/>
      <c r="J743" s="4"/>
      <c r="K743" s="4"/>
    </row>
    <row r="744" spans="7:11" ht="12.75">
      <c r="G744" s="4"/>
      <c r="H744" s="4"/>
      <c r="I744" s="4"/>
      <c r="J744" s="4"/>
      <c r="K744" s="4"/>
    </row>
    <row r="745" spans="7:11" ht="12.75">
      <c r="G745" s="4"/>
      <c r="H745" s="4"/>
      <c r="I745" s="4"/>
      <c r="J745" s="4"/>
      <c r="K745" s="4"/>
    </row>
    <row r="746" spans="7:11" ht="12.75">
      <c r="G746" s="4"/>
      <c r="H746" s="4"/>
      <c r="I746" s="4"/>
      <c r="J746" s="4"/>
      <c r="K746" s="4"/>
    </row>
    <row r="747" spans="7:11" ht="12.75">
      <c r="G747" s="4"/>
      <c r="H747" s="4"/>
      <c r="I747" s="4"/>
      <c r="J747" s="4"/>
      <c r="K747" s="4"/>
    </row>
    <row r="748" spans="7:11" ht="12.75">
      <c r="G748" s="4"/>
      <c r="H748" s="4"/>
      <c r="I748" s="4"/>
      <c r="J748" s="4"/>
      <c r="K748" s="4"/>
    </row>
    <row r="749" spans="7:11" ht="12.75">
      <c r="G749" s="4"/>
      <c r="H749" s="4"/>
      <c r="I749" s="4"/>
      <c r="J749" s="4"/>
      <c r="K749" s="4"/>
    </row>
    <row r="750" spans="7:11" ht="12.75">
      <c r="G750" s="4"/>
      <c r="H750" s="4"/>
      <c r="I750" s="4"/>
      <c r="J750" s="4"/>
      <c r="K750" s="4"/>
    </row>
    <row r="751" spans="7:11" ht="12.75">
      <c r="G751" s="4"/>
      <c r="H751" s="4"/>
      <c r="I751" s="4"/>
      <c r="J751" s="4"/>
      <c r="K751" s="4"/>
    </row>
    <row r="752" spans="7:11" ht="12.75">
      <c r="G752" s="4"/>
      <c r="H752" s="4"/>
      <c r="I752" s="4"/>
      <c r="J752" s="4"/>
      <c r="K752" s="4"/>
    </row>
    <row r="753" spans="7:11" ht="12.75">
      <c r="G753" s="4"/>
      <c r="H753" s="4"/>
      <c r="I753" s="4"/>
      <c r="J753" s="4"/>
      <c r="K753" s="4"/>
    </row>
    <row r="754" spans="7:11" ht="12.75">
      <c r="G754" s="4"/>
      <c r="H754" s="4"/>
      <c r="I754" s="4"/>
      <c r="J754" s="4"/>
      <c r="K754" s="4"/>
    </row>
    <row r="755" spans="7:11" ht="12.75">
      <c r="G755" s="4"/>
      <c r="H755" s="4"/>
      <c r="I755" s="4"/>
      <c r="J755" s="4"/>
      <c r="K755" s="4"/>
    </row>
    <row r="756" spans="7:11" ht="12.75">
      <c r="G756" s="4"/>
      <c r="H756" s="4"/>
      <c r="I756" s="4"/>
      <c r="J756" s="4"/>
      <c r="K756" s="4"/>
    </row>
    <row r="757" spans="7:11" ht="12.75">
      <c r="G757" s="4"/>
      <c r="H757" s="4"/>
      <c r="I757" s="4"/>
      <c r="J757" s="4"/>
      <c r="K757" s="4"/>
    </row>
    <row r="758" spans="7:11" ht="12.75">
      <c r="G758" s="4"/>
      <c r="H758" s="4"/>
      <c r="I758" s="4"/>
      <c r="J758" s="4"/>
      <c r="K758" s="4"/>
    </row>
    <row r="759" spans="7:11" ht="12.75">
      <c r="G759" s="4"/>
      <c r="H759" s="4"/>
      <c r="I759" s="4"/>
      <c r="J759" s="4"/>
      <c r="K759" s="4"/>
    </row>
    <row r="760" spans="7:11" ht="12.75">
      <c r="G760" s="4"/>
      <c r="H760" s="4"/>
      <c r="I760" s="4"/>
      <c r="J760" s="4"/>
      <c r="K760" s="4"/>
    </row>
    <row r="761" spans="7:11" ht="12.75">
      <c r="G761" s="4"/>
      <c r="H761" s="4"/>
      <c r="I761" s="4"/>
      <c r="J761" s="4"/>
      <c r="K761" s="4"/>
    </row>
    <row r="762" spans="7:11" ht="12.75">
      <c r="G762" s="4"/>
      <c r="H762" s="4"/>
      <c r="I762" s="4"/>
      <c r="J762" s="4"/>
      <c r="K762" s="4"/>
    </row>
    <row r="763" spans="7:11" ht="12.75">
      <c r="G763" s="4"/>
      <c r="H763" s="4"/>
      <c r="I763" s="4"/>
      <c r="J763" s="4"/>
      <c r="K763" s="4"/>
    </row>
    <row r="764" spans="7:11" ht="12.75">
      <c r="G764" s="4"/>
      <c r="H764" s="4"/>
      <c r="I764" s="4"/>
      <c r="J764" s="4"/>
      <c r="K764" s="4"/>
    </row>
    <row r="765" spans="7:11" ht="12.75">
      <c r="G765" s="4"/>
      <c r="H765" s="4"/>
      <c r="I765" s="4"/>
      <c r="J765" s="4"/>
      <c r="K765" s="4"/>
    </row>
    <row r="766" spans="7:11" ht="12.75">
      <c r="G766" s="4"/>
      <c r="H766" s="4"/>
      <c r="I766" s="4"/>
      <c r="J766" s="4"/>
      <c r="K766" s="4"/>
    </row>
    <row r="767" spans="7:11" ht="12.75">
      <c r="G767" s="4"/>
      <c r="H767" s="4"/>
      <c r="I767" s="4"/>
      <c r="J767" s="4"/>
      <c r="K767" s="4"/>
    </row>
    <row r="768" spans="7:11" ht="12.75">
      <c r="G768" s="4"/>
      <c r="H768" s="4"/>
      <c r="I768" s="4"/>
      <c r="J768" s="4"/>
      <c r="K768" s="4"/>
    </row>
    <row r="769" spans="7:11" ht="12.75">
      <c r="G769" s="4"/>
      <c r="H769" s="4"/>
      <c r="I769" s="4"/>
      <c r="J769" s="4"/>
      <c r="K769" s="4"/>
    </row>
    <row r="770" spans="7:11" ht="12.75">
      <c r="G770" s="4"/>
      <c r="H770" s="4"/>
      <c r="I770" s="4"/>
      <c r="J770" s="4"/>
      <c r="K770" s="4"/>
    </row>
    <row r="771" spans="7:11" ht="12.75">
      <c r="G771" s="4"/>
      <c r="H771" s="4"/>
      <c r="I771" s="4"/>
      <c r="J771" s="4"/>
      <c r="K771" s="4"/>
    </row>
    <row r="772" spans="7:11" ht="12.75">
      <c r="G772" s="4"/>
      <c r="H772" s="4"/>
      <c r="I772" s="4"/>
      <c r="J772" s="4"/>
      <c r="K772" s="4"/>
    </row>
    <row r="773" spans="7:11" ht="12.75">
      <c r="G773" s="4"/>
      <c r="H773" s="4"/>
      <c r="I773" s="4"/>
      <c r="J773" s="4"/>
      <c r="K773" s="4"/>
    </row>
    <row r="774" spans="7:11" ht="12.75">
      <c r="G774" s="4"/>
      <c r="H774" s="4"/>
      <c r="I774" s="4"/>
      <c r="J774" s="4"/>
      <c r="K774" s="4"/>
    </row>
    <row r="775" spans="7:11" ht="12.75">
      <c r="G775" s="4"/>
      <c r="H775" s="4"/>
      <c r="I775" s="4"/>
      <c r="J775" s="4"/>
      <c r="K775" s="4"/>
    </row>
    <row r="776" spans="7:11" ht="12.75">
      <c r="G776" s="4"/>
      <c r="H776" s="4"/>
      <c r="I776" s="4"/>
      <c r="J776" s="4"/>
      <c r="K776" s="4"/>
    </row>
    <row r="777" spans="7:11" ht="12.75">
      <c r="G777" s="4"/>
      <c r="H777" s="4"/>
      <c r="I777" s="4"/>
      <c r="J777" s="4"/>
      <c r="K777" s="4"/>
    </row>
    <row r="778" spans="7:11" ht="12.75">
      <c r="G778" s="4"/>
      <c r="H778" s="4"/>
      <c r="I778" s="4"/>
      <c r="J778" s="4"/>
      <c r="K778" s="4"/>
    </row>
    <row r="779" spans="7:11" ht="12.75">
      <c r="G779" s="4"/>
      <c r="H779" s="4"/>
      <c r="I779" s="4"/>
      <c r="J779" s="4"/>
      <c r="K779" s="4"/>
    </row>
    <row r="780" spans="7:11" ht="12.75">
      <c r="G780" s="4"/>
      <c r="H780" s="4"/>
      <c r="I780" s="4"/>
      <c r="J780" s="4"/>
      <c r="K780" s="4"/>
    </row>
    <row r="781" spans="7:11" ht="12.75">
      <c r="G781" s="4"/>
      <c r="H781" s="4"/>
      <c r="I781" s="4"/>
      <c r="J781" s="4"/>
      <c r="K781" s="4"/>
    </row>
    <row r="782" spans="7:11" ht="12.75">
      <c r="G782" s="4"/>
      <c r="H782" s="4"/>
      <c r="I782" s="4"/>
      <c r="J782" s="4"/>
      <c r="K782" s="4"/>
    </row>
    <row r="783" spans="7:11" ht="12.75">
      <c r="G783" s="4"/>
      <c r="H783" s="4"/>
      <c r="I783" s="4"/>
      <c r="J783" s="4"/>
      <c r="K783" s="4"/>
    </row>
    <row r="784" spans="7:11" ht="12.75">
      <c r="G784" s="4"/>
      <c r="H784" s="4"/>
      <c r="I784" s="4"/>
      <c r="J784" s="4"/>
      <c r="K784" s="4"/>
    </row>
    <row r="785" spans="7:11" ht="12.75">
      <c r="G785" s="4"/>
      <c r="H785" s="4"/>
      <c r="I785" s="4"/>
      <c r="J785" s="4"/>
      <c r="K785" s="4"/>
    </row>
    <row r="786" spans="7:11" ht="12.75">
      <c r="G786" s="4"/>
      <c r="H786" s="4"/>
      <c r="I786" s="4"/>
      <c r="J786" s="4"/>
      <c r="K786" s="4"/>
    </row>
    <row r="787" spans="7:11" ht="12.75">
      <c r="G787" s="4"/>
      <c r="H787" s="4"/>
      <c r="I787" s="4"/>
      <c r="J787" s="4"/>
      <c r="K787" s="4"/>
    </row>
    <row r="788" spans="7:11" ht="12.75">
      <c r="G788" s="4"/>
      <c r="H788" s="4"/>
      <c r="I788" s="4"/>
      <c r="J788" s="4"/>
      <c r="K788" s="4"/>
    </row>
    <row r="789" spans="7:11" ht="12.75">
      <c r="G789" s="4"/>
      <c r="H789" s="4"/>
      <c r="I789" s="4"/>
      <c r="J789" s="4"/>
      <c r="K789" s="4"/>
    </row>
    <row r="790" spans="7:11" ht="12.75">
      <c r="G790" s="4"/>
      <c r="H790" s="4"/>
      <c r="I790" s="4"/>
      <c r="J790" s="4"/>
      <c r="K790" s="4"/>
    </row>
    <row r="791" spans="7:11" ht="12.75">
      <c r="G791" s="4"/>
      <c r="H791" s="4"/>
      <c r="I791" s="4"/>
      <c r="J791" s="4"/>
      <c r="K791" s="4"/>
    </row>
    <row r="792" spans="7:11" ht="12.75">
      <c r="G792" s="4"/>
      <c r="H792" s="4"/>
      <c r="I792" s="4"/>
      <c r="J792" s="4"/>
      <c r="K792" s="4"/>
    </row>
    <row r="793" spans="7:11" ht="12.75">
      <c r="G793" s="4"/>
      <c r="H793" s="4"/>
      <c r="I793" s="4"/>
      <c r="J793" s="4"/>
      <c r="K793" s="4"/>
    </row>
    <row r="794" spans="7:11" ht="12.75">
      <c r="G794" s="4"/>
      <c r="H794" s="4"/>
      <c r="I794" s="4"/>
      <c r="J794" s="4"/>
      <c r="K794" s="4"/>
    </row>
    <row r="795" spans="7:11" ht="12.75">
      <c r="G795" s="4"/>
      <c r="H795" s="4"/>
      <c r="I795" s="4"/>
      <c r="J795" s="4"/>
      <c r="K795" s="4"/>
    </row>
    <row r="796" spans="7:11" ht="12.75">
      <c r="G796" s="4"/>
      <c r="H796" s="4"/>
      <c r="I796" s="4"/>
      <c r="J796" s="4"/>
      <c r="K796" s="4"/>
    </row>
    <row r="797" spans="7:11" ht="12.75">
      <c r="G797" s="4"/>
      <c r="H797" s="4"/>
      <c r="I797" s="4"/>
      <c r="J797" s="4"/>
      <c r="K797" s="4"/>
    </row>
    <row r="798" spans="7:11" ht="12.75">
      <c r="G798" s="4"/>
      <c r="H798" s="4"/>
      <c r="I798" s="4"/>
      <c r="J798" s="4"/>
      <c r="K798" s="4"/>
    </row>
    <row r="799" spans="7:11" ht="12.75">
      <c r="G799" s="4"/>
      <c r="H799" s="4"/>
      <c r="I799" s="4"/>
      <c r="J799" s="4"/>
      <c r="K799" s="4"/>
    </row>
    <row r="800" spans="7:11" ht="12.75">
      <c r="G800" s="4"/>
      <c r="H800" s="4"/>
      <c r="I800" s="4"/>
      <c r="J800" s="4"/>
      <c r="K800" s="4"/>
    </row>
    <row r="801" spans="7:11" ht="12.75">
      <c r="G801" s="4"/>
      <c r="H801" s="4"/>
      <c r="I801" s="4"/>
      <c r="J801" s="4"/>
      <c r="K801" s="4"/>
    </row>
    <row r="802" spans="7:11" ht="12.75">
      <c r="G802" s="4"/>
      <c r="H802" s="4"/>
      <c r="I802" s="4"/>
      <c r="J802" s="4"/>
      <c r="K802" s="4"/>
    </row>
    <row r="803" spans="7:11" ht="12.75">
      <c r="G803" s="4"/>
      <c r="H803" s="4"/>
      <c r="I803" s="4"/>
      <c r="J803" s="4"/>
      <c r="K803" s="4"/>
    </row>
    <row r="804" spans="7:11" ht="12.75">
      <c r="G804" s="4"/>
      <c r="H804" s="4"/>
      <c r="I804" s="4"/>
      <c r="J804" s="4"/>
      <c r="K804" s="4"/>
    </row>
    <row r="805" spans="7:11" ht="12.75">
      <c r="G805" s="4"/>
      <c r="H805" s="4"/>
      <c r="I805" s="4"/>
      <c r="J805" s="4"/>
      <c r="K805" s="4"/>
    </row>
    <row r="806" spans="7:11" ht="12.75">
      <c r="G806" s="4"/>
      <c r="H806" s="4"/>
      <c r="I806" s="4"/>
      <c r="J806" s="4"/>
      <c r="K806" s="4"/>
    </row>
    <row r="807" spans="7:11" ht="12.75">
      <c r="G807" s="4"/>
      <c r="H807" s="4"/>
      <c r="I807" s="4"/>
      <c r="J807" s="4"/>
      <c r="K807" s="4"/>
    </row>
    <row r="808" spans="7:11" ht="12.75">
      <c r="G808" s="4"/>
      <c r="H808" s="4"/>
      <c r="I808" s="4"/>
      <c r="J808" s="4"/>
      <c r="K808" s="4"/>
    </row>
    <row r="809" spans="7:11" ht="12.75">
      <c r="G809" s="4"/>
      <c r="H809" s="4"/>
      <c r="I809" s="4"/>
      <c r="J809" s="4"/>
      <c r="K809" s="4"/>
    </row>
    <row r="810" spans="7:11" ht="12.75">
      <c r="G810" s="4"/>
      <c r="H810" s="4"/>
      <c r="I810" s="4"/>
      <c r="J810" s="4"/>
      <c r="K810" s="4"/>
    </row>
    <row r="811" spans="7:11" ht="12.75">
      <c r="G811" s="4"/>
      <c r="H811" s="4"/>
      <c r="I811" s="4"/>
      <c r="J811" s="4"/>
      <c r="K811" s="4"/>
    </row>
    <row r="812" spans="7:11" ht="12.75">
      <c r="G812" s="4"/>
      <c r="H812" s="4"/>
      <c r="I812" s="4"/>
      <c r="J812" s="4"/>
      <c r="K812" s="4"/>
    </row>
    <row r="813" spans="7:11" ht="12.75">
      <c r="G813" s="4"/>
      <c r="H813" s="4"/>
      <c r="I813" s="4"/>
      <c r="J813" s="4"/>
      <c r="K813" s="4"/>
    </row>
    <row r="814" spans="7:11" ht="12.75">
      <c r="G814" s="4"/>
      <c r="H814" s="4"/>
      <c r="I814" s="4"/>
      <c r="J814" s="4"/>
      <c r="K814" s="4"/>
    </row>
    <row r="815" spans="7:11" ht="12.75">
      <c r="G815" s="4"/>
      <c r="H815" s="4"/>
      <c r="I815" s="4"/>
      <c r="J815" s="4"/>
      <c r="K815" s="4"/>
    </row>
    <row r="816" spans="7:11" ht="12.75">
      <c r="G816" s="4"/>
      <c r="H816" s="4"/>
      <c r="I816" s="4"/>
      <c r="J816" s="4"/>
      <c r="K816" s="4"/>
    </row>
    <row r="817" spans="7:11" ht="12.75">
      <c r="G817" s="4"/>
      <c r="H817" s="4"/>
      <c r="I817" s="4"/>
      <c r="J817" s="4"/>
      <c r="K817" s="4"/>
    </row>
    <row r="818" spans="7:11" ht="12.75">
      <c r="G818" s="4"/>
      <c r="H818" s="4"/>
      <c r="I818" s="4"/>
      <c r="J818" s="4"/>
      <c r="K818" s="4"/>
    </row>
    <row r="819" spans="7:11" ht="12.75">
      <c r="G819" s="4"/>
      <c r="H819" s="4"/>
      <c r="I819" s="4"/>
      <c r="J819" s="4"/>
      <c r="K819" s="4"/>
    </row>
    <row r="820" spans="7:11" ht="12.75">
      <c r="G820" s="4"/>
      <c r="H820" s="4"/>
      <c r="I820" s="4"/>
      <c r="J820" s="4"/>
      <c r="K820" s="4"/>
    </row>
    <row r="821" spans="7:11" ht="12.75">
      <c r="G821" s="4"/>
      <c r="H821" s="4"/>
      <c r="I821" s="4"/>
      <c r="J821" s="4"/>
      <c r="K821" s="4"/>
    </row>
    <row r="822" spans="7:11" ht="12.75">
      <c r="G822" s="4"/>
      <c r="H822" s="4"/>
      <c r="I822" s="4"/>
      <c r="J822" s="4"/>
      <c r="K822" s="4"/>
    </row>
    <row r="823" spans="7:11" ht="12.75">
      <c r="G823" s="4"/>
      <c r="H823" s="4"/>
      <c r="I823" s="4"/>
      <c r="J823" s="4"/>
      <c r="K823" s="4"/>
    </row>
    <row r="824" spans="7:11" ht="12.75">
      <c r="G824" s="4"/>
      <c r="H824" s="4"/>
      <c r="I824" s="4"/>
      <c r="J824" s="4"/>
      <c r="K824" s="4"/>
    </row>
    <row r="825" spans="7:11" ht="12.75">
      <c r="G825" s="4"/>
      <c r="H825" s="4"/>
      <c r="I825" s="4"/>
      <c r="J825" s="4"/>
      <c r="K825" s="4"/>
    </row>
    <row r="826" spans="7:11" ht="12.75">
      <c r="G826" s="4"/>
      <c r="H826" s="4"/>
      <c r="I826" s="4"/>
      <c r="J826" s="4"/>
      <c r="K826" s="4"/>
    </row>
    <row r="827" spans="7:11" ht="12.75">
      <c r="G827" s="4"/>
      <c r="H827" s="4"/>
      <c r="I827" s="4"/>
      <c r="J827" s="4"/>
      <c r="K827" s="4"/>
    </row>
    <row r="828" spans="7:11" ht="12.75">
      <c r="G828" s="4"/>
      <c r="H828" s="4"/>
      <c r="I828" s="4"/>
      <c r="J828" s="4"/>
      <c r="K828" s="4"/>
    </row>
    <row r="829" spans="7:11" ht="12.75">
      <c r="G829" s="4"/>
      <c r="H829" s="4"/>
      <c r="I829" s="4"/>
      <c r="J829" s="4"/>
      <c r="K829" s="4"/>
    </row>
    <row r="830" spans="7:11" ht="12.75">
      <c r="G830" s="4"/>
      <c r="H830" s="4"/>
      <c r="I830" s="4"/>
      <c r="J830" s="4"/>
      <c r="K830" s="4"/>
    </row>
    <row r="831" spans="7:11" ht="12.75">
      <c r="G831" s="4"/>
      <c r="H831" s="4"/>
      <c r="I831" s="4"/>
      <c r="J831" s="4"/>
      <c r="K831" s="4"/>
    </row>
    <row r="832" spans="7:11" ht="12.75">
      <c r="G832" s="4"/>
      <c r="H832" s="4"/>
      <c r="I832" s="4"/>
      <c r="J832" s="4"/>
      <c r="K832" s="4"/>
    </row>
    <row r="833" spans="7:11" ht="12.75">
      <c r="G833" s="4"/>
      <c r="H833" s="4"/>
      <c r="I833" s="4"/>
      <c r="J833" s="4"/>
      <c r="K833" s="4"/>
    </row>
    <row r="834" spans="7:11" ht="12.75">
      <c r="G834" s="4"/>
      <c r="H834" s="4"/>
      <c r="I834" s="4"/>
      <c r="J834" s="4"/>
      <c r="K834" s="4"/>
    </row>
    <row r="835" spans="7:11" ht="12.75">
      <c r="G835" s="4"/>
      <c r="H835" s="4"/>
      <c r="I835" s="4"/>
      <c r="J835" s="4"/>
      <c r="K835" s="4"/>
    </row>
    <row r="836" spans="7:11" ht="12.75">
      <c r="G836" s="4"/>
      <c r="H836" s="4"/>
      <c r="I836" s="4"/>
      <c r="J836" s="4"/>
      <c r="K836" s="4"/>
    </row>
    <row r="837" spans="7:11" ht="12.75">
      <c r="G837" s="4"/>
      <c r="H837" s="4"/>
      <c r="I837" s="4"/>
      <c r="J837" s="4"/>
      <c r="K837" s="4"/>
    </row>
    <row r="838" spans="7:11" ht="12.75">
      <c r="G838" s="4"/>
      <c r="H838" s="4"/>
      <c r="I838" s="4"/>
      <c r="J838" s="4"/>
      <c r="K838" s="4"/>
    </row>
    <row r="839" spans="7:11" ht="12.75">
      <c r="G839" s="4"/>
      <c r="H839" s="4"/>
      <c r="I839" s="4"/>
      <c r="J839" s="4"/>
      <c r="K839" s="4"/>
    </row>
    <row r="840" spans="7:11" ht="12.75">
      <c r="G840" s="4"/>
      <c r="H840" s="4"/>
      <c r="I840" s="4"/>
      <c r="J840" s="4"/>
      <c r="K840" s="4"/>
    </row>
    <row r="841" spans="7:11" ht="12.75">
      <c r="G841" s="4"/>
      <c r="H841" s="4"/>
      <c r="I841" s="4"/>
      <c r="J841" s="4"/>
      <c r="K841" s="4"/>
    </row>
    <row r="842" spans="7:11" ht="12.75">
      <c r="G842" s="4"/>
      <c r="H842" s="4"/>
      <c r="I842" s="4"/>
      <c r="J842" s="4"/>
      <c r="K842" s="4"/>
    </row>
    <row r="843" spans="7:11" ht="12.75">
      <c r="G843" s="4"/>
      <c r="H843" s="4"/>
      <c r="I843" s="4"/>
      <c r="J843" s="4"/>
      <c r="K843" s="4"/>
    </row>
    <row r="844" spans="7:11" ht="12.75">
      <c r="G844" s="4"/>
      <c r="H844" s="4"/>
      <c r="I844" s="4"/>
      <c r="J844" s="4"/>
      <c r="K844" s="4"/>
    </row>
    <row r="845" spans="7:11" ht="12.75">
      <c r="G845" s="4"/>
      <c r="H845" s="4"/>
      <c r="I845" s="4"/>
      <c r="J845" s="4"/>
      <c r="K845" s="4"/>
    </row>
    <row r="846" spans="7:11" ht="12.75">
      <c r="G846" s="4"/>
      <c r="H846" s="4"/>
      <c r="I846" s="4"/>
      <c r="J846" s="4"/>
      <c r="K846" s="4"/>
    </row>
    <row r="847" spans="7:11" ht="12.75">
      <c r="G847" s="4"/>
      <c r="H847" s="4"/>
      <c r="I847" s="4"/>
      <c r="J847" s="4"/>
      <c r="K847" s="4"/>
    </row>
    <row r="848" spans="7:11" ht="12.75">
      <c r="G848" s="4"/>
      <c r="H848" s="4"/>
      <c r="I848" s="4"/>
      <c r="J848" s="4"/>
      <c r="K848" s="4"/>
    </row>
    <row r="849" spans="7:11" ht="12.75">
      <c r="G849" s="4"/>
      <c r="H849" s="4"/>
      <c r="I849" s="4"/>
      <c r="J849" s="4"/>
      <c r="K849" s="4"/>
    </row>
    <row r="850" spans="7:11" ht="12.75">
      <c r="G850" s="4"/>
      <c r="H850" s="4"/>
      <c r="I850" s="4"/>
      <c r="J850" s="4"/>
      <c r="K850" s="4"/>
    </row>
    <row r="851" spans="7:11" ht="12.75">
      <c r="G851" s="4"/>
      <c r="H851" s="4"/>
      <c r="I851" s="4"/>
      <c r="J851" s="4"/>
      <c r="K851" s="4"/>
    </row>
    <row r="852" spans="7:11" ht="12.75">
      <c r="G852" s="4"/>
      <c r="H852" s="4"/>
      <c r="I852" s="4"/>
      <c r="J852" s="4"/>
      <c r="K852" s="4"/>
    </row>
    <row r="853" spans="7:11" ht="12.75">
      <c r="G853" s="4"/>
      <c r="H853" s="4"/>
      <c r="I853" s="4"/>
      <c r="J853" s="4"/>
      <c r="K853" s="4"/>
    </row>
    <row r="854" spans="7:11" ht="12.75">
      <c r="G854" s="4"/>
      <c r="H854" s="4"/>
      <c r="I854" s="4"/>
      <c r="J854" s="4"/>
      <c r="K854" s="4"/>
    </row>
    <row r="855" spans="7:11" ht="12.75">
      <c r="G855" s="4"/>
      <c r="H855" s="4"/>
      <c r="I855" s="4"/>
      <c r="J855" s="4"/>
      <c r="K855" s="4"/>
    </row>
    <row r="856" spans="7:11" ht="12.75">
      <c r="G856" s="4"/>
      <c r="H856" s="4"/>
      <c r="I856" s="4"/>
      <c r="J856" s="4"/>
      <c r="K856" s="4"/>
    </row>
    <row r="857" spans="7:11" ht="12.75">
      <c r="G857" s="4"/>
      <c r="H857" s="4"/>
      <c r="I857" s="4"/>
      <c r="J857" s="4"/>
      <c r="K857" s="4"/>
    </row>
    <row r="858" spans="7:11" ht="12.75">
      <c r="G858" s="4"/>
      <c r="H858" s="4"/>
      <c r="I858" s="4"/>
      <c r="J858" s="4"/>
      <c r="K858" s="4"/>
    </row>
    <row r="859" spans="7:11" ht="12.75">
      <c r="G859" s="4"/>
      <c r="H859" s="4"/>
      <c r="I859" s="4"/>
      <c r="J859" s="4"/>
      <c r="K859" s="4"/>
    </row>
    <row r="860" spans="7:11" ht="12.75">
      <c r="G860" s="4"/>
      <c r="H860" s="4"/>
      <c r="I860" s="4"/>
      <c r="J860" s="4"/>
      <c r="K860" s="4"/>
    </row>
    <row r="861" spans="7:11" ht="12.75">
      <c r="G861" s="4"/>
      <c r="H861" s="4"/>
      <c r="I861" s="4"/>
      <c r="J861" s="4"/>
      <c r="K861" s="4"/>
    </row>
    <row r="862" spans="7:11" ht="12.75">
      <c r="G862" s="4"/>
      <c r="H862" s="4"/>
      <c r="I862" s="4"/>
      <c r="J862" s="4"/>
      <c r="K862" s="4"/>
    </row>
    <row r="863" spans="7:11" ht="12.75">
      <c r="G863" s="4"/>
      <c r="H863" s="4"/>
      <c r="I863" s="4"/>
      <c r="J863" s="4"/>
      <c r="K863" s="4"/>
    </row>
    <row r="864" spans="7:11" ht="12.75">
      <c r="G864" s="4"/>
      <c r="H864" s="4"/>
      <c r="I864" s="4"/>
      <c r="J864" s="4"/>
      <c r="K864" s="4"/>
    </row>
    <row r="865" spans="7:11" ht="12.75">
      <c r="G865" s="4"/>
      <c r="H865" s="4"/>
      <c r="I865" s="4"/>
      <c r="J865" s="4"/>
      <c r="K865" s="4"/>
    </row>
    <row r="866" spans="7:11" ht="12.75">
      <c r="G866" s="4"/>
      <c r="H866" s="4"/>
      <c r="I866" s="4"/>
      <c r="J866" s="4"/>
      <c r="K866" s="4"/>
    </row>
    <row r="867" spans="7:11" ht="12.75">
      <c r="G867" s="4"/>
      <c r="H867" s="4"/>
      <c r="I867" s="4"/>
      <c r="J867" s="4"/>
      <c r="K867" s="4"/>
    </row>
    <row r="868" spans="7:11" ht="12.75">
      <c r="G868" s="4"/>
      <c r="H868" s="4"/>
      <c r="I868" s="4"/>
      <c r="J868" s="4"/>
      <c r="K868" s="4"/>
    </row>
    <row r="869" spans="7:11" ht="12.75">
      <c r="G869" s="4"/>
      <c r="H869" s="4"/>
      <c r="I869" s="4"/>
      <c r="J869" s="4"/>
      <c r="K869" s="4"/>
    </row>
    <row r="870" spans="7:11" ht="12.75">
      <c r="G870" s="4"/>
      <c r="H870" s="4"/>
      <c r="I870" s="4"/>
      <c r="J870" s="4"/>
      <c r="K870" s="4"/>
    </row>
    <row r="871" spans="7:11" ht="12.75">
      <c r="G871" s="4"/>
      <c r="H871" s="4"/>
      <c r="I871" s="4"/>
      <c r="J871" s="4"/>
      <c r="K871" s="4"/>
    </row>
    <row r="872" spans="7:11" ht="12.75">
      <c r="G872" s="4"/>
      <c r="H872" s="4"/>
      <c r="I872" s="4"/>
      <c r="J872" s="4"/>
      <c r="K872" s="4"/>
    </row>
    <row r="873" spans="7:11" ht="12.75">
      <c r="G873" s="4"/>
      <c r="H873" s="4"/>
      <c r="I873" s="4"/>
      <c r="J873" s="4"/>
      <c r="K873" s="4"/>
    </row>
    <row r="874" spans="7:11" ht="12.75">
      <c r="G874" s="4"/>
      <c r="H874" s="4"/>
      <c r="I874" s="4"/>
      <c r="J874" s="4"/>
      <c r="K874" s="4"/>
    </row>
    <row r="875" spans="7:11" ht="12.75">
      <c r="G875" s="4"/>
      <c r="H875" s="4"/>
      <c r="I875" s="4"/>
      <c r="J875" s="4"/>
      <c r="K875" s="4"/>
    </row>
    <row r="876" spans="7:11" ht="12.75">
      <c r="G876" s="4"/>
      <c r="H876" s="4"/>
      <c r="I876" s="4"/>
      <c r="J876" s="4"/>
      <c r="K876" s="4"/>
    </row>
    <row r="877" spans="7:11" ht="12.75">
      <c r="G877" s="4"/>
      <c r="H877" s="4"/>
      <c r="I877" s="4"/>
      <c r="J877" s="4"/>
      <c r="K877" s="4"/>
    </row>
    <row r="878" spans="7:11" ht="12.75">
      <c r="G878" s="4"/>
      <c r="H878" s="4"/>
      <c r="I878" s="4"/>
      <c r="J878" s="4"/>
      <c r="K878" s="4"/>
    </row>
    <row r="879" spans="7:11" ht="12.75">
      <c r="G879" s="4"/>
      <c r="H879" s="4"/>
      <c r="I879" s="4"/>
      <c r="J879" s="4"/>
      <c r="K879" s="4"/>
    </row>
    <row r="880" spans="7:11" ht="12.75">
      <c r="G880" s="4"/>
      <c r="H880" s="4"/>
      <c r="I880" s="4"/>
      <c r="J880" s="4"/>
      <c r="K880" s="4"/>
    </row>
    <row r="881" spans="7:11" ht="12.75">
      <c r="G881" s="4"/>
      <c r="H881" s="4"/>
      <c r="I881" s="4"/>
      <c r="J881" s="4"/>
      <c r="K881" s="4"/>
    </row>
    <row r="882" spans="7:11" ht="12.75">
      <c r="G882" s="4"/>
      <c r="H882" s="4"/>
      <c r="I882" s="4"/>
      <c r="J882" s="4"/>
      <c r="K882" s="4"/>
    </row>
    <row r="883" spans="7:11" ht="12.75">
      <c r="G883" s="4"/>
      <c r="H883" s="4"/>
      <c r="I883" s="4"/>
      <c r="J883" s="4"/>
      <c r="K883" s="4"/>
    </row>
    <row r="884" spans="7:11" ht="12.75">
      <c r="G884" s="4"/>
      <c r="H884" s="4"/>
      <c r="I884" s="4"/>
      <c r="J884" s="4"/>
      <c r="K884" s="4"/>
    </row>
    <row r="885" spans="7:11" ht="12.75">
      <c r="G885" s="4"/>
      <c r="H885" s="4"/>
      <c r="I885" s="4"/>
      <c r="J885" s="4"/>
      <c r="K885" s="4"/>
    </row>
    <row r="886" spans="7:11" ht="12.75">
      <c r="G886" s="4"/>
      <c r="H886" s="4"/>
      <c r="I886" s="4"/>
      <c r="J886" s="4"/>
      <c r="K886" s="4"/>
    </row>
    <row r="887" spans="7:11" ht="12.75">
      <c r="G887" s="4"/>
      <c r="H887" s="4"/>
      <c r="I887" s="4"/>
      <c r="J887" s="4"/>
      <c r="K887" s="4"/>
    </row>
    <row r="888" spans="7:11" ht="12.75">
      <c r="G888" s="4"/>
      <c r="H888" s="4"/>
      <c r="I888" s="4"/>
      <c r="J888" s="4"/>
      <c r="K888" s="4"/>
    </row>
    <row r="889" spans="7:11" ht="12.75">
      <c r="G889" s="4"/>
      <c r="H889" s="4"/>
      <c r="I889" s="4"/>
      <c r="J889" s="4"/>
      <c r="K889" s="4"/>
    </row>
    <row r="890" spans="7:11" ht="12.75">
      <c r="G890" s="4"/>
      <c r="H890" s="4"/>
      <c r="I890" s="4"/>
      <c r="J890" s="4"/>
      <c r="K890" s="4"/>
    </row>
    <row r="891" spans="7:11" ht="12.75">
      <c r="G891" s="4"/>
      <c r="H891" s="4"/>
      <c r="I891" s="4"/>
      <c r="J891" s="4"/>
      <c r="K891" s="4"/>
    </row>
    <row r="892" spans="7:11" ht="12.75">
      <c r="G892" s="4"/>
      <c r="H892" s="4"/>
      <c r="I892" s="4"/>
      <c r="J892" s="4"/>
      <c r="K892" s="4"/>
    </row>
    <row r="893" spans="7:11" ht="12.75">
      <c r="G893" s="4"/>
      <c r="H893" s="4"/>
      <c r="I893" s="4"/>
      <c r="J893" s="4"/>
      <c r="K893" s="4"/>
    </row>
    <row r="894" spans="7:11" ht="12.75">
      <c r="G894" s="4"/>
      <c r="H894" s="4"/>
      <c r="I894" s="4"/>
      <c r="J894" s="4"/>
      <c r="K894" s="4"/>
    </row>
    <row r="895" spans="7:11" ht="12.75">
      <c r="G895" s="4"/>
      <c r="H895" s="4"/>
      <c r="I895" s="4"/>
      <c r="J895" s="4"/>
      <c r="K895" s="4"/>
    </row>
    <row r="896" spans="7:11" ht="12.75">
      <c r="G896" s="4"/>
      <c r="H896" s="4"/>
      <c r="I896" s="4"/>
      <c r="J896" s="4"/>
      <c r="K896" s="4"/>
    </row>
    <row r="897" spans="7:11" ht="12.75">
      <c r="G897" s="4"/>
      <c r="H897" s="4"/>
      <c r="I897" s="4"/>
      <c r="J897" s="4"/>
      <c r="K897" s="4"/>
    </row>
    <row r="898" spans="7:11" ht="12.75">
      <c r="G898" s="4"/>
      <c r="H898" s="4"/>
      <c r="I898" s="4"/>
      <c r="J898" s="4"/>
      <c r="K898" s="4"/>
    </row>
    <row r="899" spans="7:11" ht="12.75">
      <c r="G899" s="4"/>
      <c r="H899" s="4"/>
      <c r="I899" s="4"/>
      <c r="J899" s="4"/>
      <c r="K899" s="4"/>
    </row>
    <row r="900" spans="7:11" ht="12.75">
      <c r="G900" s="4"/>
      <c r="H900" s="4"/>
      <c r="I900" s="4"/>
      <c r="J900" s="4"/>
      <c r="K900" s="4"/>
    </row>
    <row r="901" spans="7:11" ht="12.75">
      <c r="G901" s="4"/>
      <c r="H901" s="4"/>
      <c r="I901" s="4"/>
      <c r="J901" s="4"/>
      <c r="K901" s="4"/>
    </row>
    <row r="902" spans="7:11" ht="12.75">
      <c r="G902" s="4"/>
      <c r="H902" s="4"/>
      <c r="I902" s="4"/>
      <c r="J902" s="4"/>
      <c r="K902" s="4"/>
    </row>
    <row r="903" spans="7:11" ht="12.75">
      <c r="G903" s="4"/>
      <c r="H903" s="4"/>
      <c r="I903" s="4"/>
      <c r="J903" s="4"/>
      <c r="K903" s="4"/>
    </row>
    <row r="904" spans="7:11" ht="12.75">
      <c r="G904" s="4"/>
      <c r="H904" s="4"/>
      <c r="I904" s="4"/>
      <c r="J904" s="4"/>
      <c r="K904" s="4"/>
    </row>
    <row r="905" spans="7:11" ht="12.75">
      <c r="G905" s="4"/>
      <c r="H905" s="4"/>
      <c r="I905" s="4"/>
      <c r="J905" s="4"/>
      <c r="K905" s="4"/>
    </row>
    <row r="906" spans="7:11" ht="12.75">
      <c r="G906" s="4"/>
      <c r="H906" s="4"/>
      <c r="I906" s="4"/>
      <c r="J906" s="4"/>
      <c r="K906" s="4"/>
    </row>
    <row r="907" spans="7:11" ht="12.75">
      <c r="G907" s="4"/>
      <c r="H907" s="4"/>
      <c r="I907" s="4"/>
      <c r="J907" s="4"/>
      <c r="K907" s="4"/>
    </row>
    <row r="908" spans="7:11" ht="12.75">
      <c r="G908" s="4"/>
      <c r="H908" s="4"/>
      <c r="I908" s="4"/>
      <c r="J908" s="4"/>
      <c r="K908" s="4"/>
    </row>
    <row r="909" spans="7:11" ht="12.75">
      <c r="G909" s="4"/>
      <c r="H909" s="4"/>
      <c r="I909" s="4"/>
      <c r="J909" s="4"/>
      <c r="K909" s="4"/>
    </row>
    <row r="910" spans="7:11" ht="12.75">
      <c r="G910" s="4"/>
      <c r="H910" s="4"/>
      <c r="I910" s="4"/>
      <c r="J910" s="4"/>
      <c r="K910" s="4"/>
    </row>
    <row r="911" spans="7:11" ht="12.75">
      <c r="G911" s="4"/>
      <c r="H911" s="4"/>
      <c r="I911" s="4"/>
      <c r="J911" s="4"/>
      <c r="K911" s="4"/>
    </row>
    <row r="912" spans="7:11" ht="12.75">
      <c r="G912" s="4"/>
      <c r="H912" s="4"/>
      <c r="I912" s="4"/>
      <c r="J912" s="4"/>
      <c r="K912" s="4"/>
    </row>
    <row r="913" spans="7:11" ht="12.75">
      <c r="G913" s="4"/>
      <c r="H913" s="4"/>
      <c r="I913" s="4"/>
      <c r="J913" s="4"/>
      <c r="K913" s="4"/>
    </row>
    <row r="914" spans="7:11" ht="12.75">
      <c r="G914" s="4"/>
      <c r="H914" s="4"/>
      <c r="I914" s="4"/>
      <c r="J914" s="4"/>
      <c r="K914" s="4"/>
    </row>
    <row r="915" spans="7:11" ht="12.75">
      <c r="G915" s="4"/>
      <c r="H915" s="4"/>
      <c r="I915" s="4"/>
      <c r="J915" s="4"/>
      <c r="K915" s="4"/>
    </row>
    <row r="916" spans="7:11" ht="12.75">
      <c r="G916" s="4"/>
      <c r="H916" s="4"/>
      <c r="I916" s="4"/>
      <c r="J916" s="4"/>
      <c r="K916" s="4"/>
    </row>
    <row r="917" spans="7:11" ht="12.75">
      <c r="G917" s="4"/>
      <c r="H917" s="4"/>
      <c r="I917" s="4"/>
      <c r="J917" s="4"/>
      <c r="K917" s="4"/>
    </row>
    <row r="918" spans="7:11" ht="12.75">
      <c r="G918" s="4"/>
      <c r="H918" s="4"/>
      <c r="I918" s="4"/>
      <c r="J918" s="4"/>
      <c r="K918" s="4"/>
    </row>
    <row r="919" spans="7:11" ht="12.75">
      <c r="G919" s="4"/>
      <c r="H919" s="4"/>
      <c r="I919" s="4"/>
      <c r="J919" s="4"/>
      <c r="K919" s="4"/>
    </row>
    <row r="920" spans="7:11" ht="12.75">
      <c r="G920" s="4"/>
      <c r="H920" s="4"/>
      <c r="I920" s="4"/>
      <c r="J920" s="4"/>
      <c r="K920" s="4"/>
    </row>
    <row r="921" spans="7:11" ht="12.75">
      <c r="G921" s="4"/>
      <c r="H921" s="4"/>
      <c r="I921" s="4"/>
      <c r="J921" s="4"/>
      <c r="K921" s="4"/>
    </row>
    <row r="922" spans="7:11" ht="12.75">
      <c r="G922" s="4"/>
      <c r="H922" s="4"/>
      <c r="I922" s="4"/>
      <c r="J922" s="4"/>
      <c r="K922" s="4"/>
    </row>
    <row r="923" spans="7:11" ht="12.75">
      <c r="G923" s="4"/>
      <c r="H923" s="4"/>
      <c r="I923" s="4"/>
      <c r="J923" s="4"/>
      <c r="K923" s="4"/>
    </row>
    <row r="924" spans="7:11" ht="12.75">
      <c r="G924" s="4"/>
      <c r="H924" s="4"/>
      <c r="I924" s="4"/>
      <c r="J924" s="4"/>
      <c r="K924" s="4"/>
    </row>
    <row r="925" spans="7:11" ht="12.75">
      <c r="G925" s="4"/>
      <c r="H925" s="4"/>
      <c r="I925" s="4"/>
      <c r="J925" s="4"/>
      <c r="K925" s="4"/>
    </row>
    <row r="926" spans="7:11" ht="12.75">
      <c r="G926" s="4"/>
      <c r="H926" s="4"/>
      <c r="I926" s="4"/>
      <c r="J926" s="4"/>
      <c r="K926" s="4"/>
    </row>
    <row r="927" spans="7:11" ht="12.75">
      <c r="G927" s="4"/>
      <c r="H927" s="4"/>
      <c r="I927" s="4"/>
      <c r="J927" s="4"/>
      <c r="K927" s="4"/>
    </row>
    <row r="928" spans="7:11" ht="12.75">
      <c r="G928" s="4"/>
      <c r="H928" s="4"/>
      <c r="I928" s="4"/>
      <c r="J928" s="4"/>
      <c r="K928" s="4"/>
    </row>
    <row r="929" spans="7:11" ht="12.75">
      <c r="G929" s="4"/>
      <c r="H929" s="4"/>
      <c r="I929" s="4"/>
      <c r="J929" s="4"/>
      <c r="K929" s="4"/>
    </row>
    <row r="930" spans="7:11" ht="12.75">
      <c r="G930" s="4"/>
      <c r="H930" s="4"/>
      <c r="I930" s="4"/>
      <c r="J930" s="4"/>
      <c r="K930" s="4"/>
    </row>
    <row r="931" spans="7:11" ht="12.75">
      <c r="G931" s="4"/>
      <c r="H931" s="4"/>
      <c r="I931" s="4"/>
      <c r="J931" s="4"/>
      <c r="K931" s="4"/>
    </row>
    <row r="932" spans="7:11" ht="12.75">
      <c r="G932" s="4"/>
      <c r="H932" s="4"/>
      <c r="I932" s="4"/>
      <c r="J932" s="4"/>
      <c r="K932" s="4"/>
    </row>
    <row r="933" spans="7:11" ht="12.75">
      <c r="G933" s="4"/>
      <c r="H933" s="4"/>
      <c r="I933" s="4"/>
      <c r="J933" s="4"/>
      <c r="K933" s="4"/>
    </row>
    <row r="934" spans="7:11" ht="12.75">
      <c r="G934" s="4"/>
      <c r="H934" s="4"/>
      <c r="I934" s="4"/>
      <c r="J934" s="4"/>
      <c r="K934" s="4"/>
    </row>
    <row r="935" spans="7:11" ht="12.75">
      <c r="G935" s="4"/>
      <c r="H935" s="4"/>
      <c r="I935" s="4"/>
      <c r="J935" s="4"/>
      <c r="K935" s="4"/>
    </row>
    <row r="936" spans="7:11" ht="12.75">
      <c r="G936" s="4"/>
      <c r="H936" s="4"/>
      <c r="I936" s="4"/>
      <c r="J936" s="4"/>
      <c r="K936" s="4"/>
    </row>
    <row r="937" spans="7:11" ht="12.75">
      <c r="G937" s="4"/>
      <c r="H937" s="4"/>
      <c r="I937" s="4"/>
      <c r="J937" s="4"/>
      <c r="K937" s="4"/>
    </row>
    <row r="938" spans="7:11" ht="12.75">
      <c r="G938" s="4"/>
      <c r="H938" s="4"/>
      <c r="I938" s="4"/>
      <c r="J938" s="4"/>
      <c r="K938" s="4"/>
    </row>
    <row r="939" spans="7:11" ht="12.75">
      <c r="G939" s="4"/>
      <c r="H939" s="4"/>
      <c r="I939" s="4"/>
      <c r="J939" s="4"/>
      <c r="K939" s="4"/>
    </row>
    <row r="940" spans="7:11" ht="12.75">
      <c r="G940" s="4"/>
      <c r="H940" s="4"/>
      <c r="I940" s="4"/>
      <c r="J940" s="4"/>
      <c r="K940" s="4"/>
    </row>
    <row r="941" spans="7:11" ht="12.75">
      <c r="G941" s="4"/>
      <c r="H941" s="4"/>
      <c r="I941" s="4"/>
      <c r="J941" s="4"/>
      <c r="K941" s="4"/>
    </row>
    <row r="942" spans="7:11" ht="12.75">
      <c r="G942" s="4"/>
      <c r="H942" s="4"/>
      <c r="I942" s="4"/>
      <c r="J942" s="4"/>
      <c r="K942" s="4"/>
    </row>
    <row r="943" spans="7:11" ht="12.75">
      <c r="G943" s="4"/>
      <c r="H943" s="4"/>
      <c r="I943" s="4"/>
      <c r="J943" s="4"/>
      <c r="K943" s="4"/>
    </row>
    <row r="944" spans="7:11" ht="12.75">
      <c r="G944" s="4"/>
      <c r="H944" s="4"/>
      <c r="I944" s="4"/>
      <c r="J944" s="4"/>
      <c r="K944" s="4"/>
    </row>
    <row r="945" spans="7:11" ht="12.75">
      <c r="G945" s="4"/>
      <c r="H945" s="4"/>
      <c r="I945" s="4"/>
      <c r="J945" s="4"/>
      <c r="K945" s="4"/>
    </row>
    <row r="946" spans="7:11" ht="12.75">
      <c r="G946" s="4"/>
      <c r="H946" s="4"/>
      <c r="I946" s="4"/>
      <c r="J946" s="4"/>
      <c r="K946" s="4"/>
    </row>
    <row r="947" spans="7:11" ht="12.75">
      <c r="G947" s="4"/>
      <c r="H947" s="4"/>
      <c r="I947" s="4"/>
      <c r="J947" s="4"/>
      <c r="K947" s="4"/>
    </row>
    <row r="948" spans="7:11" ht="12.75">
      <c r="G948" s="4"/>
      <c r="H948" s="4"/>
      <c r="I948" s="4"/>
      <c r="J948" s="4"/>
      <c r="K948" s="4"/>
    </row>
    <row r="949" spans="7:11" ht="12.75">
      <c r="G949" s="4"/>
      <c r="H949" s="4"/>
      <c r="I949" s="4"/>
      <c r="J949" s="4"/>
      <c r="K949" s="4"/>
    </row>
    <row r="950" spans="7:11" ht="12.75">
      <c r="G950" s="4"/>
      <c r="H950" s="4"/>
      <c r="I950" s="4"/>
      <c r="J950" s="4"/>
      <c r="K950" s="4"/>
    </row>
    <row r="951" spans="7:11" ht="12.75">
      <c r="G951" s="4"/>
      <c r="H951" s="4"/>
      <c r="I951" s="4"/>
      <c r="J951" s="4"/>
      <c r="K951" s="4"/>
    </row>
    <row r="952" spans="7:11" ht="12.75">
      <c r="G952" s="4"/>
      <c r="H952" s="4"/>
      <c r="I952" s="4"/>
      <c r="J952" s="4"/>
      <c r="K952" s="4"/>
    </row>
    <row r="953" spans="7:11" ht="12.75">
      <c r="G953" s="4"/>
      <c r="H953" s="4"/>
      <c r="I953" s="4"/>
      <c r="J953" s="4"/>
      <c r="K953" s="4"/>
    </row>
    <row r="954" spans="7:11" ht="12.75">
      <c r="G954" s="4"/>
      <c r="H954" s="4"/>
      <c r="I954" s="4"/>
      <c r="J954" s="4"/>
      <c r="K954" s="4"/>
    </row>
    <row r="955" spans="7:11" ht="12.75">
      <c r="G955" s="4"/>
      <c r="H955" s="4"/>
      <c r="I955" s="4"/>
      <c r="J955" s="4"/>
      <c r="K955" s="4"/>
    </row>
    <row r="956" spans="7:11" ht="12.75">
      <c r="G956" s="4"/>
      <c r="H956" s="4"/>
      <c r="I956" s="4"/>
      <c r="J956" s="4"/>
      <c r="K956" s="4"/>
    </row>
    <row r="957" spans="7:11" ht="12.75">
      <c r="G957" s="4"/>
      <c r="H957" s="4"/>
      <c r="I957" s="4"/>
      <c r="J957" s="4"/>
      <c r="K957" s="4"/>
    </row>
    <row r="958" spans="7:11" ht="12.75">
      <c r="G958" s="4"/>
      <c r="H958" s="4"/>
      <c r="I958" s="4"/>
      <c r="J958" s="4"/>
      <c r="K958" s="4"/>
    </row>
    <row r="959" spans="7:11" ht="12.75">
      <c r="G959" s="4"/>
      <c r="H959" s="4"/>
      <c r="I959" s="4"/>
      <c r="J959" s="4"/>
      <c r="K959" s="4"/>
    </row>
    <row r="960" spans="7:11" ht="12.75">
      <c r="G960" s="4"/>
      <c r="H960" s="4"/>
      <c r="I960" s="4"/>
      <c r="J960" s="4"/>
      <c r="K960" s="4"/>
    </row>
    <row r="961" spans="7:11" ht="12.75">
      <c r="G961" s="4"/>
      <c r="H961" s="4"/>
      <c r="I961" s="4"/>
      <c r="J961" s="4"/>
      <c r="K961" s="4"/>
    </row>
    <row r="962" spans="7:11" ht="12.75">
      <c r="G962" s="4"/>
      <c r="H962" s="4"/>
      <c r="I962" s="4"/>
      <c r="J962" s="4"/>
      <c r="K962" s="4"/>
    </row>
    <row r="963" spans="7:11" ht="12.75">
      <c r="G963" s="4"/>
      <c r="H963" s="4"/>
      <c r="I963" s="4"/>
      <c r="J963" s="4"/>
      <c r="K963" s="4"/>
    </row>
    <row r="964" spans="7:11" ht="12.75">
      <c r="G964" s="4"/>
      <c r="H964" s="4"/>
      <c r="I964" s="4"/>
      <c r="J964" s="4"/>
      <c r="K964" s="4"/>
    </row>
    <row r="965" spans="7:11" ht="12.75">
      <c r="G965" s="4"/>
      <c r="H965" s="4"/>
      <c r="I965" s="4"/>
      <c r="J965" s="4"/>
      <c r="K965" s="4"/>
    </row>
    <row r="966" spans="7:11" ht="12.75">
      <c r="G966" s="4"/>
      <c r="H966" s="4"/>
      <c r="I966" s="4"/>
      <c r="J966" s="4"/>
      <c r="K966" s="4"/>
    </row>
    <row r="967" spans="7:11" ht="12.75">
      <c r="G967" s="4"/>
      <c r="H967" s="4"/>
      <c r="I967" s="4"/>
      <c r="J967" s="4"/>
      <c r="K967" s="4"/>
    </row>
    <row r="968" spans="7:11" ht="12.75">
      <c r="G968" s="4"/>
      <c r="H968" s="4"/>
      <c r="I968" s="4"/>
      <c r="J968" s="4"/>
      <c r="K968" s="4"/>
    </row>
    <row r="969" spans="7:11" ht="12.75">
      <c r="G969" s="4"/>
      <c r="H969" s="4"/>
      <c r="I969" s="4"/>
      <c r="J969" s="4"/>
      <c r="K969" s="4"/>
    </row>
    <row r="970" spans="7:11" ht="12.75">
      <c r="G970" s="4"/>
      <c r="H970" s="4"/>
      <c r="I970" s="4"/>
      <c r="J970" s="4"/>
      <c r="K970" s="4"/>
    </row>
    <row r="971" spans="7:11" ht="12.75">
      <c r="G971" s="4"/>
      <c r="H971" s="4"/>
      <c r="I971" s="4"/>
      <c r="J971" s="4"/>
      <c r="K971" s="4"/>
    </row>
    <row r="972" spans="7:11" ht="12.75">
      <c r="G972" s="4"/>
      <c r="H972" s="4"/>
      <c r="I972" s="4"/>
      <c r="J972" s="4"/>
      <c r="K972" s="4"/>
    </row>
    <row r="973" spans="7:11" ht="12.75">
      <c r="G973" s="4"/>
      <c r="H973" s="4"/>
      <c r="I973" s="4"/>
      <c r="J973" s="4"/>
      <c r="K973" s="4"/>
    </row>
    <row r="974" spans="7:11" ht="12.75">
      <c r="G974" s="4"/>
      <c r="H974" s="4"/>
      <c r="I974" s="4"/>
      <c r="J974" s="4"/>
      <c r="K974" s="4"/>
    </row>
    <row r="975" spans="7:11" ht="12.75">
      <c r="G975" s="4"/>
      <c r="H975" s="4"/>
      <c r="I975" s="4"/>
      <c r="J975" s="4"/>
      <c r="K975" s="4"/>
    </row>
    <row r="976" spans="7:11" ht="12.75">
      <c r="G976" s="4"/>
      <c r="H976" s="4"/>
      <c r="I976" s="4"/>
      <c r="J976" s="4"/>
      <c r="K976" s="4"/>
    </row>
    <row r="977" spans="7:11" ht="12.75">
      <c r="G977" s="4"/>
      <c r="H977" s="4"/>
      <c r="I977" s="4"/>
      <c r="J977" s="4"/>
      <c r="K977" s="4"/>
    </row>
    <row r="978" spans="7:11" ht="12.75">
      <c r="G978" s="4"/>
      <c r="H978" s="4"/>
      <c r="I978" s="4"/>
      <c r="J978" s="4"/>
      <c r="K978" s="4"/>
    </row>
    <row r="979" spans="7:11" ht="12.75">
      <c r="G979" s="4"/>
      <c r="H979" s="4"/>
      <c r="I979" s="4"/>
      <c r="J979" s="4"/>
      <c r="K979" s="4"/>
    </row>
    <row r="980" spans="7:11" ht="12.75">
      <c r="G980" s="4"/>
      <c r="H980" s="4"/>
      <c r="I980" s="4"/>
      <c r="J980" s="4"/>
      <c r="K980" s="4"/>
    </row>
    <row r="981" spans="7:11" ht="12.75">
      <c r="G981" s="4"/>
      <c r="H981" s="4"/>
      <c r="I981" s="4"/>
      <c r="J981" s="4"/>
      <c r="K981" s="4"/>
    </row>
    <row r="982" spans="7:11" ht="12.75">
      <c r="G982" s="4"/>
      <c r="H982" s="4"/>
      <c r="I982" s="4"/>
      <c r="J982" s="4"/>
      <c r="K982" s="4"/>
    </row>
    <row r="983" spans="7:11" ht="12.75">
      <c r="G983" s="4"/>
      <c r="H983" s="4"/>
      <c r="I983" s="4"/>
      <c r="J983" s="4"/>
      <c r="K983" s="4"/>
    </row>
    <row r="984" spans="7:11" ht="12.75">
      <c r="G984" s="4"/>
      <c r="H984" s="4"/>
      <c r="I984" s="4"/>
      <c r="J984" s="4"/>
      <c r="K984" s="4"/>
    </row>
    <row r="985" spans="7:11" ht="12.75">
      <c r="G985" s="4"/>
      <c r="H985" s="4"/>
      <c r="I985" s="4"/>
      <c r="J985" s="4"/>
      <c r="K985" s="4"/>
    </row>
    <row r="986" spans="7:11" ht="12.75">
      <c r="G986" s="4"/>
      <c r="H986" s="4"/>
      <c r="I986" s="4"/>
      <c r="J986" s="4"/>
      <c r="K986" s="4"/>
    </row>
    <row r="987" spans="7:11" ht="12.75">
      <c r="G987" s="4"/>
      <c r="H987" s="4"/>
      <c r="I987" s="4"/>
      <c r="J987" s="4"/>
      <c r="K987" s="4"/>
    </row>
    <row r="988" spans="7:11" ht="12.75">
      <c r="G988" s="4"/>
      <c r="H988" s="4"/>
      <c r="I988" s="4"/>
      <c r="J988" s="4"/>
      <c r="K988" s="4"/>
    </row>
    <row r="989" spans="7:11" ht="12.75">
      <c r="G989" s="4"/>
      <c r="H989" s="4"/>
      <c r="I989" s="4"/>
      <c r="J989" s="4"/>
      <c r="K989" s="4"/>
    </row>
    <row r="990" spans="7:11" ht="12.75">
      <c r="G990" s="4"/>
      <c r="H990" s="4"/>
      <c r="I990" s="4"/>
      <c r="J990" s="4"/>
      <c r="K990" s="4"/>
    </row>
    <row r="991" spans="7:11" ht="12.75">
      <c r="G991" s="4"/>
      <c r="H991" s="4"/>
      <c r="I991" s="4"/>
      <c r="J991" s="4"/>
      <c r="K991" s="4"/>
    </row>
    <row r="992" spans="7:11" ht="12.75">
      <c r="G992" s="4"/>
      <c r="H992" s="4"/>
      <c r="I992" s="4"/>
      <c r="J992" s="4"/>
      <c r="K992" s="4"/>
    </row>
    <row r="993" spans="7:11" ht="12.75">
      <c r="G993" s="4"/>
      <c r="H993" s="4"/>
      <c r="I993" s="4"/>
      <c r="J993" s="4"/>
      <c r="K993" s="4"/>
    </row>
    <row r="994" spans="7:11" ht="12.75">
      <c r="G994" s="4"/>
      <c r="H994" s="4"/>
      <c r="I994" s="4"/>
      <c r="J994" s="4"/>
      <c r="K994" s="4"/>
    </row>
    <row r="995" spans="7:11" ht="12.75">
      <c r="G995" s="4"/>
      <c r="H995" s="4"/>
      <c r="I995" s="4"/>
      <c r="J995" s="4"/>
      <c r="K995" s="4"/>
    </row>
    <row r="996" spans="7:11" ht="12.75">
      <c r="G996" s="4"/>
      <c r="H996" s="4"/>
      <c r="I996" s="4"/>
      <c r="J996" s="4"/>
      <c r="K996" s="4"/>
    </row>
    <row r="997" spans="7:11" ht="12.75">
      <c r="G997" s="4"/>
      <c r="H997" s="4"/>
      <c r="I997" s="4"/>
      <c r="J997" s="4"/>
      <c r="K997" s="4"/>
    </row>
    <row r="998" spans="7:11" ht="12.75">
      <c r="G998" s="4"/>
      <c r="H998" s="4"/>
      <c r="I998" s="4"/>
      <c r="J998" s="4"/>
      <c r="K998" s="4"/>
    </row>
    <row r="999" spans="7:11" ht="12.75">
      <c r="G999" s="4"/>
      <c r="H999" s="4"/>
      <c r="I999" s="4"/>
      <c r="J999" s="4"/>
      <c r="K999" s="4"/>
    </row>
    <row r="1000" spans="7:11" ht="12.75">
      <c r="G1000" s="4"/>
      <c r="H1000" s="4"/>
      <c r="I1000" s="4"/>
      <c r="J1000" s="4"/>
      <c r="K1000" s="4"/>
    </row>
    <row r="1001" spans="7:11" ht="12.75">
      <c r="G1001" s="4"/>
      <c r="H1001" s="4"/>
      <c r="I1001" s="4"/>
      <c r="J1001" s="4"/>
      <c r="K1001" s="4"/>
    </row>
    <row r="1002" spans="7:11" ht="12.75">
      <c r="G1002" s="4"/>
      <c r="H1002" s="4"/>
      <c r="I1002" s="4"/>
      <c r="J1002" s="4"/>
      <c r="K1002" s="4"/>
    </row>
  </sheetData>
  <mergeCells count="10">
    <mergeCell ref="AA1:AE1"/>
    <mergeCell ref="AP1:AT1"/>
    <mergeCell ref="AK1:AO1"/>
    <mergeCell ref="AU1:AY1"/>
    <mergeCell ref="AF1:AJ1"/>
    <mergeCell ref="B1:F1"/>
    <mergeCell ref="G1:K1"/>
    <mergeCell ref="L1:P1"/>
    <mergeCell ref="Q1:U1"/>
    <mergeCell ref="V1:Z1"/>
  </mergeCells>
  <conditionalFormatting sqref="F3:F27">
    <cfRule type="colorScale" priority="1">
      <colorScale>
        <cfvo type="min"/>
        <cfvo type="max"/>
        <color rgb="FFFFFFFF"/>
        <color rgb="FF57BB8A"/>
      </colorScale>
    </cfRule>
  </conditionalFormatting>
  <conditionalFormatting sqref="K3:K27">
    <cfRule type="colorScale" priority="2">
      <colorScale>
        <cfvo type="min"/>
        <cfvo type="max"/>
        <color rgb="FFFFFFFF"/>
        <color rgb="FF57BB8A"/>
      </colorScale>
    </cfRule>
  </conditionalFormatting>
  <conditionalFormatting sqref="D3:D27">
    <cfRule type="colorScale" priority="3">
      <colorScale>
        <cfvo type="min"/>
        <cfvo type="max"/>
        <color rgb="FFFFFFFF"/>
        <color rgb="FF57BB8A"/>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8" max="8" width="18.8554687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8" t="s">
        <v>671</v>
      </c>
      <c r="J1" s="210"/>
      <c r="K1" s="211"/>
      <c r="L1" s="211"/>
      <c r="M1" s="210"/>
      <c r="N1" s="210"/>
      <c r="O1" s="210"/>
      <c r="P1" s="210"/>
      <c r="Q1" s="210"/>
      <c r="R1" s="210"/>
      <c r="S1" s="210"/>
      <c r="T1" s="210"/>
      <c r="U1" s="210"/>
      <c r="V1" s="210"/>
      <c r="W1" s="210"/>
      <c r="X1" s="210"/>
      <c r="Y1" s="210"/>
      <c r="Z1" s="210"/>
      <c r="AA1" s="210"/>
      <c r="AB1" s="210"/>
    </row>
    <row r="2" spans="1:28" ht="30">
      <c r="A2" s="285" t="s">
        <v>254</v>
      </c>
      <c r="B2" s="213" t="s">
        <v>672</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30">
      <c r="A3" s="285" t="s">
        <v>256</v>
      </c>
      <c r="B3" s="213" t="s">
        <v>540</v>
      </c>
      <c r="C3" s="214"/>
      <c r="D3" s="214"/>
      <c r="E3" s="214"/>
      <c r="F3" s="214"/>
      <c r="G3" s="214"/>
      <c r="H3" s="306"/>
      <c r="I3" s="235"/>
      <c r="J3" s="130"/>
      <c r="K3" s="211"/>
      <c r="L3" s="211"/>
      <c r="M3" s="130"/>
      <c r="N3" s="130"/>
      <c r="O3" s="130"/>
      <c r="P3" s="130"/>
      <c r="Q3" s="130"/>
      <c r="R3" s="130"/>
      <c r="S3" s="130"/>
      <c r="T3" s="130"/>
      <c r="U3" s="130"/>
      <c r="V3" s="130"/>
      <c r="W3" s="130"/>
      <c r="X3" s="130"/>
      <c r="Y3" s="130"/>
      <c r="Z3" s="130"/>
      <c r="AA3" s="130"/>
      <c r="AB3" s="130"/>
    </row>
    <row r="4" spans="1:28" ht="30">
      <c r="A4" s="285" t="s">
        <v>257</v>
      </c>
      <c r="B4" s="213" t="s">
        <v>676</v>
      </c>
      <c r="C4" s="214"/>
      <c r="D4" s="214"/>
      <c r="E4" s="214"/>
      <c r="F4" s="214"/>
      <c r="G4" s="214"/>
      <c r="H4" s="306"/>
      <c r="I4" s="235"/>
      <c r="J4" s="130"/>
      <c r="K4" s="211"/>
      <c r="L4" s="211"/>
      <c r="M4" s="130"/>
      <c r="N4" s="130"/>
      <c r="O4" s="130"/>
      <c r="P4" s="130"/>
      <c r="Q4" s="130"/>
      <c r="R4" s="130"/>
      <c r="S4" s="130"/>
      <c r="T4" s="130"/>
      <c r="U4" s="130"/>
      <c r="V4" s="130"/>
      <c r="W4" s="130"/>
      <c r="X4" s="130"/>
      <c r="Y4" s="130"/>
      <c r="Z4" s="130"/>
      <c r="AA4" s="130"/>
      <c r="AB4" s="130"/>
    </row>
    <row r="5" spans="1:28" ht="15">
      <c r="A5" s="286" t="s">
        <v>258</v>
      </c>
      <c r="B5" s="219" t="s">
        <v>679</v>
      </c>
      <c r="C5" s="219" t="s">
        <v>682</v>
      </c>
      <c r="D5" s="216"/>
      <c r="E5" s="216"/>
      <c r="F5" s="216"/>
      <c r="G5" s="216"/>
      <c r="H5" s="306"/>
      <c r="I5" s="235"/>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306"/>
      <c r="I6" s="235"/>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0" t="s">
        <v>686</v>
      </c>
      <c r="G7" s="295" t="s">
        <v>689</v>
      </c>
      <c r="H7" s="306"/>
      <c r="I7" s="235"/>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35"/>
      <c r="G8" s="231" t="s">
        <v>695</v>
      </c>
      <c r="H8" s="306"/>
      <c r="I8" s="235"/>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35"/>
      <c r="G9" s="231" t="s">
        <v>697</v>
      </c>
      <c r="H9" s="306"/>
      <c r="I9" s="235"/>
      <c r="J9" s="130"/>
      <c r="K9" s="233" t="s">
        <v>34</v>
      </c>
      <c r="L9" s="234">
        <f>SUM(E7:E10)</f>
        <v>6</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1</v>
      </c>
      <c r="F10" s="292" t="s">
        <v>699</v>
      </c>
      <c r="G10" s="231" t="s">
        <v>701</v>
      </c>
      <c r="H10" s="306"/>
      <c r="I10" s="235"/>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306"/>
      <c r="I11" s="235"/>
      <c r="J11" s="13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306"/>
      <c r="I12" s="235"/>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1</v>
      </c>
      <c r="F13" s="141" t="s">
        <v>704</v>
      </c>
      <c r="G13" s="231" t="s">
        <v>705</v>
      </c>
      <c r="H13" s="306"/>
      <c r="I13" s="235"/>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5"/>
      <c r="G14" s="231" t="s">
        <v>707</v>
      </c>
      <c r="H14" s="306"/>
      <c r="I14" s="235"/>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c r="G15" s="295" t="s">
        <v>708</v>
      </c>
      <c r="H15" s="306"/>
      <c r="I15" s="235"/>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114.75">
      <c r="A16" s="288">
        <v>2.4</v>
      </c>
      <c r="B16" s="227" t="s">
        <v>92</v>
      </c>
      <c r="C16" s="228" t="s">
        <v>273</v>
      </c>
      <c r="D16" s="229">
        <v>2</v>
      </c>
      <c r="E16" s="289">
        <v>0</v>
      </c>
      <c r="F16" s="290" t="s">
        <v>704</v>
      </c>
      <c r="G16" s="231" t="s">
        <v>711</v>
      </c>
      <c r="H16" s="309" t="s">
        <v>712</v>
      </c>
      <c r="I16" s="231" t="s">
        <v>713</v>
      </c>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289">
        <v>1</v>
      </c>
      <c r="F17" s="231"/>
      <c r="G17" s="231" t="s">
        <v>716</v>
      </c>
      <c r="H17" s="306"/>
      <c r="I17" s="235"/>
      <c r="J17" s="130"/>
      <c r="K17" s="240" t="s">
        <v>267</v>
      </c>
      <c r="L17" s="241">
        <f>IFERROR(L15/L13,"N/A")</f>
        <v>0.53846153846153844</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5"/>
      <c r="G18" s="231" t="s">
        <v>718</v>
      </c>
      <c r="H18" s="306"/>
      <c r="I18" s="235"/>
      <c r="J18" s="130"/>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0</v>
      </c>
      <c r="F19" s="290" t="s">
        <v>720</v>
      </c>
      <c r="G19" s="231" t="s">
        <v>722</v>
      </c>
      <c r="H19" s="306"/>
      <c r="I19" s="235"/>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344"/>
      <c r="G20" s="231" t="s">
        <v>723</v>
      </c>
      <c r="H20" s="126"/>
      <c r="I20" s="235"/>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306"/>
      <c r="I21" s="235"/>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306"/>
      <c r="I22" s="235"/>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0</v>
      </c>
      <c r="F23" s="292" t="s">
        <v>720</v>
      </c>
      <c r="G23" s="231" t="s">
        <v>731</v>
      </c>
      <c r="H23" s="306"/>
      <c r="I23" s="235"/>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100.5">
      <c r="A24" s="288">
        <v>3.2</v>
      </c>
      <c r="B24" s="227" t="s">
        <v>98</v>
      </c>
      <c r="C24" s="228" t="s">
        <v>280</v>
      </c>
      <c r="D24" s="229">
        <v>3</v>
      </c>
      <c r="E24" s="289" t="s">
        <v>454</v>
      </c>
      <c r="F24" s="235"/>
      <c r="G24" s="231" t="s">
        <v>732</v>
      </c>
      <c r="H24" s="309" t="s">
        <v>733</v>
      </c>
      <c r="I24" s="339" t="s">
        <v>734</v>
      </c>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F25" s="141" t="s">
        <v>735</v>
      </c>
      <c r="G25" s="231" t="s">
        <v>738</v>
      </c>
      <c r="H25" s="306"/>
      <c r="I25" s="235"/>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306"/>
      <c r="I26" s="235"/>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306"/>
      <c r="I27" s="235"/>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31" t="s">
        <v>459</v>
      </c>
      <c r="H28" s="306"/>
      <c r="I28" s="235"/>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459</v>
      </c>
      <c r="H29" s="306"/>
      <c r="I29" s="235"/>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459</v>
      </c>
      <c r="H30" s="306"/>
      <c r="I30" s="235"/>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306"/>
      <c r="I31" s="235"/>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306"/>
      <c r="I32" s="235"/>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459</v>
      </c>
      <c r="H33" s="306"/>
      <c r="I33" s="235"/>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459</v>
      </c>
      <c r="H34" s="306"/>
      <c r="I34" s="235"/>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459</v>
      </c>
      <c r="H35" s="306"/>
      <c r="I35" s="235"/>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306"/>
      <c r="I36" s="235"/>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306"/>
      <c r="I37" s="235"/>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306"/>
      <c r="I38" s="235"/>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753</v>
      </c>
      <c r="G39" s="231" t="s">
        <v>756</v>
      </c>
      <c r="H39" s="306"/>
      <c r="I39" s="235"/>
      <c r="J39" s="130"/>
      <c r="K39" s="250" t="s">
        <v>33</v>
      </c>
      <c r="L39" s="234">
        <f>SUMIF(E38:E50,"~?",D38:D50)</f>
        <v>2</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0</v>
      </c>
      <c r="F40" s="235"/>
      <c r="G40" s="231" t="s">
        <v>757</v>
      </c>
      <c r="H40" s="309" t="s">
        <v>758</v>
      </c>
      <c r="I40" s="235"/>
      <c r="J40" s="130"/>
      <c r="K40" s="250" t="s">
        <v>34</v>
      </c>
      <c r="L40" s="234">
        <f>SUM(E38:E50)</f>
        <v>5</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35"/>
      <c r="G41" s="231" t="s">
        <v>761</v>
      </c>
      <c r="H41" s="306"/>
      <c r="I41" s="235"/>
      <c r="J41" s="130"/>
      <c r="K41" s="250" t="s">
        <v>35</v>
      </c>
      <c r="L41" s="234">
        <f>L38-L39</f>
        <v>12</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306"/>
      <c r="I42" s="235"/>
      <c r="J42" s="130"/>
      <c r="K42" s="240" t="s">
        <v>267</v>
      </c>
      <c r="L42" s="241">
        <f>IFERROR(L40/L38,"N/A")</f>
        <v>0.35714285714285715</v>
      </c>
      <c r="M42" s="130"/>
      <c r="N42" s="130"/>
      <c r="O42" s="130"/>
      <c r="P42" s="130"/>
      <c r="Q42" s="130"/>
      <c r="R42" s="130"/>
      <c r="S42" s="130"/>
      <c r="T42" s="130"/>
      <c r="U42" s="130"/>
      <c r="V42" s="130"/>
      <c r="W42" s="130"/>
      <c r="X42" s="130"/>
      <c r="Y42" s="130"/>
      <c r="Z42" s="130"/>
      <c r="AA42" s="130"/>
      <c r="AB42" s="130"/>
    </row>
    <row r="43" spans="1:28" ht="71.25">
      <c r="A43" s="288" t="s">
        <v>116</v>
      </c>
      <c r="B43" s="227" t="s">
        <v>654</v>
      </c>
      <c r="C43" s="228" t="s">
        <v>301</v>
      </c>
      <c r="D43" s="229">
        <v>1</v>
      </c>
      <c r="E43" s="289">
        <v>0</v>
      </c>
      <c r="F43" s="292" t="s">
        <v>753</v>
      </c>
      <c r="G43" s="231" t="s">
        <v>769</v>
      </c>
      <c r="H43" s="309" t="s">
        <v>770</v>
      </c>
      <c r="I43" s="235"/>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5"/>
      <c r="G44" s="231" t="s">
        <v>771</v>
      </c>
      <c r="H44" s="306"/>
      <c r="I44" s="235"/>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306"/>
      <c r="I45" s="235"/>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2</v>
      </c>
      <c r="F46" s="290" t="s">
        <v>772</v>
      </c>
      <c r="G46" s="231" t="s">
        <v>775</v>
      </c>
      <c r="H46" s="228" t="s">
        <v>776</v>
      </c>
      <c r="I46" s="235"/>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v>0</v>
      </c>
      <c r="F47" s="231" t="s">
        <v>532</v>
      </c>
      <c r="G47" s="231" t="s">
        <v>777</v>
      </c>
      <c r="H47" s="228" t="s">
        <v>776</v>
      </c>
      <c r="I47" s="235"/>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1" t="s">
        <v>532</v>
      </c>
      <c r="G48" s="231" t="s">
        <v>778</v>
      </c>
      <c r="H48" s="228" t="s">
        <v>776</v>
      </c>
      <c r="I48" s="235"/>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1</v>
      </c>
      <c r="F49" s="231" t="s">
        <v>532</v>
      </c>
      <c r="G49" s="231"/>
      <c r="H49" s="228" t="s">
        <v>776</v>
      </c>
      <c r="I49" s="235"/>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238"/>
      <c r="I50" s="235"/>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238"/>
      <c r="I51" s="235"/>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238"/>
      <c r="I52" s="235"/>
      <c r="J52" s="130"/>
      <c r="K52" s="250" t="s">
        <v>32</v>
      </c>
      <c r="L52" s="234">
        <f>SUM(D52:D84)-SUMIF(E52:E84,"-",D52:D84)</f>
        <v>24</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779</v>
      </c>
      <c r="H53" s="238"/>
      <c r="I53" s="235"/>
      <c r="J53" s="130"/>
      <c r="K53" s="250" t="s">
        <v>33</v>
      </c>
      <c r="L53" s="234">
        <f>SUMIF(E52:E84,"~?",D52:D84)</f>
        <v>3</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92" t="s">
        <v>753</v>
      </c>
      <c r="G54" s="231" t="s">
        <v>782</v>
      </c>
      <c r="H54" s="238"/>
      <c r="I54" s="235"/>
      <c r="J54" s="130"/>
      <c r="K54" s="250" t="s">
        <v>34</v>
      </c>
      <c r="L54" s="234">
        <f>SUM(E52:E84)</f>
        <v>13</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238"/>
      <c r="I55" s="235"/>
      <c r="J55" s="130"/>
      <c r="K55" s="250" t="s">
        <v>35</v>
      </c>
      <c r="L55" s="234">
        <f>L52-L53</f>
        <v>21</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783</v>
      </c>
      <c r="H56" s="238"/>
      <c r="I56" s="235"/>
      <c r="J56" s="130"/>
      <c r="K56" s="240" t="s">
        <v>267</v>
      </c>
      <c r="L56" s="241">
        <f>IFERROR(L54/L52,"N/A")</f>
        <v>0.54166666666666663</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35"/>
      <c r="G57" s="231" t="s">
        <v>592</v>
      </c>
      <c r="H57" s="238"/>
      <c r="I57" s="235"/>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5"/>
      <c r="G58" s="231" t="s">
        <v>785</v>
      </c>
      <c r="H58" s="228" t="s">
        <v>786</v>
      </c>
      <c r="I58" s="231" t="s">
        <v>787</v>
      </c>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238"/>
      <c r="I59" s="235"/>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594</v>
      </c>
      <c r="H60" s="306"/>
      <c r="I60" s="235"/>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306"/>
      <c r="I61" s="235"/>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306"/>
      <c r="I62" s="235"/>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5"/>
      <c r="G63" s="235"/>
      <c r="H63" s="306"/>
      <c r="I63" s="235"/>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5"/>
      <c r="G64" s="231" t="s">
        <v>789</v>
      </c>
      <c r="H64" s="306"/>
      <c r="I64" s="235"/>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306"/>
      <c r="I65" s="235"/>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t="s">
        <v>790</v>
      </c>
      <c r="G66" s="231" t="s">
        <v>669</v>
      </c>
      <c r="H66" s="306"/>
      <c r="I66" s="235"/>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1</v>
      </c>
      <c r="F67" s="235"/>
      <c r="G67" s="231" t="s">
        <v>791</v>
      </c>
      <c r="H67" s="306"/>
      <c r="I67" s="235"/>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306"/>
      <c r="I68" s="235"/>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3</v>
      </c>
      <c r="F69" s="235"/>
      <c r="G69" s="231" t="s">
        <v>792</v>
      </c>
      <c r="H69" s="306"/>
      <c r="I69" s="235"/>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5"/>
      <c r="G70" s="231" t="s">
        <v>793</v>
      </c>
      <c r="H70" s="306"/>
      <c r="I70" s="235"/>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1</v>
      </c>
      <c r="F71" s="235"/>
      <c r="G71" s="235"/>
      <c r="H71" s="306"/>
      <c r="I71" s="235"/>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1</v>
      </c>
      <c r="F72" s="235"/>
      <c r="G72" s="235"/>
      <c r="H72" s="306"/>
      <c r="I72" s="235"/>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306"/>
      <c r="I73" s="235"/>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1</v>
      </c>
      <c r="F74" s="235"/>
      <c r="G74" s="231" t="s">
        <v>599</v>
      </c>
      <c r="H74" s="306"/>
      <c r="I74" s="235"/>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5"/>
      <c r="G75" s="231" t="s">
        <v>600</v>
      </c>
      <c r="H75" s="306"/>
      <c r="I75" s="235"/>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306"/>
      <c r="I76" s="235"/>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5"/>
      <c r="G77" s="231" t="s">
        <v>601</v>
      </c>
      <c r="H77" s="306"/>
      <c r="I77" s="235"/>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31" t="s">
        <v>602</v>
      </c>
      <c r="H78" s="306"/>
      <c r="I78" s="235"/>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5"/>
      <c r="H79" s="306"/>
      <c r="I79" s="235"/>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306"/>
      <c r="I80" s="235"/>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794</v>
      </c>
      <c r="H81" s="306"/>
      <c r="I81" s="235"/>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H82" s="306"/>
      <c r="I82" s="235"/>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5"/>
      <c r="H83" s="306"/>
      <c r="I83" s="235"/>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306"/>
      <c r="I84" s="235"/>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306"/>
      <c r="I85" s="235"/>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306"/>
      <c r="I86" s="235"/>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796</v>
      </c>
      <c r="H87" s="306"/>
      <c r="I87" s="235"/>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2</v>
      </c>
      <c r="F88" s="235"/>
      <c r="G88" s="231" t="s">
        <v>797</v>
      </c>
      <c r="H88" s="306"/>
      <c r="I88" s="235"/>
      <c r="J88" s="130"/>
      <c r="K88" s="250" t="s">
        <v>34</v>
      </c>
      <c r="L88" s="234">
        <f>SUM(E86:E89)</f>
        <v>2</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306"/>
      <c r="I89" s="235"/>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306"/>
      <c r="I90" s="235"/>
      <c r="J90" s="130"/>
      <c r="K90" s="240" t="s">
        <v>267</v>
      </c>
      <c r="L90" s="241">
        <f>IFERROR(L88/L86,"N/A")</f>
        <v>0.4</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5"/>
      <c r="G91" s="231" t="s">
        <v>799</v>
      </c>
      <c r="H91" s="306"/>
      <c r="I91" s="235"/>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801</v>
      </c>
      <c r="H92" s="306"/>
      <c r="I92" s="235"/>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306"/>
      <c r="I93" s="235"/>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306"/>
      <c r="I94" s="235"/>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306"/>
      <c r="I95" s="235"/>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306"/>
      <c r="I96" s="235"/>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1"/>
      <c r="G97" s="231" t="s">
        <v>487</v>
      </c>
      <c r="H97" s="306"/>
      <c r="I97" s="235"/>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306"/>
      <c r="I98" s="235"/>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306"/>
      <c r="I99" s="235"/>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306"/>
      <c r="I100" s="235"/>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306"/>
      <c r="I101" s="235"/>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306"/>
      <c r="I102" s="235"/>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459</v>
      </c>
      <c r="H103" s="306"/>
      <c r="I103" s="235"/>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306"/>
      <c r="I104" s="235"/>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459</v>
      </c>
      <c r="H105" s="306"/>
      <c r="I105" s="235"/>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5"/>
      <c r="G106" s="231" t="s">
        <v>806</v>
      </c>
      <c r="H106" s="306"/>
      <c r="I106" s="235"/>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306"/>
      <c r="I107" s="235"/>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306"/>
      <c r="I108" s="235"/>
      <c r="J108" s="130"/>
      <c r="K108" s="225"/>
      <c r="L108" s="225"/>
      <c r="M108" s="130"/>
      <c r="N108" s="130"/>
      <c r="O108" s="130"/>
      <c r="P108" s="130"/>
      <c r="Q108" s="130"/>
      <c r="R108" s="130"/>
      <c r="S108" s="130"/>
      <c r="T108" s="130"/>
      <c r="U108" s="130"/>
      <c r="V108" s="130"/>
      <c r="W108" s="130"/>
      <c r="X108" s="130"/>
      <c r="Y108" s="130"/>
      <c r="Z108" s="130"/>
      <c r="AA108" s="130"/>
      <c r="AB108" s="130"/>
    </row>
    <row r="109" spans="1:28" ht="128.25">
      <c r="A109" s="288">
        <v>12.1</v>
      </c>
      <c r="B109" s="227" t="s">
        <v>204</v>
      </c>
      <c r="C109" s="238"/>
      <c r="D109" s="229">
        <v>3</v>
      </c>
      <c r="E109" s="289">
        <v>3</v>
      </c>
      <c r="F109" s="290" t="s">
        <v>807</v>
      </c>
      <c r="G109" s="231" t="s">
        <v>810</v>
      </c>
      <c r="H109" s="309" t="s">
        <v>811</v>
      </c>
      <c r="I109" s="235"/>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99.75">
      <c r="A110" s="288">
        <v>12.2</v>
      </c>
      <c r="B110" s="227" t="s">
        <v>205</v>
      </c>
      <c r="C110" s="238"/>
      <c r="D110" s="229">
        <v>1</v>
      </c>
      <c r="E110" s="289" t="s">
        <v>454</v>
      </c>
      <c r="F110" s="235"/>
      <c r="G110" s="231" t="s">
        <v>480</v>
      </c>
      <c r="H110" s="306"/>
      <c r="I110" s="235"/>
      <c r="J110" s="130"/>
      <c r="K110" s="250" t="s">
        <v>33</v>
      </c>
      <c r="L110" s="234">
        <f>SUMIF(E109:E114,"~?",D109:D114)</f>
        <v>6</v>
      </c>
      <c r="M110" s="130"/>
      <c r="N110" s="130"/>
      <c r="O110" s="130"/>
      <c r="P110" s="130"/>
      <c r="Q110" s="130"/>
      <c r="R110" s="130"/>
      <c r="S110" s="130"/>
      <c r="T110" s="130"/>
      <c r="U110" s="130"/>
      <c r="V110" s="130"/>
      <c r="W110" s="130"/>
      <c r="X110" s="130"/>
      <c r="Y110" s="130"/>
      <c r="Z110" s="130"/>
      <c r="AA110" s="130"/>
      <c r="AB110" s="130"/>
    </row>
    <row r="111" spans="1:28" ht="99.75">
      <c r="A111" s="288">
        <v>12.3</v>
      </c>
      <c r="B111" s="227" t="s">
        <v>206</v>
      </c>
      <c r="C111" s="238"/>
      <c r="D111" s="229">
        <v>2</v>
      </c>
      <c r="E111" s="289" t="s">
        <v>454</v>
      </c>
      <c r="F111" s="235"/>
      <c r="G111" s="231" t="s">
        <v>480</v>
      </c>
      <c r="H111" s="306"/>
      <c r="I111" s="235"/>
      <c r="J111" s="130"/>
      <c r="K111" s="250" t="s">
        <v>34</v>
      </c>
      <c r="L111" s="234">
        <f>SUM(E109:E114)</f>
        <v>3</v>
      </c>
      <c r="M111" s="130"/>
      <c r="N111" s="130"/>
      <c r="O111" s="130"/>
      <c r="P111" s="130"/>
      <c r="Q111" s="130"/>
      <c r="R111" s="130"/>
      <c r="S111" s="130"/>
      <c r="T111" s="130"/>
      <c r="U111" s="130"/>
      <c r="V111" s="130"/>
      <c r="W111" s="130"/>
      <c r="X111" s="130"/>
      <c r="Y111" s="130"/>
      <c r="Z111" s="130"/>
      <c r="AA111" s="130"/>
      <c r="AB111" s="130"/>
    </row>
    <row r="112" spans="1:28" ht="99.75">
      <c r="A112" s="288">
        <v>12.4</v>
      </c>
      <c r="B112" s="227" t="s">
        <v>207</v>
      </c>
      <c r="C112" s="238"/>
      <c r="D112" s="229">
        <v>2</v>
      </c>
      <c r="E112" s="289" t="s">
        <v>454</v>
      </c>
      <c r="F112" s="235"/>
      <c r="G112" s="231" t="s">
        <v>480</v>
      </c>
      <c r="H112" s="306"/>
      <c r="I112" s="235"/>
      <c r="J112" s="130"/>
      <c r="K112" s="250" t="s">
        <v>35</v>
      </c>
      <c r="L112" s="234">
        <f>L109-L110</f>
        <v>3</v>
      </c>
      <c r="M112" s="130"/>
      <c r="N112" s="130"/>
      <c r="O112" s="130"/>
      <c r="P112" s="130"/>
      <c r="Q112" s="130"/>
      <c r="R112" s="130"/>
      <c r="S112" s="130"/>
      <c r="T112" s="130"/>
      <c r="U112" s="130"/>
      <c r="V112" s="130"/>
      <c r="W112" s="130"/>
      <c r="X112" s="130"/>
      <c r="Y112" s="130"/>
      <c r="Z112" s="130"/>
      <c r="AA112" s="130"/>
      <c r="AB112" s="130"/>
    </row>
    <row r="113" spans="1:28" ht="99.75">
      <c r="A113" s="288">
        <v>12.5</v>
      </c>
      <c r="B113" s="227" t="s">
        <v>208</v>
      </c>
      <c r="C113" s="228" t="s">
        <v>382</v>
      </c>
      <c r="D113" s="229">
        <v>1</v>
      </c>
      <c r="E113" s="289" t="s">
        <v>454</v>
      </c>
      <c r="F113" s="235"/>
      <c r="G113" s="231" t="s">
        <v>480</v>
      </c>
      <c r="H113" s="306"/>
      <c r="I113" s="235"/>
      <c r="J113" s="130"/>
      <c r="K113" s="240" t="s">
        <v>267</v>
      </c>
      <c r="L113" s="241">
        <f>IFERROR(L111/L109,"N/A")</f>
        <v>0.33333333333333331</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306"/>
      <c r="I114" s="235"/>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306"/>
      <c r="I115" s="235"/>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492</v>
      </c>
      <c r="H116" s="306"/>
      <c r="I116" s="235"/>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493</v>
      </c>
      <c r="H117" s="306"/>
      <c r="I117" s="235"/>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494</v>
      </c>
      <c r="H118" s="306"/>
      <c r="I118" s="235"/>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141" t="s">
        <v>814</v>
      </c>
      <c r="G119" s="231" t="s">
        <v>495</v>
      </c>
      <c r="H119" s="306"/>
      <c r="I119" s="235"/>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459</v>
      </c>
      <c r="H120" s="306"/>
      <c r="I120" s="235"/>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306"/>
      <c r="I121" s="235"/>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306"/>
      <c r="I122" s="235"/>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459</v>
      </c>
      <c r="H123" s="309"/>
      <c r="I123" s="235"/>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5"/>
      <c r="H124" s="309"/>
      <c r="I124" s="235"/>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5"/>
      <c r="H125" s="309"/>
      <c r="I125" s="235"/>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5"/>
      <c r="H126" s="309"/>
      <c r="I126" s="235"/>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5"/>
      <c r="H127" s="309"/>
      <c r="I127" s="235"/>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5"/>
      <c r="H128" s="309"/>
      <c r="I128" s="235"/>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5"/>
      <c r="H129" s="309"/>
      <c r="I129" s="235"/>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306"/>
      <c r="I130" s="235"/>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306"/>
      <c r="I131" s="235"/>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306"/>
      <c r="I132" s="235"/>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306"/>
      <c r="I133" s="235"/>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306"/>
      <c r="I134" s="235"/>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306"/>
      <c r="I135" s="235"/>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306"/>
      <c r="I136" s="235"/>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306"/>
      <c r="I137" s="235"/>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306"/>
      <c r="I138" s="235"/>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306"/>
      <c r="I139" s="235"/>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306"/>
      <c r="I140" s="235"/>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306"/>
      <c r="I141" s="235"/>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306"/>
      <c r="I142" s="235"/>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306"/>
      <c r="I143" s="235"/>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306"/>
      <c r="I144" s="235"/>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306"/>
      <c r="I145" s="235"/>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306"/>
      <c r="I146" s="235"/>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306"/>
      <c r="I147" s="235"/>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306"/>
      <c r="I148" s="235"/>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306"/>
      <c r="I149" s="235"/>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306"/>
      <c r="I150" s="235"/>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306"/>
      <c r="I151" s="235"/>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306"/>
      <c r="I152" s="235"/>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306"/>
      <c r="I153" s="235"/>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306"/>
      <c r="I154" s="235"/>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134</v>
      </c>
      <c r="F155" s="235"/>
      <c r="G155" s="235"/>
      <c r="H155" s="306"/>
      <c r="I155" s="235"/>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57</v>
      </c>
      <c r="F156" s="235"/>
      <c r="G156" s="235"/>
      <c r="H156" s="306"/>
      <c r="I156" s="235"/>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48</v>
      </c>
      <c r="F157" s="235"/>
      <c r="G157" s="235"/>
      <c r="H157" s="306"/>
      <c r="I157" s="235"/>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77</v>
      </c>
      <c r="F158" s="235"/>
      <c r="G158" s="235"/>
      <c r="H158" s="306"/>
      <c r="I158" s="235"/>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0.38920329669999998</v>
      </c>
      <c r="E159" s="362"/>
      <c r="F159" s="235"/>
      <c r="G159" s="235"/>
      <c r="H159" s="306"/>
      <c r="I159" s="235"/>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306"/>
      <c r="I160" s="235"/>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306"/>
      <c r="I161" s="235"/>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1</v>
      </c>
      <c r="D162" s="326">
        <f t="shared" ref="D162:D176" si="0">1-C162</f>
        <v>0</v>
      </c>
      <c r="E162" s="235"/>
      <c r="F162" s="235"/>
      <c r="G162" s="235"/>
      <c r="H162" s="306"/>
      <c r="I162" s="235"/>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0.53846153846153844</v>
      </c>
      <c r="D163" s="326">
        <f t="shared" si="0"/>
        <v>0.46153846153846156</v>
      </c>
      <c r="E163" s="235"/>
      <c r="F163" s="235"/>
      <c r="G163" s="235"/>
      <c r="H163" s="306"/>
      <c r="I163" s="235"/>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5"/>
      <c r="F164" s="235"/>
      <c r="G164" s="235"/>
      <c r="H164" s="306"/>
      <c r="I164" s="235"/>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306"/>
      <c r="I165" s="235"/>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306"/>
      <c r="I166" s="235"/>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0.35714285714285715</v>
      </c>
      <c r="D167" s="326">
        <f t="shared" si="0"/>
        <v>0.64285714285714279</v>
      </c>
      <c r="E167" s="235"/>
      <c r="F167" s="235"/>
      <c r="G167" s="235"/>
      <c r="H167" s="306"/>
      <c r="I167" s="235"/>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0.54166666666666663</v>
      </c>
      <c r="D168" s="326">
        <f t="shared" si="0"/>
        <v>0.45833333333333337</v>
      </c>
      <c r="E168" s="235"/>
      <c r="F168" s="235"/>
      <c r="G168" s="235"/>
      <c r="H168" s="306"/>
      <c r="I168" s="235"/>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0.4</v>
      </c>
      <c r="D169" s="326">
        <f t="shared" si="0"/>
        <v>0.6</v>
      </c>
      <c r="E169" s="235"/>
      <c r="F169" s="235"/>
      <c r="G169" s="235"/>
      <c r="H169" s="306"/>
      <c r="I169" s="235"/>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306"/>
      <c r="I170" s="235"/>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306"/>
      <c r="I171" s="235"/>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306"/>
      <c r="I172" s="235"/>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0.33333333333333331</v>
      </c>
      <c r="D173" s="326">
        <f t="shared" si="0"/>
        <v>0.66666666666666674</v>
      </c>
      <c r="E173" s="235"/>
      <c r="F173" s="235"/>
      <c r="G173" s="235"/>
      <c r="H173" s="306"/>
      <c r="I173" s="235"/>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306"/>
      <c r="I174" s="235"/>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306"/>
      <c r="I175" s="235"/>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306"/>
      <c r="I176" s="235"/>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16" r:id="rId4"/>
    <hyperlink ref="F19" r:id="rId5"/>
    <hyperlink ref="F23" r:id="rId6"/>
    <hyperlink ref="F25" r:id="rId7"/>
    <hyperlink ref="F39" r:id="rId8"/>
    <hyperlink ref="F43" r:id="rId9"/>
    <hyperlink ref="F46" r:id="rId10"/>
    <hyperlink ref="F54" r:id="rId11"/>
    <hyperlink ref="F109" r:id="rId12"/>
    <hyperlink ref="F119" r:id="rId13"/>
  </hyperlinks>
  <pageMargins left="0.7" right="0.7" top="0.75" bottom="0.75" header="0.3" footer="0.3"/>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8" max="8" width="37.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210"/>
      <c r="J1" s="210"/>
      <c r="K1" s="211"/>
      <c r="L1" s="211"/>
      <c r="M1" s="210"/>
      <c r="N1" s="210"/>
      <c r="O1" s="210"/>
      <c r="P1" s="210"/>
      <c r="Q1" s="210"/>
      <c r="R1" s="210"/>
      <c r="S1" s="210"/>
      <c r="T1" s="210"/>
      <c r="U1" s="210"/>
      <c r="V1" s="210"/>
      <c r="W1" s="210"/>
      <c r="X1" s="210"/>
      <c r="Y1" s="210"/>
      <c r="Z1" s="210"/>
      <c r="AA1" s="210"/>
      <c r="AB1" s="210"/>
    </row>
    <row r="2" spans="1:28" ht="60">
      <c r="A2" s="285" t="s">
        <v>254</v>
      </c>
      <c r="B2" s="213" t="s">
        <v>673</v>
      </c>
      <c r="C2" s="214" t="s">
        <v>675</v>
      </c>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30">
      <c r="A3" s="285" t="s">
        <v>256</v>
      </c>
      <c r="B3" s="213" t="s">
        <v>540</v>
      </c>
      <c r="C3" s="214"/>
      <c r="D3" s="214"/>
      <c r="E3" s="214"/>
      <c r="F3" s="214"/>
      <c r="G3" s="214"/>
      <c r="H3" s="306"/>
      <c r="I3" s="130"/>
      <c r="J3" s="130"/>
      <c r="K3" s="211"/>
      <c r="L3" s="211"/>
      <c r="M3" s="130"/>
      <c r="N3" s="130"/>
      <c r="O3" s="130"/>
      <c r="P3" s="130"/>
      <c r="Q3" s="130"/>
      <c r="R3" s="130"/>
      <c r="S3" s="130"/>
      <c r="T3" s="130"/>
      <c r="U3" s="130"/>
      <c r="V3" s="130"/>
      <c r="W3" s="130"/>
      <c r="X3" s="130"/>
      <c r="Y3" s="130"/>
      <c r="Z3" s="130"/>
      <c r="AA3" s="130"/>
      <c r="AB3" s="130"/>
    </row>
    <row r="4" spans="1:28" ht="30">
      <c r="A4" s="285" t="s">
        <v>257</v>
      </c>
      <c r="B4" s="213" t="s">
        <v>680</v>
      </c>
      <c r="C4" s="214"/>
      <c r="D4" s="214"/>
      <c r="E4" s="214"/>
      <c r="F4" s="214"/>
      <c r="G4" s="214"/>
      <c r="H4" s="306"/>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684</v>
      </c>
      <c r="C5" s="219" t="s">
        <v>685</v>
      </c>
      <c r="D5" s="216"/>
      <c r="E5" s="216"/>
      <c r="F5" s="216"/>
      <c r="G5" s="216"/>
      <c r="H5" s="306"/>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306"/>
      <c r="I6" s="130"/>
      <c r="J6" s="130"/>
      <c r="K6" s="225"/>
      <c r="L6" s="225"/>
      <c r="M6" s="130"/>
      <c r="N6" s="130"/>
      <c r="O6" s="130"/>
      <c r="P6" s="130"/>
      <c r="Q6" s="130"/>
      <c r="R6" s="130"/>
      <c r="S6" s="130"/>
      <c r="T6" s="130"/>
      <c r="U6" s="130"/>
      <c r="V6" s="130"/>
      <c r="W6" s="130"/>
      <c r="X6" s="130"/>
      <c r="Y6" s="130"/>
      <c r="Z6" s="130"/>
      <c r="AA6" s="130"/>
      <c r="AB6" s="130"/>
    </row>
    <row r="7" spans="1:28" ht="157.5">
      <c r="A7" s="288">
        <v>1.1000000000000001</v>
      </c>
      <c r="B7" s="227" t="s">
        <v>85</v>
      </c>
      <c r="C7" s="228" t="s">
        <v>260</v>
      </c>
      <c r="D7" s="229">
        <v>2</v>
      </c>
      <c r="E7" s="336">
        <v>2</v>
      </c>
      <c r="F7" s="340" t="s">
        <v>687</v>
      </c>
      <c r="G7" s="231" t="s">
        <v>690</v>
      </c>
      <c r="H7" s="309" t="s">
        <v>691</v>
      </c>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71.25">
      <c r="A8" s="288">
        <v>1.2</v>
      </c>
      <c r="B8" s="227" t="s">
        <v>86</v>
      </c>
      <c r="C8" s="228" t="s">
        <v>262</v>
      </c>
      <c r="D8" s="229">
        <v>2</v>
      </c>
      <c r="E8" s="336">
        <v>2</v>
      </c>
      <c r="F8" s="231" t="s">
        <v>629</v>
      </c>
      <c r="G8" s="231" t="s">
        <v>696</v>
      </c>
      <c r="H8" s="306"/>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336">
        <v>1</v>
      </c>
      <c r="F9" s="231" t="s">
        <v>629</v>
      </c>
      <c r="G9" s="231" t="s">
        <v>698</v>
      </c>
      <c r="H9" s="306"/>
      <c r="I9" s="130"/>
      <c r="J9" s="130"/>
      <c r="K9" s="233" t="s">
        <v>34</v>
      </c>
      <c r="L9" s="234">
        <f>SUM(E7:E10)</f>
        <v>6</v>
      </c>
      <c r="M9" s="130"/>
      <c r="N9" s="130"/>
      <c r="O9" s="130"/>
      <c r="P9" s="130"/>
      <c r="Q9" s="130"/>
      <c r="R9" s="130"/>
      <c r="S9" s="130"/>
      <c r="T9" s="130"/>
      <c r="U9" s="130"/>
      <c r="V9" s="130"/>
      <c r="W9" s="130"/>
      <c r="X9" s="130"/>
      <c r="Y9" s="130"/>
      <c r="Z9" s="130"/>
      <c r="AA9" s="130"/>
      <c r="AB9" s="130"/>
    </row>
    <row r="10" spans="1:28" ht="86.25">
      <c r="A10" s="288">
        <v>1.4</v>
      </c>
      <c r="B10" s="227" t="s">
        <v>88</v>
      </c>
      <c r="C10" s="228" t="s">
        <v>266</v>
      </c>
      <c r="D10" s="229">
        <v>1</v>
      </c>
      <c r="E10" s="336">
        <v>1</v>
      </c>
      <c r="F10" s="292" t="s">
        <v>700</v>
      </c>
      <c r="G10" s="231" t="s">
        <v>702</v>
      </c>
      <c r="H10" s="309" t="s">
        <v>703</v>
      </c>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306"/>
      <c r="I11" s="130"/>
      <c r="J11" s="13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306"/>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336">
        <v>1</v>
      </c>
      <c r="F13" s="290" t="s">
        <v>706</v>
      </c>
      <c r="G13" s="231" t="s">
        <v>709</v>
      </c>
      <c r="H13" s="343" t="s">
        <v>706</v>
      </c>
      <c r="I13" s="130"/>
      <c r="J13" s="130"/>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336">
        <v>3</v>
      </c>
      <c r="F14" s="231" t="s">
        <v>714</v>
      </c>
      <c r="G14" s="231" t="s">
        <v>715</v>
      </c>
      <c r="H14" s="309" t="s">
        <v>531</v>
      </c>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336">
        <v>0</v>
      </c>
      <c r="F15" s="231" t="s">
        <v>714</v>
      </c>
      <c r="G15" s="231" t="s">
        <v>717</v>
      </c>
      <c r="H15" s="309" t="s">
        <v>531</v>
      </c>
      <c r="I15" s="130"/>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199.5">
      <c r="A16" s="288">
        <v>2.4</v>
      </c>
      <c r="B16" s="227" t="s">
        <v>92</v>
      </c>
      <c r="C16" s="228" t="s">
        <v>273</v>
      </c>
      <c r="D16" s="229">
        <v>2</v>
      </c>
      <c r="E16" s="336">
        <v>0</v>
      </c>
      <c r="F16" s="231" t="s">
        <v>714</v>
      </c>
      <c r="G16" s="231" t="s">
        <v>719</v>
      </c>
      <c r="H16" s="309" t="s">
        <v>531</v>
      </c>
      <c r="I16" s="130"/>
      <c r="J16" s="130"/>
      <c r="K16" s="233" t="s">
        <v>35</v>
      </c>
      <c r="L16" s="234">
        <f>L13-L14</f>
        <v>12</v>
      </c>
      <c r="M16" s="130"/>
      <c r="N16" s="130"/>
      <c r="O16" s="130"/>
      <c r="P16" s="130"/>
      <c r="Q16" s="130"/>
      <c r="R16" s="130"/>
      <c r="S16" s="130"/>
      <c r="T16" s="130"/>
      <c r="U16" s="130"/>
      <c r="V16" s="130"/>
      <c r="W16" s="130"/>
      <c r="X16" s="130"/>
      <c r="Y16" s="130"/>
      <c r="Z16" s="130"/>
      <c r="AA16" s="130"/>
      <c r="AB16" s="130"/>
    </row>
    <row r="17" spans="1:28" ht="57">
      <c r="A17" s="288">
        <v>2.5</v>
      </c>
      <c r="B17" s="227" t="s">
        <v>93</v>
      </c>
      <c r="C17" s="228" t="s">
        <v>275</v>
      </c>
      <c r="D17" s="229">
        <v>1</v>
      </c>
      <c r="E17" s="336">
        <v>1</v>
      </c>
      <c r="F17" s="231" t="s">
        <v>714</v>
      </c>
      <c r="G17" s="231" t="s">
        <v>721</v>
      </c>
      <c r="H17" s="309" t="s">
        <v>531</v>
      </c>
      <c r="I17" s="130"/>
      <c r="J17" s="130"/>
      <c r="K17" s="240" t="s">
        <v>267</v>
      </c>
      <c r="L17" s="241">
        <f>IFERROR(L15/L13,"N/A")</f>
        <v>0.58333333333333337</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336" t="s">
        <v>465</v>
      </c>
      <c r="F18" s="231" t="s">
        <v>714</v>
      </c>
      <c r="G18" s="231" t="s">
        <v>724</v>
      </c>
      <c r="H18" s="309" t="s">
        <v>531</v>
      </c>
      <c r="I18" s="130"/>
      <c r="J18" s="130"/>
      <c r="K18" s="211"/>
      <c r="L18" s="246"/>
      <c r="M18" s="130"/>
      <c r="N18" s="130"/>
      <c r="O18" s="130"/>
      <c r="P18" s="130"/>
      <c r="Q18" s="130"/>
      <c r="R18" s="130"/>
      <c r="S18" s="130"/>
      <c r="T18" s="130"/>
      <c r="U18" s="130"/>
      <c r="V18" s="130"/>
      <c r="W18" s="130"/>
      <c r="X18" s="130"/>
      <c r="Y18" s="130"/>
      <c r="Z18" s="130"/>
      <c r="AA18" s="130"/>
      <c r="AB18" s="130"/>
    </row>
    <row r="19" spans="1:28" ht="114">
      <c r="A19" s="288">
        <v>2.7</v>
      </c>
      <c r="B19" s="227" t="s">
        <v>95</v>
      </c>
      <c r="C19" s="228" t="s">
        <v>277</v>
      </c>
      <c r="D19" s="229">
        <v>2</v>
      </c>
      <c r="E19" s="336">
        <v>2</v>
      </c>
      <c r="F19" s="231" t="s">
        <v>714</v>
      </c>
      <c r="G19" s="231" t="s">
        <v>726</v>
      </c>
      <c r="H19" s="309" t="s">
        <v>531</v>
      </c>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336">
        <v>0</v>
      </c>
      <c r="F20" s="231" t="s">
        <v>714</v>
      </c>
      <c r="G20" s="231" t="s">
        <v>727</v>
      </c>
      <c r="H20" s="309" t="s">
        <v>728</v>
      </c>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306"/>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306"/>
      <c r="I22" s="130"/>
      <c r="J22" s="130"/>
      <c r="K22" s="225"/>
      <c r="L22" s="225"/>
      <c r="M22" s="130"/>
      <c r="N22" s="130"/>
      <c r="O22" s="130"/>
      <c r="P22" s="130"/>
      <c r="Q22" s="130"/>
      <c r="R22" s="130"/>
      <c r="S22" s="130"/>
      <c r="T22" s="130"/>
      <c r="U22" s="130"/>
      <c r="V22" s="130"/>
      <c r="W22" s="130"/>
      <c r="X22" s="130"/>
      <c r="Y22" s="130"/>
      <c r="Z22" s="130"/>
      <c r="AA22" s="130"/>
      <c r="AB22" s="130"/>
    </row>
    <row r="23" spans="1:28" ht="57.75">
      <c r="A23" s="288">
        <v>3.1</v>
      </c>
      <c r="B23" s="227" t="s">
        <v>97</v>
      </c>
      <c r="C23" s="228"/>
      <c r="D23" s="229">
        <v>1</v>
      </c>
      <c r="E23" s="336">
        <v>1</v>
      </c>
      <c r="F23" s="231" t="s">
        <v>714</v>
      </c>
      <c r="G23" s="231" t="s">
        <v>730</v>
      </c>
      <c r="H23" s="343" t="s">
        <v>706</v>
      </c>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355">
        <v>3</v>
      </c>
      <c r="E24" s="289" t="s">
        <v>454</v>
      </c>
      <c r="F24" s="235"/>
      <c r="G24" s="291" t="s">
        <v>736</v>
      </c>
      <c r="H24" s="309"/>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355">
        <v>2</v>
      </c>
      <c r="E25" s="336">
        <v>0</v>
      </c>
      <c r="F25" s="235"/>
      <c r="G25" s="231" t="s">
        <v>739</v>
      </c>
      <c r="H25" s="309"/>
      <c r="I25" s="130"/>
      <c r="J25" s="130"/>
      <c r="K25" s="233" t="s">
        <v>34</v>
      </c>
      <c r="L25" s="234">
        <f>SUM(E23:E26)</f>
        <v>1</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306"/>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306"/>
      <c r="I27" s="130"/>
      <c r="J27" s="130"/>
      <c r="K27" s="240" t="s">
        <v>267</v>
      </c>
      <c r="L27" s="241">
        <f>IFERROR(L25/L23,"N/A")</f>
        <v>0.16666666666666666</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31" t="s">
        <v>742</v>
      </c>
      <c r="H28" s="309"/>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742</v>
      </c>
      <c r="H29" s="309"/>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742</v>
      </c>
      <c r="H30" s="309"/>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306"/>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744</v>
      </c>
      <c r="C32" s="243"/>
      <c r="D32" s="243"/>
      <c r="E32" s="243"/>
      <c r="F32" s="244"/>
      <c r="G32" s="244"/>
      <c r="H32" s="306"/>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742</v>
      </c>
      <c r="H33" s="309"/>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742</v>
      </c>
      <c r="H34" s="309"/>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742</v>
      </c>
      <c r="H35" s="309"/>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306"/>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306"/>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306"/>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1</v>
      </c>
      <c r="F39" s="235"/>
      <c r="G39" s="231" t="s">
        <v>749</v>
      </c>
      <c r="H39" s="306"/>
      <c r="I39" s="130"/>
      <c r="J39" s="130"/>
      <c r="K39" s="250" t="s">
        <v>33</v>
      </c>
      <c r="L39" s="234">
        <f>SUMIF(E38:E50,"~?",D38:D50)</f>
        <v>6</v>
      </c>
      <c r="M39" s="130"/>
      <c r="N39" s="130"/>
      <c r="O39" s="130"/>
      <c r="P39" s="130"/>
      <c r="Q39" s="130"/>
      <c r="R39" s="130"/>
      <c r="S39" s="130"/>
      <c r="T39" s="130"/>
      <c r="U39" s="130"/>
      <c r="V39" s="130"/>
      <c r="W39" s="130"/>
      <c r="X39" s="130"/>
      <c r="Y39" s="130"/>
      <c r="Z39" s="130"/>
      <c r="AA39" s="130"/>
      <c r="AB39" s="130"/>
    </row>
    <row r="40" spans="1:28" ht="57">
      <c r="A40" s="288" t="s">
        <v>111</v>
      </c>
      <c r="B40" s="227" t="s">
        <v>112</v>
      </c>
      <c r="C40" s="228" t="s">
        <v>297</v>
      </c>
      <c r="D40" s="229">
        <v>1</v>
      </c>
      <c r="E40" s="289" t="s">
        <v>454</v>
      </c>
      <c r="F40" s="235"/>
      <c r="G40" s="231" t="s">
        <v>750</v>
      </c>
      <c r="H40" s="306"/>
      <c r="I40" s="130"/>
      <c r="J40" s="130"/>
      <c r="K40" s="250" t="s">
        <v>34</v>
      </c>
      <c r="L40" s="234">
        <f>SUM(E38:E50)</f>
        <v>4</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t="s">
        <v>454</v>
      </c>
      <c r="F41" s="235"/>
      <c r="G41" s="231" t="s">
        <v>742</v>
      </c>
      <c r="H41" s="306"/>
      <c r="I41" s="130"/>
      <c r="J41" s="130"/>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306"/>
      <c r="I42" s="130"/>
      <c r="J42" s="130"/>
      <c r="K42" s="240" t="s">
        <v>267</v>
      </c>
      <c r="L42" s="241">
        <f>IFERROR(L40/L38,"N/A")</f>
        <v>0.2857142857142857</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t="s">
        <v>454</v>
      </c>
      <c r="F43" s="235"/>
      <c r="G43" s="231" t="s">
        <v>742</v>
      </c>
      <c r="H43" s="306"/>
      <c r="I43" s="130"/>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t="s">
        <v>454</v>
      </c>
      <c r="F44" s="235"/>
      <c r="G44" s="231" t="s">
        <v>742</v>
      </c>
      <c r="H44" s="306"/>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306"/>
      <c r="I45" s="130"/>
      <c r="J45" s="130"/>
      <c r="K45" s="211"/>
      <c r="L45" s="211"/>
      <c r="M45" s="130"/>
      <c r="N45" s="130"/>
      <c r="O45" s="130"/>
      <c r="P45" s="130"/>
      <c r="Q45" s="130"/>
      <c r="R45" s="130"/>
      <c r="S45" s="130"/>
      <c r="T45" s="130"/>
      <c r="U45" s="130"/>
      <c r="V45" s="130"/>
      <c r="W45" s="130"/>
      <c r="X45" s="130"/>
      <c r="Y45" s="130"/>
      <c r="Z45" s="130"/>
      <c r="AA45" s="130"/>
      <c r="AB45" s="130"/>
    </row>
    <row r="46" spans="1:28" ht="71.25">
      <c r="A46" s="288" t="s">
        <v>121</v>
      </c>
      <c r="B46" s="227" t="s">
        <v>122</v>
      </c>
      <c r="C46" s="228" t="s">
        <v>304</v>
      </c>
      <c r="D46" s="229">
        <v>2</v>
      </c>
      <c r="E46" s="336">
        <v>2</v>
      </c>
      <c r="F46" s="290" t="s">
        <v>759</v>
      </c>
      <c r="G46" s="231" t="s">
        <v>764</v>
      </c>
      <c r="H46" s="309" t="s">
        <v>765</v>
      </c>
      <c r="I46" s="130"/>
      <c r="J46" s="130"/>
      <c r="K46" s="211"/>
      <c r="L46" s="211"/>
      <c r="M46" s="130"/>
      <c r="N46" s="130"/>
      <c r="O46" s="130"/>
      <c r="P46" s="130"/>
      <c r="Q46" s="130"/>
      <c r="R46" s="130"/>
      <c r="S46" s="130"/>
      <c r="T46" s="130"/>
      <c r="U46" s="130"/>
      <c r="V46" s="130"/>
      <c r="W46" s="130"/>
      <c r="X46" s="130"/>
      <c r="Y46" s="130"/>
      <c r="Z46" s="130"/>
      <c r="AA46" s="130"/>
      <c r="AB46" s="130"/>
    </row>
    <row r="47" spans="1:28" ht="42.75">
      <c r="A47" s="288" t="s">
        <v>123</v>
      </c>
      <c r="B47" s="227" t="s">
        <v>124</v>
      </c>
      <c r="C47" s="238"/>
      <c r="D47" s="229">
        <v>1</v>
      </c>
      <c r="E47" s="336">
        <v>0</v>
      </c>
      <c r="F47" s="231" t="s">
        <v>629</v>
      </c>
      <c r="G47" s="231" t="s">
        <v>766</v>
      </c>
      <c r="H47" s="306"/>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336">
        <v>1</v>
      </c>
      <c r="F48" s="231" t="s">
        <v>629</v>
      </c>
      <c r="G48" s="235"/>
      <c r="H48" s="306"/>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1"/>
      <c r="G49" s="231" t="s">
        <v>768</v>
      </c>
      <c r="H49" s="306"/>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306"/>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306"/>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306"/>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336">
        <v>0</v>
      </c>
      <c r="F53" s="235"/>
      <c r="G53" s="231" t="s">
        <v>773</v>
      </c>
      <c r="H53" s="309" t="s">
        <v>774</v>
      </c>
      <c r="I53" s="130"/>
      <c r="J53" s="130"/>
      <c r="K53" s="250" t="s">
        <v>33</v>
      </c>
      <c r="L53" s="234">
        <f>SUMIF(E52:E84,"~?",D52:D84)</f>
        <v>17</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t="s">
        <v>454</v>
      </c>
      <c r="F54" s="235"/>
      <c r="G54" s="231" t="s">
        <v>742</v>
      </c>
      <c r="H54" s="306"/>
      <c r="I54" s="130"/>
      <c r="J54" s="130"/>
      <c r="K54" s="250" t="s">
        <v>34</v>
      </c>
      <c r="L54" s="234">
        <f>SUM(E52:E84)</f>
        <v>1</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306"/>
      <c r="I55" s="130"/>
      <c r="J55" s="130"/>
      <c r="K55" s="250" t="s">
        <v>35</v>
      </c>
      <c r="L55" s="234">
        <f>L52-L53</f>
        <v>8</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336">
        <v>0</v>
      </c>
      <c r="F56" s="235"/>
      <c r="G56" s="231" t="s">
        <v>780</v>
      </c>
      <c r="H56" s="306"/>
      <c r="I56" s="130"/>
      <c r="J56" s="130"/>
      <c r="K56" s="240" t="s">
        <v>267</v>
      </c>
      <c r="L56" s="241">
        <f>IFERROR(L54/L52,"N/A")</f>
        <v>0.04</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35"/>
      <c r="G57" s="231"/>
      <c r="H57" s="306"/>
      <c r="I57" s="130"/>
      <c r="J57" s="130"/>
      <c r="K57" s="211"/>
      <c r="L57" s="211"/>
      <c r="M57" s="130"/>
      <c r="N57" s="130"/>
      <c r="O57" s="130"/>
      <c r="P57" s="130"/>
      <c r="Q57" s="130"/>
      <c r="R57" s="130"/>
      <c r="S57" s="130"/>
      <c r="T57" s="130"/>
      <c r="U57" s="130"/>
      <c r="V57" s="130"/>
      <c r="W57" s="130"/>
      <c r="X57" s="130"/>
      <c r="Y57" s="130"/>
      <c r="Z57" s="130"/>
      <c r="AA57" s="130"/>
      <c r="AB57" s="130"/>
    </row>
    <row r="58" spans="1:28" ht="71.25">
      <c r="A58" s="288" t="s">
        <v>140</v>
      </c>
      <c r="B58" s="227" t="s">
        <v>141</v>
      </c>
      <c r="C58" s="238"/>
      <c r="D58" s="229">
        <v>1</v>
      </c>
      <c r="E58" s="336">
        <v>0</v>
      </c>
      <c r="F58" s="235"/>
      <c r="G58" s="231" t="s">
        <v>781</v>
      </c>
      <c r="H58" s="306"/>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306"/>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773</v>
      </c>
      <c r="H60" s="306"/>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306"/>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t="s">
        <v>454</v>
      </c>
      <c r="F62" s="235"/>
      <c r="G62" s="231" t="s">
        <v>742</v>
      </c>
      <c r="H62" s="306"/>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t="s">
        <v>454</v>
      </c>
      <c r="F63" s="235"/>
      <c r="G63" s="231" t="s">
        <v>742</v>
      </c>
      <c r="H63" s="306"/>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5"/>
      <c r="G64" s="231" t="s">
        <v>784</v>
      </c>
      <c r="H64" s="306"/>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306"/>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5"/>
      <c r="G66" s="231" t="s">
        <v>788</v>
      </c>
      <c r="H66" s="306"/>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5"/>
      <c r="G67" s="235"/>
      <c r="H67" s="306"/>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306"/>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s">
        <v>454</v>
      </c>
      <c r="F69" s="235"/>
      <c r="G69" s="231" t="s">
        <v>742</v>
      </c>
      <c r="H69" s="306"/>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t="s">
        <v>454</v>
      </c>
      <c r="F70" s="235"/>
      <c r="G70" s="231" t="s">
        <v>742</v>
      </c>
      <c r="H70" s="306"/>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t="s">
        <v>454</v>
      </c>
      <c r="F71" s="235"/>
      <c r="G71" s="231" t="s">
        <v>742</v>
      </c>
      <c r="H71" s="306"/>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454</v>
      </c>
      <c r="F72" s="235"/>
      <c r="G72" s="231" t="s">
        <v>742</v>
      </c>
      <c r="H72" s="306"/>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306"/>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t="s">
        <v>454</v>
      </c>
      <c r="F74" s="235"/>
      <c r="G74" s="231" t="s">
        <v>742</v>
      </c>
      <c r="H74" s="306"/>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t="s">
        <v>454</v>
      </c>
      <c r="F75" s="235"/>
      <c r="G75" s="231" t="s">
        <v>742</v>
      </c>
      <c r="H75" s="306"/>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306"/>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t="s">
        <v>454</v>
      </c>
      <c r="F77" s="235"/>
      <c r="G77" s="231" t="s">
        <v>742</v>
      </c>
      <c r="H77" s="306"/>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t="s">
        <v>454</v>
      </c>
      <c r="F78" s="235"/>
      <c r="G78" s="231" t="s">
        <v>742</v>
      </c>
      <c r="H78" s="306"/>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t="s">
        <v>454</v>
      </c>
      <c r="F79" s="235"/>
      <c r="G79" s="231" t="s">
        <v>742</v>
      </c>
      <c r="H79" s="306"/>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306"/>
      <c r="I80" s="130"/>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t="s">
        <v>454</v>
      </c>
      <c r="F81" s="235"/>
      <c r="G81" s="231" t="s">
        <v>742</v>
      </c>
      <c r="H81" s="306"/>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G82" s="231" t="s">
        <v>742</v>
      </c>
      <c r="H82" s="306"/>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1" t="s">
        <v>742</v>
      </c>
      <c r="H83" s="306"/>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306"/>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306"/>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306"/>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31" t="s">
        <v>742</v>
      </c>
      <c r="H87" s="306"/>
      <c r="I87" s="130"/>
      <c r="J87" s="130"/>
      <c r="K87" s="250" t="s">
        <v>33</v>
      </c>
      <c r="L87" s="234">
        <f>SUMIF(E86:E89,"~?",D86:D89)</f>
        <v>3</v>
      </c>
      <c r="M87" s="130"/>
      <c r="N87" s="130"/>
      <c r="O87" s="130"/>
      <c r="P87" s="130"/>
      <c r="Q87" s="130"/>
      <c r="R87" s="130"/>
      <c r="S87" s="130"/>
      <c r="T87" s="130"/>
      <c r="U87" s="130"/>
      <c r="V87" s="130"/>
      <c r="W87" s="130"/>
      <c r="X87" s="130"/>
      <c r="Y87" s="130"/>
      <c r="Z87" s="130"/>
      <c r="AA87" s="130"/>
      <c r="AB87" s="130"/>
    </row>
    <row r="88" spans="1:28" ht="114">
      <c r="A88" s="288">
        <v>8.3000000000000007</v>
      </c>
      <c r="B88" s="227" t="s">
        <v>188</v>
      </c>
      <c r="C88" s="228" t="s">
        <v>343</v>
      </c>
      <c r="D88" s="229">
        <v>2</v>
      </c>
      <c r="E88" s="289">
        <v>0</v>
      </c>
      <c r="F88" s="235"/>
      <c r="G88" s="231" t="s">
        <v>798</v>
      </c>
      <c r="H88" s="306"/>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306"/>
      <c r="I89" s="130"/>
      <c r="J89" s="130"/>
      <c r="K89" s="250" t="s">
        <v>35</v>
      </c>
      <c r="L89" s="234">
        <f>L86-L87</f>
        <v>2</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306"/>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289">
        <v>3</v>
      </c>
      <c r="F91" s="290" t="s">
        <v>800</v>
      </c>
      <c r="G91" s="231" t="s">
        <v>802</v>
      </c>
      <c r="H91" s="309" t="s">
        <v>803</v>
      </c>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t="s">
        <v>454</v>
      </c>
      <c r="F92" s="235"/>
      <c r="G92" s="231" t="s">
        <v>742</v>
      </c>
      <c r="H92" s="306"/>
      <c r="I92" s="130"/>
      <c r="J92" s="130"/>
      <c r="K92" s="250" t="s">
        <v>33</v>
      </c>
      <c r="L92" s="234">
        <f>SUMIF(E91:E93,"~?",D91:D93)</f>
        <v>2</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306"/>
      <c r="I93" s="130"/>
      <c r="J93" s="130"/>
      <c r="K93" s="250" t="s">
        <v>34</v>
      </c>
      <c r="L93" s="234">
        <f>SUM(E91:E93)</f>
        <v>3</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306"/>
      <c r="I94" s="130"/>
      <c r="J94" s="130"/>
      <c r="K94" s="250" t="s">
        <v>35</v>
      </c>
      <c r="L94" s="234">
        <f>L91-L92</f>
        <v>3</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t="s">
        <v>454</v>
      </c>
      <c r="F95" s="235"/>
      <c r="G95" s="231" t="s">
        <v>742</v>
      </c>
      <c r="H95" s="306"/>
      <c r="I95" s="130"/>
      <c r="J95" s="130"/>
      <c r="K95" s="240" t="s">
        <v>267</v>
      </c>
      <c r="L95" s="241">
        <f>IFERROR(L93/L91,"N/A")</f>
        <v>0.6</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t="s">
        <v>454</v>
      </c>
      <c r="F96" s="235"/>
      <c r="G96" s="231" t="s">
        <v>742</v>
      </c>
      <c r="H96" s="306"/>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0</v>
      </c>
      <c r="F97" s="290" t="s">
        <v>804</v>
      </c>
      <c r="G97" s="231" t="s">
        <v>805</v>
      </c>
      <c r="H97" s="306"/>
      <c r="I97" s="130"/>
      <c r="J97" s="130"/>
      <c r="K97" s="250" t="s">
        <v>33</v>
      </c>
      <c r="L97" s="234">
        <f>SUMIF(E95:E100,"~?",D95:D100)</f>
        <v>3</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t="s">
        <v>454</v>
      </c>
      <c r="F98" s="235"/>
      <c r="G98" s="231" t="s">
        <v>742</v>
      </c>
      <c r="H98" s="306"/>
      <c r="I98" s="130"/>
      <c r="J98" s="130"/>
      <c r="K98" s="250" t="s">
        <v>34</v>
      </c>
      <c r="L98" s="234">
        <f>SUM(E95:E100)</f>
        <v>0</v>
      </c>
      <c r="M98" s="130"/>
      <c r="N98" s="130"/>
      <c r="O98" s="130"/>
      <c r="P98" s="130"/>
      <c r="Q98" s="130"/>
      <c r="R98" s="130"/>
      <c r="S98" s="130"/>
      <c r="T98" s="130"/>
      <c r="U98" s="130"/>
      <c r="V98" s="130"/>
      <c r="W98" s="130"/>
      <c r="X98" s="130"/>
      <c r="Y98" s="130"/>
      <c r="Z98" s="130"/>
      <c r="AA98" s="130"/>
      <c r="AB98" s="130"/>
    </row>
    <row r="99" spans="1:28" ht="30">
      <c r="A99" s="293"/>
      <c r="B99" s="238"/>
      <c r="C99" s="238"/>
      <c r="D99" s="239"/>
      <c r="E99" s="294"/>
      <c r="F99" s="235"/>
      <c r="G99" s="235"/>
      <c r="H99" s="306"/>
      <c r="I99" s="130"/>
      <c r="J99" s="130"/>
      <c r="K99" s="250" t="s">
        <v>35</v>
      </c>
      <c r="L99" s="234">
        <f>L96-L97</f>
        <v>2</v>
      </c>
      <c r="M99" s="130"/>
      <c r="N99" s="130"/>
      <c r="O99" s="130"/>
      <c r="P99" s="130"/>
      <c r="Q99" s="130"/>
      <c r="R99" s="130"/>
      <c r="S99" s="130"/>
      <c r="T99" s="130"/>
      <c r="U99" s="130"/>
      <c r="V99" s="130"/>
      <c r="W99" s="130"/>
      <c r="X99" s="130"/>
      <c r="Y99" s="130"/>
      <c r="Z99" s="130"/>
      <c r="AA99" s="130"/>
      <c r="AB99" s="130"/>
    </row>
    <row r="100" spans="1:28" ht="30">
      <c r="H100" s="306"/>
      <c r="I100" s="130"/>
      <c r="J100" s="130"/>
      <c r="K100" s="240" t="s">
        <v>267</v>
      </c>
      <c r="L100" s="241">
        <f>IFERROR(L98/L96,"N/A")</f>
        <v>0</v>
      </c>
      <c r="M100" s="130"/>
      <c r="N100" s="130"/>
      <c r="O100" s="130"/>
      <c r="P100" s="130"/>
      <c r="Q100" s="130"/>
      <c r="R100" s="130"/>
      <c r="S100" s="130"/>
      <c r="T100" s="130"/>
      <c r="U100" s="130"/>
      <c r="V100" s="130"/>
      <c r="W100" s="130"/>
      <c r="X100" s="130"/>
      <c r="Y100" s="130"/>
      <c r="Z100" s="130"/>
      <c r="AA100" s="130"/>
      <c r="AB100" s="130"/>
    </row>
    <row r="101" spans="1:28" ht="15">
      <c r="A101" s="265"/>
      <c r="B101" s="227"/>
      <c r="C101" s="228"/>
      <c r="D101" s="229"/>
      <c r="E101" s="289"/>
      <c r="F101" s="235"/>
      <c r="G101" s="231"/>
      <c r="H101" s="306"/>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306"/>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795</v>
      </c>
      <c r="H103" s="306"/>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5"/>
      <c r="H104" s="306"/>
      <c r="I104" s="130"/>
      <c r="J104" s="130"/>
      <c r="K104" s="250" t="s">
        <v>33</v>
      </c>
      <c r="L104" s="234">
        <f>SUMIF(E103:E107,"~?",D103:D107)</f>
        <v>9</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5"/>
      <c r="H105" s="306"/>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t="s">
        <v>454</v>
      </c>
      <c r="F106" s="235"/>
      <c r="G106" s="231" t="s">
        <v>808</v>
      </c>
      <c r="H106" s="306"/>
      <c r="I106" s="130"/>
      <c r="J106" s="130"/>
      <c r="K106" s="250" t="s">
        <v>35</v>
      </c>
      <c r="L106" s="234">
        <f>L103-L104</f>
        <v>0</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306"/>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306"/>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5"/>
      <c r="G109" s="231" t="s">
        <v>809</v>
      </c>
      <c r="H109" s="306"/>
      <c r="I109" s="130"/>
      <c r="J109" s="130"/>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5"/>
      <c r="G110" s="235"/>
      <c r="H110" s="306"/>
      <c r="I110" s="130"/>
      <c r="J110" s="13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5"/>
      <c r="G111" s="235"/>
      <c r="H111" s="306"/>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5"/>
      <c r="G112" s="235"/>
      <c r="H112" s="306"/>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5"/>
      <c r="G113" s="235"/>
      <c r="H113" s="306"/>
      <c r="I113" s="130"/>
      <c r="J113" s="130"/>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306"/>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306"/>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71.25">
      <c r="A116" s="288">
        <v>13.1</v>
      </c>
      <c r="B116" s="227" t="s">
        <v>210</v>
      </c>
      <c r="C116" s="228" t="s">
        <v>386</v>
      </c>
      <c r="D116" s="229">
        <v>1</v>
      </c>
      <c r="E116" s="289" t="s">
        <v>454</v>
      </c>
      <c r="F116" s="235"/>
      <c r="G116" s="231" t="s">
        <v>812</v>
      </c>
      <c r="H116" s="306"/>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t="s">
        <v>454</v>
      </c>
      <c r="F117" s="235"/>
      <c r="G117" s="231" t="s">
        <v>795</v>
      </c>
      <c r="H117" s="306"/>
      <c r="I117" s="130"/>
      <c r="J117" s="130"/>
      <c r="K117" s="250" t="s">
        <v>33</v>
      </c>
      <c r="L117" s="234">
        <f>SUMIF(E116:E121,"~?",D116:D121)</f>
        <v>4</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t="s">
        <v>454</v>
      </c>
      <c r="F118" s="235"/>
      <c r="G118" s="231" t="s">
        <v>812</v>
      </c>
      <c r="H118" s="306"/>
      <c r="I118" s="130"/>
      <c r="J118" s="130"/>
      <c r="K118" s="250" t="s">
        <v>34</v>
      </c>
      <c r="L118" s="234">
        <f>SUM(E116:E121)</f>
        <v>1</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5"/>
      <c r="G119" s="231" t="s">
        <v>813</v>
      </c>
      <c r="H119" s="309"/>
      <c r="I119" s="130"/>
      <c r="J119" s="130"/>
      <c r="K119" s="250" t="s">
        <v>35</v>
      </c>
      <c r="L119" s="234">
        <f>L116-L117</f>
        <v>1</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795</v>
      </c>
      <c r="H120" s="306"/>
      <c r="I120" s="130"/>
      <c r="J120" s="130"/>
      <c r="K120" s="240" t="s">
        <v>267</v>
      </c>
      <c r="L120" s="241">
        <f>IFERROR(L118/L116,"N/A")</f>
        <v>0.2</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306"/>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306"/>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795</v>
      </c>
      <c r="H123" s="309"/>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5"/>
      <c r="H124" s="309"/>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5"/>
      <c r="H125" s="309"/>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5"/>
      <c r="H126" s="309"/>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5"/>
      <c r="H127" s="309"/>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5"/>
      <c r="H128" s="309"/>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5"/>
      <c r="H129" s="309"/>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306"/>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306"/>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795</v>
      </c>
      <c r="H132" s="306"/>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306"/>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306"/>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306"/>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306"/>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306"/>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795</v>
      </c>
      <c r="H138" s="306"/>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306"/>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306"/>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306"/>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306"/>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306"/>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306"/>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306"/>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306"/>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795</v>
      </c>
      <c r="H147" s="306"/>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306"/>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306"/>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306"/>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306"/>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306"/>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306"/>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306"/>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125</v>
      </c>
      <c r="F155" s="235"/>
      <c r="G155" s="235"/>
      <c r="H155" s="306"/>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80</v>
      </c>
      <c r="F156" s="235"/>
      <c r="G156" s="235"/>
      <c r="H156" s="306"/>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23</v>
      </c>
      <c r="F157" s="235"/>
      <c r="G157" s="235"/>
      <c r="H157" s="306"/>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45</v>
      </c>
      <c r="F158" s="235"/>
      <c r="G158" s="235"/>
      <c r="H158" s="306"/>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0.20495238099999999</v>
      </c>
      <c r="E159" s="361"/>
      <c r="F159" s="235"/>
      <c r="G159" s="235"/>
      <c r="H159" s="306"/>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306"/>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306"/>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1</v>
      </c>
      <c r="D162" s="326">
        <f t="shared" ref="D162:D176" si="0">IFERROR(1-C162,"N/A")</f>
        <v>0</v>
      </c>
      <c r="E162" s="235"/>
      <c r="F162" s="235"/>
      <c r="G162" s="235"/>
      <c r="H162" s="306"/>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0.58333333333333337</v>
      </c>
      <c r="D163" s="326">
        <f t="shared" si="0"/>
        <v>0.41666666666666663</v>
      </c>
      <c r="E163" s="235"/>
      <c r="F163" s="235"/>
      <c r="G163" s="235"/>
      <c r="H163" s="306"/>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0.16666666666666666</v>
      </c>
      <c r="D164" s="326">
        <f t="shared" si="0"/>
        <v>0.83333333333333337</v>
      </c>
      <c r="E164" s="235"/>
      <c r="F164" s="235"/>
      <c r="G164" s="235"/>
      <c r="H164" s="306"/>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306"/>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306"/>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0.2857142857142857</v>
      </c>
      <c r="D167" s="326">
        <f t="shared" si="0"/>
        <v>0.7142857142857143</v>
      </c>
      <c r="E167" s="235"/>
      <c r="F167" s="235"/>
      <c r="G167" s="235"/>
      <c r="H167" s="306"/>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0.04</v>
      </c>
      <c r="D168" s="326">
        <f t="shared" si="0"/>
        <v>0.96</v>
      </c>
      <c r="E168" s="235"/>
      <c r="F168" s="235"/>
      <c r="G168" s="235"/>
      <c r="H168" s="306"/>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306"/>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0.6</v>
      </c>
      <c r="D170" s="326">
        <f t="shared" si="0"/>
        <v>0.4</v>
      </c>
      <c r="E170" s="235"/>
      <c r="F170" s="235"/>
      <c r="G170" s="235"/>
      <c r="H170" s="306"/>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v>
      </c>
      <c r="D171" s="326">
        <f t="shared" si="0"/>
        <v>1</v>
      </c>
      <c r="E171" s="235"/>
      <c r="F171" s="235"/>
      <c r="G171" s="235"/>
      <c r="H171" s="306"/>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306"/>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t="str">
        <f>L113</f>
        <v>N/A</v>
      </c>
      <c r="D173" s="326" t="str">
        <f t="shared" si="0"/>
        <v>N/A</v>
      </c>
      <c r="E173" s="235"/>
      <c r="F173" s="235"/>
      <c r="G173" s="235"/>
      <c r="H173" s="306"/>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0.2</v>
      </c>
      <c r="D174" s="326">
        <f t="shared" si="0"/>
        <v>0.8</v>
      </c>
      <c r="E174" s="235"/>
      <c r="F174" s="235"/>
      <c r="G174" s="235"/>
      <c r="H174" s="306"/>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306"/>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306"/>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H13" r:id="rId4"/>
    <hyperlink ref="H23" r:id="rId5"/>
    <hyperlink ref="F46" r:id="rId6"/>
    <hyperlink ref="F91" r:id="rId7"/>
    <hyperlink ref="F97" r:id="rId8"/>
  </hyperlinks>
  <pageMargins left="0.7" right="0.7" top="0.75" bottom="0.75" header="0.3" footer="0.3"/>
  <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210"/>
      <c r="J1" s="210"/>
      <c r="K1" s="211"/>
      <c r="L1" s="211"/>
      <c r="M1" s="210"/>
      <c r="N1" s="210"/>
      <c r="O1" s="210"/>
      <c r="P1" s="210"/>
      <c r="Q1" s="210"/>
      <c r="R1" s="210"/>
      <c r="S1" s="210"/>
      <c r="T1" s="210"/>
      <c r="U1" s="210"/>
      <c r="V1" s="210"/>
      <c r="W1" s="210"/>
      <c r="X1" s="210"/>
      <c r="Y1" s="210"/>
      <c r="Z1" s="210"/>
      <c r="AA1" s="210"/>
      <c r="AB1" s="210"/>
    </row>
    <row r="2" spans="1:28" ht="30">
      <c r="A2" s="285" t="s">
        <v>254</v>
      </c>
      <c r="B2" s="213" t="s">
        <v>815</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1</v>
      </c>
      <c r="C3" s="214"/>
      <c r="D3" s="214"/>
      <c r="E3" s="214"/>
      <c r="F3" s="214"/>
      <c r="G3" s="214"/>
      <c r="H3" s="306"/>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816</v>
      </c>
      <c r="C4" s="214"/>
      <c r="D4" s="214"/>
      <c r="E4" s="214"/>
      <c r="F4" s="214"/>
      <c r="G4" s="214"/>
      <c r="H4" s="306"/>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817</v>
      </c>
      <c r="C5" s="219" t="s">
        <v>818</v>
      </c>
      <c r="D5" s="216"/>
      <c r="E5" s="216"/>
      <c r="F5" s="216"/>
      <c r="G5" s="216"/>
      <c r="H5" s="306"/>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306"/>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0" t="s">
        <v>819</v>
      </c>
      <c r="G7" s="295" t="s">
        <v>820</v>
      </c>
      <c r="H7" s="306"/>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143.25">
      <c r="A8" s="288">
        <v>1.2</v>
      </c>
      <c r="B8" s="227" t="s">
        <v>86</v>
      </c>
      <c r="C8" s="228" t="s">
        <v>262</v>
      </c>
      <c r="D8" s="229">
        <v>2</v>
      </c>
      <c r="E8" s="289">
        <v>0</v>
      </c>
      <c r="F8" s="235"/>
      <c r="G8" s="231" t="s">
        <v>821</v>
      </c>
      <c r="H8" s="309" t="s">
        <v>822</v>
      </c>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0</v>
      </c>
      <c r="F9" s="235"/>
      <c r="G9" s="231" t="s">
        <v>823</v>
      </c>
      <c r="H9" s="306"/>
      <c r="I9" s="130"/>
      <c r="J9" s="130"/>
      <c r="K9" s="233" t="s">
        <v>34</v>
      </c>
      <c r="L9" s="234">
        <f>SUM(E7:E10)</f>
        <v>3</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1</v>
      </c>
      <c r="F10" s="292" t="s">
        <v>824</v>
      </c>
      <c r="G10" s="231" t="s">
        <v>825</v>
      </c>
      <c r="H10" s="306"/>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306"/>
      <c r="I11" s="130"/>
      <c r="J11" s="130"/>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306"/>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1" t="s">
        <v>826</v>
      </c>
      <c r="G13" s="231" t="s">
        <v>555</v>
      </c>
      <c r="H13" s="306"/>
      <c r="I13" s="130"/>
      <c r="J13" s="130"/>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114">
      <c r="A14" s="288">
        <v>2.2000000000000002</v>
      </c>
      <c r="B14" s="227" t="s">
        <v>90</v>
      </c>
      <c r="C14" s="228" t="s">
        <v>270</v>
      </c>
      <c r="D14" s="229">
        <v>3</v>
      </c>
      <c r="E14" s="289">
        <v>3</v>
      </c>
      <c r="F14" s="141" t="s">
        <v>827</v>
      </c>
      <c r="G14" s="231" t="s">
        <v>828</v>
      </c>
      <c r="H14" s="306"/>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0</v>
      </c>
      <c r="F15" s="319"/>
      <c r="G15" s="231" t="s">
        <v>829</v>
      </c>
      <c r="H15" s="306"/>
      <c r="I15" s="130"/>
      <c r="J15" s="130"/>
      <c r="K15" s="233" t="s">
        <v>34</v>
      </c>
      <c r="L15" s="234">
        <f>SUM(E13:E20)</f>
        <v>6</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0</v>
      </c>
      <c r="F16" s="319"/>
      <c r="G16" s="231" t="s">
        <v>830</v>
      </c>
      <c r="H16" s="306"/>
      <c r="I16" s="130"/>
      <c r="J16" s="130"/>
      <c r="K16" s="233" t="s">
        <v>35</v>
      </c>
      <c r="L16" s="234">
        <f>L13-L14</f>
        <v>12</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319"/>
      <c r="G17" s="231" t="s">
        <v>831</v>
      </c>
      <c r="H17" s="306"/>
      <c r="I17" s="130"/>
      <c r="J17" s="130"/>
      <c r="K17" s="240" t="s">
        <v>267</v>
      </c>
      <c r="L17" s="241">
        <f>IFERROR(L15/L13,"N/A")</f>
        <v>0.5</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t="s">
        <v>465</v>
      </c>
      <c r="F18" s="319"/>
      <c r="G18" s="231" t="s">
        <v>832</v>
      </c>
      <c r="H18" s="306"/>
      <c r="I18" s="130"/>
      <c r="J18" s="130"/>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0</v>
      </c>
      <c r="F19" s="231"/>
      <c r="G19" s="231" t="s">
        <v>833</v>
      </c>
      <c r="H19" s="306"/>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0</v>
      </c>
      <c r="F20" s="344"/>
      <c r="G20" s="231" t="s">
        <v>636</v>
      </c>
      <c r="H20" s="306"/>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306"/>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306"/>
      <c r="I22" s="130"/>
      <c r="J22" s="130"/>
      <c r="K22" s="225"/>
      <c r="L22" s="225"/>
      <c r="M22" s="130"/>
      <c r="N22" s="130"/>
      <c r="O22" s="130"/>
      <c r="P22" s="130"/>
      <c r="Q22" s="130"/>
      <c r="R22" s="130"/>
      <c r="S22" s="130"/>
      <c r="T22" s="130"/>
      <c r="U22" s="130"/>
      <c r="V22" s="130"/>
      <c r="W22" s="130"/>
      <c r="X22" s="130"/>
      <c r="Y22" s="130"/>
      <c r="Z22" s="130"/>
      <c r="AA22" s="130"/>
      <c r="AB22" s="130"/>
    </row>
    <row r="23" spans="1:28" ht="86.25">
      <c r="A23" s="288">
        <v>3.1</v>
      </c>
      <c r="B23" s="227" t="s">
        <v>97</v>
      </c>
      <c r="C23" s="228"/>
      <c r="D23" s="229">
        <v>1</v>
      </c>
      <c r="E23" s="289">
        <v>0</v>
      </c>
      <c r="G23" s="231" t="s">
        <v>834</v>
      </c>
      <c r="H23" s="309" t="s">
        <v>835</v>
      </c>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v>3</v>
      </c>
      <c r="F24" s="235"/>
      <c r="G24" s="231" t="s">
        <v>836</v>
      </c>
      <c r="H24" s="306"/>
      <c r="I24" s="130"/>
      <c r="J24" s="130"/>
      <c r="K24" s="233" t="s">
        <v>33</v>
      </c>
      <c r="L24" s="23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2</v>
      </c>
      <c r="F25" s="235"/>
      <c r="G25" s="129" t="s">
        <v>837</v>
      </c>
      <c r="H25" s="306"/>
      <c r="I25" s="130"/>
      <c r="J25" s="130"/>
      <c r="K25" s="233" t="s">
        <v>34</v>
      </c>
      <c r="L25" s="234">
        <f>SUM(E23:E26)</f>
        <v>5</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306"/>
      <c r="I26" s="130"/>
      <c r="J26" s="130"/>
      <c r="K26" s="233" t="s">
        <v>35</v>
      </c>
      <c r="L26" s="234">
        <f>L23-L24</f>
        <v>6</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306"/>
      <c r="I27" s="130"/>
      <c r="J27" s="130"/>
      <c r="K27" s="240" t="s">
        <v>267</v>
      </c>
      <c r="L27" s="241">
        <f>IFERROR(L25/L23,"N/A")</f>
        <v>0.83333333333333337</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358" t="s">
        <v>454</v>
      </c>
      <c r="F28" s="235"/>
      <c r="G28" s="291" t="s">
        <v>794</v>
      </c>
      <c r="H28" s="306"/>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358" t="s">
        <v>454</v>
      </c>
      <c r="F29" s="235"/>
      <c r="G29" s="291" t="s">
        <v>794</v>
      </c>
      <c r="H29" s="306"/>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114">
      <c r="A30" s="288">
        <v>4.3</v>
      </c>
      <c r="B30" s="227" t="s">
        <v>103</v>
      </c>
      <c r="C30" s="228" t="s">
        <v>287</v>
      </c>
      <c r="D30" s="229">
        <v>2</v>
      </c>
      <c r="E30" s="358" t="s">
        <v>454</v>
      </c>
      <c r="F30" s="235"/>
      <c r="G30" s="291" t="s">
        <v>794</v>
      </c>
      <c r="H30" s="306"/>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306"/>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306"/>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459</v>
      </c>
      <c r="H33" s="306"/>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459</v>
      </c>
      <c r="H34" s="306"/>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459</v>
      </c>
      <c r="H35" s="306"/>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306"/>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306"/>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306"/>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2</v>
      </c>
      <c r="F39" s="292" t="s">
        <v>847</v>
      </c>
      <c r="G39" s="231" t="s">
        <v>850</v>
      </c>
      <c r="H39" s="306"/>
      <c r="I39" s="130"/>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31" t="s">
        <v>852</v>
      </c>
      <c r="H40" s="306"/>
      <c r="I40" s="130"/>
      <c r="J40" s="130"/>
      <c r="K40" s="250" t="s">
        <v>34</v>
      </c>
      <c r="L40" s="234">
        <f>SUM(E38:E50)</f>
        <v>3</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0</v>
      </c>
      <c r="F41" s="235"/>
      <c r="G41" s="231" t="s">
        <v>854</v>
      </c>
      <c r="H41" s="309" t="s">
        <v>516</v>
      </c>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306"/>
      <c r="I42" s="130"/>
      <c r="J42" s="130"/>
      <c r="K42" s="240" t="s">
        <v>267</v>
      </c>
      <c r="L42" s="241">
        <f>IFERROR(L40/L38,"N/A")</f>
        <v>0.3</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35"/>
      <c r="G43" s="235"/>
      <c r="H43" s="306"/>
      <c r="I43" s="130"/>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5"/>
      <c r="G44" s="235"/>
      <c r="H44" s="306"/>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306"/>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0</v>
      </c>
      <c r="F46" s="235"/>
      <c r="G46" s="231" t="s">
        <v>860</v>
      </c>
      <c r="H46" s="306"/>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5"/>
      <c r="G47" s="235"/>
      <c r="H47" s="309" t="s">
        <v>861</v>
      </c>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5"/>
      <c r="G48" s="235"/>
      <c r="H48" s="309" t="s">
        <v>861</v>
      </c>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5"/>
      <c r="G49" s="235"/>
      <c r="H49" s="309" t="s">
        <v>861</v>
      </c>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306"/>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306"/>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306"/>
      <c r="I52" s="130"/>
      <c r="J52" s="130"/>
      <c r="K52" s="250" t="s">
        <v>32</v>
      </c>
      <c r="L52" s="234">
        <f>SUM(D52:D84)-SUMIF(E52:E84,"-",D52:D84)</f>
        <v>24</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1</v>
      </c>
      <c r="F53" s="235"/>
      <c r="G53" s="231" t="s">
        <v>865</v>
      </c>
      <c r="H53" s="306"/>
      <c r="I53" s="130"/>
      <c r="J53" s="130"/>
      <c r="K53" s="250" t="s">
        <v>33</v>
      </c>
      <c r="L53" s="234">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35"/>
      <c r="G54" s="231" t="s">
        <v>866</v>
      </c>
      <c r="H54" s="306"/>
      <c r="I54" s="130"/>
      <c r="J54" s="130"/>
      <c r="K54" s="250" t="s">
        <v>34</v>
      </c>
      <c r="L54" s="234">
        <f>SUM(E52:E84)</f>
        <v>11</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306"/>
      <c r="I55" s="130"/>
      <c r="J55" s="130"/>
      <c r="K55" s="250" t="s">
        <v>35</v>
      </c>
      <c r="L55" s="234">
        <f>L52-L53</f>
        <v>24</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1</v>
      </c>
      <c r="F56" s="235"/>
      <c r="G56" s="235"/>
      <c r="H56" s="306"/>
      <c r="I56" s="130"/>
      <c r="J56" s="130"/>
      <c r="K56" s="240" t="s">
        <v>267</v>
      </c>
      <c r="L56" s="241">
        <f>IFERROR(L54/L52,"N/A")</f>
        <v>0.45833333333333331</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35"/>
      <c r="G57" s="235"/>
      <c r="H57" s="306"/>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v>0</v>
      </c>
      <c r="F58" s="235"/>
      <c r="G58" s="231" t="s">
        <v>870</v>
      </c>
      <c r="H58" s="306"/>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306"/>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5"/>
      <c r="H60" s="306"/>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306"/>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306"/>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5"/>
      <c r="G63" s="235"/>
      <c r="H63" s="306"/>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1</v>
      </c>
      <c r="F64" s="235"/>
      <c r="G64" s="235"/>
      <c r="H64" s="306"/>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306"/>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5"/>
      <c r="G66" s="231" t="s">
        <v>875</v>
      </c>
      <c r="H66" s="306"/>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5"/>
      <c r="G67" s="231" t="s">
        <v>876</v>
      </c>
      <c r="H67" s="306"/>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306"/>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35"/>
      <c r="G69" s="231" t="s">
        <v>878</v>
      </c>
      <c r="H69" s="306"/>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5"/>
      <c r="G70" s="235"/>
      <c r="H70" s="306"/>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1</v>
      </c>
      <c r="F71" s="235"/>
      <c r="G71" s="235"/>
      <c r="H71" s="306"/>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1</v>
      </c>
      <c r="F72" s="235"/>
      <c r="G72" s="235"/>
      <c r="H72" s="306"/>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306"/>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0</v>
      </c>
      <c r="F74" s="235"/>
      <c r="G74" s="231" t="s">
        <v>879</v>
      </c>
      <c r="H74" s="306"/>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0</v>
      </c>
      <c r="F75" s="235"/>
      <c r="G75" s="235"/>
      <c r="H75" s="306"/>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306"/>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5"/>
      <c r="G77" s="231" t="s">
        <v>881</v>
      </c>
      <c r="H77" s="306"/>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1</v>
      </c>
      <c r="F78" s="235"/>
      <c r="G78" s="231" t="s">
        <v>882</v>
      </c>
      <c r="H78" s="306"/>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1" t="s">
        <v>884</v>
      </c>
      <c r="H79" s="306"/>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306"/>
      <c r="I80" s="130"/>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v>0</v>
      </c>
      <c r="F81" s="235"/>
      <c r="G81" s="231" t="s">
        <v>886</v>
      </c>
      <c r="H81" s="306"/>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465</v>
      </c>
      <c r="F82" s="235"/>
      <c r="G82" s="231" t="s">
        <v>887</v>
      </c>
      <c r="H82" s="306"/>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0</v>
      </c>
      <c r="F83" s="235"/>
      <c r="G83" s="231" t="s">
        <v>886</v>
      </c>
      <c r="H83" s="306"/>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306"/>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306"/>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306"/>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796</v>
      </c>
      <c r="H87" s="306"/>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2</v>
      </c>
      <c r="F88" s="235"/>
      <c r="G88" s="231" t="s">
        <v>797</v>
      </c>
      <c r="H88" s="306"/>
      <c r="I88" s="130"/>
      <c r="J88" s="130"/>
      <c r="K88" s="250" t="s">
        <v>34</v>
      </c>
      <c r="L88" s="234">
        <f>SUM(E86:E89)</f>
        <v>2</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306"/>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306"/>
      <c r="I90" s="130"/>
      <c r="J90" s="130"/>
      <c r="K90" s="240" t="s">
        <v>267</v>
      </c>
      <c r="L90" s="241">
        <f>IFERROR(L88/L86,"N/A")</f>
        <v>0.4</v>
      </c>
      <c r="M90" s="130"/>
      <c r="N90" s="130"/>
      <c r="O90" s="130"/>
      <c r="P90" s="130"/>
      <c r="Q90" s="130"/>
      <c r="R90" s="130"/>
      <c r="S90" s="130"/>
      <c r="T90" s="130"/>
      <c r="U90" s="130"/>
      <c r="V90" s="130"/>
      <c r="W90" s="130"/>
      <c r="X90" s="130"/>
      <c r="Y90" s="130"/>
      <c r="Z90" s="130"/>
      <c r="AA90" s="130"/>
      <c r="AB90" s="130"/>
    </row>
    <row r="91" spans="1:28" ht="100.5">
      <c r="A91" s="288">
        <v>9.1</v>
      </c>
      <c r="B91" s="227" t="s">
        <v>190</v>
      </c>
      <c r="C91" s="228" t="s">
        <v>347</v>
      </c>
      <c r="D91" s="229">
        <v>3</v>
      </c>
      <c r="E91" s="289">
        <v>0</v>
      </c>
      <c r="F91" s="235"/>
      <c r="G91" s="231" t="s">
        <v>888</v>
      </c>
      <c r="H91" s="309" t="s">
        <v>889</v>
      </c>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0</v>
      </c>
      <c r="F92" s="235"/>
      <c r="G92" s="235"/>
      <c r="H92" s="306"/>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306"/>
      <c r="I93" s="130"/>
      <c r="J93" s="130"/>
      <c r="K93" s="250" t="s">
        <v>34</v>
      </c>
      <c r="L93" s="234">
        <f>SUM(E91:E93)</f>
        <v>0</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306"/>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306"/>
      <c r="I95" s="130"/>
      <c r="J95" s="130"/>
      <c r="K95" s="240" t="s">
        <v>267</v>
      </c>
      <c r="L95" s="241">
        <f>IFERROR(L93/L91,"N/A")</f>
        <v>0</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306"/>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1"/>
      <c r="G97" s="231" t="s">
        <v>487</v>
      </c>
      <c r="H97" s="306"/>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306"/>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306"/>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306"/>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306"/>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306"/>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459</v>
      </c>
      <c r="H103" s="306"/>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306"/>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459</v>
      </c>
      <c r="H105" s="306"/>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5"/>
      <c r="G106" s="231" t="s">
        <v>897</v>
      </c>
      <c r="H106" s="306"/>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306"/>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306"/>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143.25">
      <c r="A109" s="288">
        <v>12.1</v>
      </c>
      <c r="B109" s="227" t="s">
        <v>204</v>
      </c>
      <c r="C109" s="238"/>
      <c r="D109" s="229">
        <v>3</v>
      </c>
      <c r="E109" s="289" t="s">
        <v>454</v>
      </c>
      <c r="F109" s="235"/>
      <c r="G109" s="231" t="s">
        <v>480</v>
      </c>
      <c r="H109" s="309" t="s">
        <v>898</v>
      </c>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99.75">
      <c r="A110" s="288">
        <v>12.2</v>
      </c>
      <c r="B110" s="227" t="s">
        <v>205</v>
      </c>
      <c r="C110" s="238"/>
      <c r="D110" s="229">
        <v>1</v>
      </c>
      <c r="E110" s="289" t="s">
        <v>454</v>
      </c>
      <c r="F110" s="235"/>
      <c r="G110" s="231" t="s">
        <v>480</v>
      </c>
      <c r="H110" s="309" t="s">
        <v>531</v>
      </c>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99.75">
      <c r="A111" s="288">
        <v>12.3</v>
      </c>
      <c r="B111" s="227" t="s">
        <v>206</v>
      </c>
      <c r="C111" s="238"/>
      <c r="D111" s="229">
        <v>2</v>
      </c>
      <c r="E111" s="289" t="s">
        <v>454</v>
      </c>
      <c r="F111" s="235"/>
      <c r="G111" s="231" t="s">
        <v>480</v>
      </c>
      <c r="H111" s="309" t="s">
        <v>531</v>
      </c>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99.75">
      <c r="A112" s="288">
        <v>12.4</v>
      </c>
      <c r="B112" s="227" t="s">
        <v>207</v>
      </c>
      <c r="C112" s="238"/>
      <c r="D112" s="229">
        <v>2</v>
      </c>
      <c r="E112" s="289" t="s">
        <v>454</v>
      </c>
      <c r="F112" s="235"/>
      <c r="G112" s="231" t="s">
        <v>480</v>
      </c>
      <c r="H112" s="309" t="s">
        <v>531</v>
      </c>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99.75">
      <c r="A113" s="288">
        <v>12.5</v>
      </c>
      <c r="B113" s="227" t="s">
        <v>208</v>
      </c>
      <c r="C113" s="228" t="s">
        <v>382</v>
      </c>
      <c r="D113" s="229">
        <v>1</v>
      </c>
      <c r="E113" s="289" t="s">
        <v>454</v>
      </c>
      <c r="F113" s="235"/>
      <c r="G113" s="231" t="s">
        <v>480</v>
      </c>
      <c r="H113" s="309" t="s">
        <v>531</v>
      </c>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306"/>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306"/>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492</v>
      </c>
      <c r="H116" s="306"/>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493</v>
      </c>
      <c r="H117" s="306"/>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494</v>
      </c>
      <c r="H118" s="306"/>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141" t="s">
        <v>814</v>
      </c>
      <c r="G119" s="231" t="s">
        <v>495</v>
      </c>
      <c r="H119" s="309" t="s">
        <v>906</v>
      </c>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459</v>
      </c>
      <c r="H120" s="306"/>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306"/>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306"/>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459</v>
      </c>
      <c r="H123" s="306"/>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5"/>
      <c r="H124" s="306"/>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9.25">
      <c r="A125" s="265">
        <v>14.3</v>
      </c>
      <c r="B125" s="227" t="s">
        <v>217</v>
      </c>
      <c r="C125" s="228" t="s">
        <v>400</v>
      </c>
      <c r="D125" s="229">
        <v>1</v>
      </c>
      <c r="E125" s="289" t="s">
        <v>454</v>
      </c>
      <c r="F125" s="235"/>
      <c r="G125" s="235"/>
      <c r="H125" s="309" t="s">
        <v>911</v>
      </c>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5"/>
      <c r="H126" s="309" t="s">
        <v>911</v>
      </c>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5"/>
      <c r="H127" s="309" t="s">
        <v>911</v>
      </c>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5"/>
      <c r="H128" s="309" t="s">
        <v>911</v>
      </c>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5"/>
      <c r="H129" s="309" t="s">
        <v>911</v>
      </c>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306"/>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306"/>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306"/>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306"/>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306"/>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306"/>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306"/>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306"/>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306"/>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306"/>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306"/>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306"/>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306"/>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306"/>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306"/>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306"/>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306"/>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306"/>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306"/>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306"/>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306"/>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306"/>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306"/>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306"/>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306"/>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129</v>
      </c>
      <c r="F155" s="235"/>
      <c r="G155" s="235"/>
      <c r="H155" s="306"/>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52</v>
      </c>
      <c r="F156" s="235"/>
      <c r="G156" s="235"/>
      <c r="H156" s="306"/>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35</v>
      </c>
      <c r="F157" s="235"/>
      <c r="G157" s="235"/>
      <c r="H157" s="306"/>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77</v>
      </c>
      <c r="F158" s="235"/>
      <c r="G158" s="235"/>
      <c r="H158" s="306"/>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0.25750000000000001</v>
      </c>
      <c r="F159" s="235"/>
      <c r="G159" s="235"/>
      <c r="H159" s="306"/>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306"/>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306"/>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0.5</v>
      </c>
      <c r="D162" s="326">
        <f t="shared" ref="D162:D176" si="0">IFERROR(1-C162,"N/A")</f>
        <v>0.5</v>
      </c>
      <c r="E162" s="235"/>
      <c r="F162" s="235"/>
      <c r="G162" s="235"/>
      <c r="H162" s="306"/>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v>
      </c>
      <c r="D163" s="326">
        <f t="shared" si="0"/>
        <v>0.5</v>
      </c>
      <c r="E163" s="235"/>
      <c r="F163" s="235"/>
      <c r="G163" s="235"/>
      <c r="H163" s="306"/>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0.83333333333333337</v>
      </c>
      <c r="D164" s="326">
        <f t="shared" si="0"/>
        <v>0.16666666666666663</v>
      </c>
      <c r="E164" s="235"/>
      <c r="F164" s="235"/>
      <c r="G164" s="235"/>
      <c r="H164" s="306"/>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306"/>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306"/>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0.3</v>
      </c>
      <c r="D167" s="326">
        <f t="shared" si="0"/>
        <v>0.7</v>
      </c>
      <c r="E167" s="235"/>
      <c r="F167" s="235"/>
      <c r="G167" s="235"/>
      <c r="H167" s="306"/>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0.45833333333333331</v>
      </c>
      <c r="D168" s="326">
        <f t="shared" si="0"/>
        <v>0.54166666666666674</v>
      </c>
      <c r="E168" s="235"/>
      <c r="F168" s="235"/>
      <c r="G168" s="235"/>
      <c r="H168" s="306"/>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0.4</v>
      </c>
      <c r="D169" s="326">
        <f t="shared" si="0"/>
        <v>0.6</v>
      </c>
      <c r="E169" s="235"/>
      <c r="F169" s="235"/>
      <c r="G169" s="235"/>
      <c r="H169" s="306"/>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0</v>
      </c>
      <c r="D170" s="326">
        <f t="shared" si="0"/>
        <v>1</v>
      </c>
      <c r="E170" s="235"/>
      <c r="F170" s="235"/>
      <c r="G170" s="235"/>
      <c r="H170" s="306"/>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306"/>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306"/>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306"/>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306"/>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306"/>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306"/>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4" r:id="rId3"/>
    <hyperlink ref="F39" r:id="rId4"/>
    <hyperlink ref="F119" r:id="rId5"/>
  </hyperlinks>
  <pageMargins left="0.7" right="0.7" top="0.75" bottom="0.75" header="0.3" footer="0.3"/>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30">
      <c r="A2" s="285" t="s">
        <v>254</v>
      </c>
      <c r="B2" s="213" t="s">
        <v>838</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3</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840</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842</v>
      </c>
      <c r="C5" s="219" t="s">
        <v>843</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2" t="s">
        <v>846</v>
      </c>
      <c r="G7" s="291" t="s">
        <v>849</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31" t="s">
        <v>714</v>
      </c>
      <c r="G8" s="291" t="s">
        <v>853</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31" t="s">
        <v>714</v>
      </c>
      <c r="G9" s="291" t="s">
        <v>855</v>
      </c>
      <c r="H9" s="130"/>
      <c r="I9" s="130"/>
      <c r="J9" s="130"/>
      <c r="K9" s="233" t="s">
        <v>34</v>
      </c>
      <c r="L9" s="234">
        <f>SUM(E7:E10)</f>
        <v>6</v>
      </c>
      <c r="M9" s="130"/>
      <c r="N9" s="130"/>
      <c r="O9" s="130"/>
      <c r="P9" s="130"/>
      <c r="Q9" s="130"/>
      <c r="R9" s="130"/>
      <c r="S9" s="130"/>
      <c r="T9" s="130"/>
      <c r="U9" s="130"/>
      <c r="V9" s="130"/>
      <c r="W9" s="130"/>
      <c r="X9" s="130"/>
      <c r="Y9" s="130"/>
      <c r="Z9" s="130"/>
      <c r="AA9" s="130"/>
      <c r="AB9" s="130"/>
    </row>
    <row r="10" spans="1:28" ht="71.25">
      <c r="A10" s="288">
        <v>1.4</v>
      </c>
      <c r="B10" s="227" t="s">
        <v>88</v>
      </c>
      <c r="C10" s="228" t="s">
        <v>266</v>
      </c>
      <c r="D10" s="229">
        <v>1</v>
      </c>
      <c r="E10" s="289">
        <v>1</v>
      </c>
      <c r="F10" s="292" t="s">
        <v>857</v>
      </c>
      <c r="G10" s="291" t="s">
        <v>859</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360"/>
      <c r="H11" s="130"/>
      <c r="I11" s="130"/>
      <c r="J11" s="13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356"/>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292" t="s">
        <v>862</v>
      </c>
      <c r="G13" s="291" t="s">
        <v>864</v>
      </c>
      <c r="H13" s="130"/>
      <c r="I13" s="130"/>
      <c r="J13" s="130"/>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1"/>
      <c r="G14" s="291" t="s">
        <v>867</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c r="G15" s="291" t="s">
        <v>708</v>
      </c>
      <c r="H15" s="130"/>
      <c r="I15" s="130"/>
      <c r="J15" s="130"/>
      <c r="K15" s="233" t="s">
        <v>34</v>
      </c>
      <c r="L15" s="234">
        <f>SUM(E13:E20)</f>
        <v>12</v>
      </c>
      <c r="M15" s="130"/>
      <c r="N15" s="130"/>
      <c r="O15" s="130"/>
      <c r="P15" s="130"/>
      <c r="Q15" s="130"/>
      <c r="R15" s="130"/>
      <c r="S15" s="130"/>
      <c r="T15" s="130"/>
      <c r="U15" s="130"/>
      <c r="V15" s="130"/>
      <c r="W15" s="130"/>
      <c r="X15" s="130"/>
      <c r="Y15" s="130"/>
      <c r="Z15" s="130"/>
      <c r="AA15" s="130"/>
      <c r="AB15" s="130"/>
    </row>
    <row r="16" spans="1:28" ht="57">
      <c r="A16" s="288">
        <v>2.4</v>
      </c>
      <c r="B16" s="227" t="s">
        <v>92</v>
      </c>
      <c r="C16" s="228" t="s">
        <v>273</v>
      </c>
      <c r="D16" s="229">
        <v>2</v>
      </c>
      <c r="E16" s="289">
        <v>2</v>
      </c>
      <c r="F16" s="231"/>
      <c r="G16" s="291" t="s">
        <v>868</v>
      </c>
      <c r="H16" s="130"/>
      <c r="I16" s="130"/>
      <c r="J16" s="130"/>
      <c r="K16" s="233" t="s">
        <v>35</v>
      </c>
      <c r="L16" s="234">
        <f>L13-L14</f>
        <v>12</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289">
        <v>1</v>
      </c>
      <c r="F17" s="231"/>
      <c r="G17" s="291" t="s">
        <v>869</v>
      </c>
      <c r="H17" s="130"/>
      <c r="I17" s="130"/>
      <c r="J17" s="130"/>
      <c r="K17" s="240" t="s">
        <v>267</v>
      </c>
      <c r="L17" s="241">
        <f>IFERROR(L15/L13,"N/A")</f>
        <v>1</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t="s">
        <v>465</v>
      </c>
      <c r="F18" s="231"/>
      <c r="G18" s="231" t="s">
        <v>832</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57">
      <c r="A19" s="288">
        <v>2.7</v>
      </c>
      <c r="B19" s="227" t="s">
        <v>95</v>
      </c>
      <c r="C19" s="228" t="s">
        <v>277</v>
      </c>
      <c r="D19" s="229">
        <v>2</v>
      </c>
      <c r="E19" s="289">
        <v>2</v>
      </c>
      <c r="F19" s="292" t="s">
        <v>872</v>
      </c>
      <c r="G19" s="291" t="s">
        <v>874</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292" t="s">
        <v>862</v>
      </c>
      <c r="G20" s="291" t="s">
        <v>877</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360"/>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356"/>
      <c r="H22" s="130"/>
      <c r="I22" s="130"/>
      <c r="J22" s="130"/>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1</v>
      </c>
      <c r="F23" s="292" t="s">
        <v>872</v>
      </c>
      <c r="G23" s="291" t="s">
        <v>880</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91" t="s">
        <v>883</v>
      </c>
      <c r="H24" s="130"/>
      <c r="I24" s="130"/>
      <c r="J24" s="130"/>
      <c r="K24" s="233" t="s">
        <v>33</v>
      </c>
      <c r="L24" s="234">
        <f>SUMIF(E23:E26,"~?",D23:D26)</f>
        <v>5</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t="s">
        <v>454</v>
      </c>
      <c r="F25" s="231"/>
      <c r="G25" s="291" t="s">
        <v>885</v>
      </c>
      <c r="H25" s="130"/>
      <c r="I25" s="130"/>
      <c r="J25" s="130"/>
      <c r="K25" s="233" t="s">
        <v>34</v>
      </c>
      <c r="L25" s="234">
        <f>SUM(E23:E26)</f>
        <v>1</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360"/>
      <c r="H26" s="130"/>
      <c r="I26" s="130"/>
      <c r="J26" s="130"/>
      <c r="K26" s="233" t="s">
        <v>35</v>
      </c>
      <c r="L26" s="234">
        <f>L23-L24</f>
        <v>1</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356"/>
      <c r="H27" s="130"/>
      <c r="I27" s="130"/>
      <c r="J27" s="130"/>
      <c r="K27" s="240" t="s">
        <v>267</v>
      </c>
      <c r="L27" s="241">
        <f>IFERROR(L25/L23,"N/A")</f>
        <v>0.16666666666666666</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91" t="s">
        <v>794</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289" t="s">
        <v>454</v>
      </c>
      <c r="F29" s="235"/>
      <c r="G29" s="291" t="s">
        <v>794</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114">
      <c r="A30" s="288">
        <v>4.3</v>
      </c>
      <c r="B30" s="227" t="s">
        <v>103</v>
      </c>
      <c r="C30" s="228" t="s">
        <v>287</v>
      </c>
      <c r="D30" s="229">
        <v>2</v>
      </c>
      <c r="E30" s="289" t="s">
        <v>454</v>
      </c>
      <c r="F30" s="235"/>
      <c r="G30" s="291" t="s">
        <v>794</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360"/>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356"/>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v>3</v>
      </c>
      <c r="F33" s="235"/>
      <c r="G33" s="291" t="s">
        <v>890</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v>2</v>
      </c>
      <c r="F34" s="235"/>
      <c r="G34" s="291" t="s">
        <v>890</v>
      </c>
      <c r="H34" s="130"/>
      <c r="I34" s="130"/>
      <c r="J34" s="130"/>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1</v>
      </c>
      <c r="F35" s="235"/>
      <c r="G35" s="291" t="s">
        <v>891</v>
      </c>
      <c r="H35" s="130"/>
      <c r="I35" s="130"/>
      <c r="J35" s="130"/>
      <c r="K35" s="233" t="s">
        <v>34</v>
      </c>
      <c r="L35" s="234">
        <f>SUM(E33:E36)</f>
        <v>6</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360"/>
      <c r="H36" s="130"/>
      <c r="I36" s="130"/>
      <c r="J36" s="130"/>
      <c r="K36" s="233" t="s">
        <v>35</v>
      </c>
      <c r="L36" s="234">
        <f>L33-L34</f>
        <v>6</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356"/>
      <c r="H37" s="130"/>
      <c r="I37" s="130"/>
      <c r="J37" s="130"/>
      <c r="K37" s="240" t="s">
        <v>267</v>
      </c>
      <c r="L37" s="241">
        <f>IFERROR(L35/L33,"N/A")</f>
        <v>1</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68"/>
      <c r="H38" s="130"/>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35"/>
      <c r="G39" s="339" t="s">
        <v>892</v>
      </c>
      <c r="H39" s="130"/>
      <c r="I39" s="130"/>
      <c r="J39" s="130"/>
      <c r="K39" s="250" t="s">
        <v>33</v>
      </c>
      <c r="L39" s="234">
        <f>SUMIF(E38:E50,"~?",D38:D50)</f>
        <v>2</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0</v>
      </c>
      <c r="F40" s="235"/>
      <c r="G40" s="291" t="s">
        <v>892</v>
      </c>
      <c r="H40" s="130"/>
      <c r="I40" s="130"/>
      <c r="J40" s="130"/>
      <c r="K40" s="250" t="s">
        <v>34</v>
      </c>
      <c r="L40" s="234">
        <f>SUM(E38:E50)</f>
        <v>2</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92" t="s">
        <v>893</v>
      </c>
      <c r="G41" s="291" t="s">
        <v>894</v>
      </c>
      <c r="H41" s="130"/>
      <c r="I41" s="130"/>
      <c r="J41" s="130"/>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68"/>
      <c r="H42" s="130"/>
      <c r="I42" s="130"/>
      <c r="J42" s="130"/>
      <c r="K42" s="240" t="s">
        <v>267</v>
      </c>
      <c r="L42" s="241">
        <f>IFERROR(L40/L38,"N/A")</f>
        <v>0.2</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35"/>
      <c r="G43" s="291" t="s">
        <v>655</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5"/>
      <c r="G44" s="291" t="s">
        <v>794</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68"/>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0</v>
      </c>
      <c r="F46" s="235"/>
      <c r="G46" s="291" t="s">
        <v>896</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5"/>
      <c r="G47" s="339"/>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5"/>
      <c r="G48" s="291"/>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5"/>
      <c r="G49" s="291"/>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360"/>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356"/>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68"/>
      <c r="H52" s="130"/>
      <c r="I52" s="130"/>
      <c r="J52" s="130"/>
      <c r="K52" s="250" t="s">
        <v>32</v>
      </c>
      <c r="L52" s="234">
        <f>SUM(D52:D84)-SUMIF(E52:E84,"-",D52:D84)</f>
        <v>20</v>
      </c>
      <c r="M52" s="130"/>
      <c r="N52" s="130"/>
      <c r="O52" s="130"/>
      <c r="P52" s="130"/>
      <c r="Q52" s="130"/>
      <c r="R52" s="130"/>
      <c r="S52" s="130"/>
      <c r="T52" s="130"/>
      <c r="U52" s="130"/>
      <c r="V52" s="130"/>
      <c r="W52" s="130"/>
      <c r="X52" s="130"/>
      <c r="Y52" s="130"/>
      <c r="Z52" s="130"/>
      <c r="AA52" s="130"/>
      <c r="AB52" s="130"/>
    </row>
    <row r="53" spans="1:28" ht="71.25">
      <c r="A53" s="288" t="s">
        <v>131</v>
      </c>
      <c r="B53" s="227" t="s">
        <v>132</v>
      </c>
      <c r="C53" s="228" t="s">
        <v>309</v>
      </c>
      <c r="D53" s="229">
        <v>1</v>
      </c>
      <c r="E53" s="289">
        <v>0</v>
      </c>
      <c r="F53" s="231"/>
      <c r="G53" s="291" t="s">
        <v>660</v>
      </c>
      <c r="H53" s="130"/>
      <c r="I53" s="130"/>
      <c r="J53" s="130"/>
      <c r="K53" s="250" t="s">
        <v>33</v>
      </c>
      <c r="L53" s="234">
        <f>SUMIF(E52:E84,"~?",D52:D84)</f>
        <v>2</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231"/>
      <c r="G54" s="291" t="s">
        <v>899</v>
      </c>
      <c r="H54" s="130"/>
      <c r="I54" s="130"/>
      <c r="J54" s="130"/>
      <c r="K54" s="250" t="s">
        <v>34</v>
      </c>
      <c r="L54" s="234">
        <f>SUM(E52:E84)</f>
        <v>11</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68"/>
      <c r="H55" s="130"/>
      <c r="I55" s="130"/>
      <c r="J55" s="130"/>
      <c r="K55" s="250" t="s">
        <v>35</v>
      </c>
      <c r="L55" s="234">
        <f>L52-L53</f>
        <v>18</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92" t="s">
        <v>901</v>
      </c>
      <c r="G56" s="291" t="s">
        <v>662</v>
      </c>
      <c r="H56" s="130"/>
      <c r="I56" s="130"/>
      <c r="J56" s="130"/>
      <c r="K56" s="240" t="s">
        <v>267</v>
      </c>
      <c r="L56" s="241">
        <f>IFERROR(L54/L52,"N/A")</f>
        <v>0.55000000000000004</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0</v>
      </c>
      <c r="F57" s="235"/>
      <c r="G57" s="291" t="s">
        <v>902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v>1</v>
      </c>
      <c r="F58" s="235"/>
      <c r="G58" s="291" t="s">
        <v>903</v>
      </c>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68"/>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1"/>
      <c r="G60" s="291" t="s">
        <v>660</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68"/>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1"/>
      <c r="G62" s="291" t="s">
        <v>665</v>
      </c>
      <c r="H62" s="130"/>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1"/>
      <c r="G63" s="291" t="s">
        <v>666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1</v>
      </c>
      <c r="F64" s="292" t="s">
        <v>904</v>
      </c>
      <c r="G64" s="291" t="s">
        <v>905</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68"/>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c r="G66" s="291" t="s">
        <v>660</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1"/>
      <c r="G67" s="291" t="s">
        <v>660</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68"/>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s">
        <v>465</v>
      </c>
      <c r="F69" s="235"/>
      <c r="G69" s="291" t="s">
        <v>674</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1"/>
      <c r="G70" s="291" t="s">
        <v>677</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0</v>
      </c>
      <c r="F71" s="292" t="s">
        <v>907</v>
      </c>
      <c r="G71" s="291" t="s">
        <v>908</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465</v>
      </c>
      <c r="F72" s="235"/>
      <c r="G72" s="291" t="s">
        <v>909</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68"/>
      <c r="H73" s="130"/>
      <c r="I73" s="130"/>
      <c r="J73" s="130"/>
      <c r="K73" s="211"/>
      <c r="L73" s="211"/>
      <c r="M73" s="130"/>
      <c r="N73" s="130"/>
      <c r="O73" s="130"/>
      <c r="P73" s="130"/>
      <c r="Q73" s="130"/>
      <c r="R73" s="130"/>
      <c r="S73" s="130"/>
      <c r="T73" s="130"/>
      <c r="U73" s="130"/>
      <c r="V73" s="130"/>
      <c r="W73" s="130"/>
      <c r="X73" s="130"/>
      <c r="Y73" s="130"/>
      <c r="Z73" s="130"/>
      <c r="AA73" s="130"/>
      <c r="AB73" s="130"/>
    </row>
    <row r="74" spans="1:28" ht="85.5">
      <c r="A74" s="288" t="s">
        <v>167</v>
      </c>
      <c r="B74" s="227" t="s">
        <v>168</v>
      </c>
      <c r="C74" s="228" t="s">
        <v>330</v>
      </c>
      <c r="D74" s="229">
        <v>1</v>
      </c>
      <c r="E74" s="289">
        <v>1</v>
      </c>
      <c r="F74" s="292" t="s">
        <v>910</v>
      </c>
      <c r="G74" s="291" t="s">
        <v>912</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1"/>
      <c r="G75" s="291" t="s">
        <v>913</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68"/>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5"/>
      <c r="G77" s="291" t="s">
        <v>914</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1</v>
      </c>
      <c r="F78" s="235"/>
      <c r="G78" s="291" t="s">
        <v>915</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1</v>
      </c>
      <c r="F79" s="235"/>
      <c r="G79" s="291" t="s">
        <v>916</v>
      </c>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68"/>
      <c r="H80" s="130"/>
      <c r="I80" s="130"/>
      <c r="J80" s="130"/>
      <c r="K80" s="211"/>
      <c r="L80" s="211"/>
      <c r="M80" s="130"/>
      <c r="N80" s="130"/>
      <c r="O80" s="130"/>
      <c r="P80" s="130"/>
      <c r="Q80" s="130"/>
      <c r="R80" s="130"/>
      <c r="S80" s="130"/>
      <c r="T80" s="130"/>
      <c r="U80" s="130"/>
      <c r="V80" s="130"/>
      <c r="W80" s="130"/>
      <c r="X80" s="130"/>
      <c r="Y80" s="130"/>
      <c r="Z80" s="130"/>
      <c r="AA80" s="130"/>
      <c r="AB80" s="130"/>
    </row>
    <row r="81" spans="1:28" ht="99.75">
      <c r="A81" s="288" t="s">
        <v>179</v>
      </c>
      <c r="B81" s="227" t="s">
        <v>180</v>
      </c>
      <c r="C81" s="238"/>
      <c r="D81" s="229">
        <v>1</v>
      </c>
      <c r="E81" s="289" t="s">
        <v>454</v>
      </c>
      <c r="F81" s="231"/>
      <c r="G81" s="291" t="s">
        <v>480</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465</v>
      </c>
      <c r="F82" s="235"/>
      <c r="G82" s="291" t="s">
        <v>887</v>
      </c>
      <c r="H82" s="130"/>
      <c r="I82" s="130"/>
      <c r="J82" s="130"/>
      <c r="K82" s="211"/>
      <c r="L82" s="211"/>
      <c r="M82" s="130"/>
      <c r="N82" s="130"/>
      <c r="O82" s="130"/>
      <c r="P82" s="130"/>
      <c r="Q82" s="130"/>
      <c r="R82" s="130"/>
      <c r="S82" s="130"/>
      <c r="T82" s="130"/>
      <c r="U82" s="130"/>
      <c r="V82" s="130"/>
      <c r="W82" s="130"/>
      <c r="X82" s="130"/>
      <c r="Y82" s="130"/>
      <c r="Z82" s="130"/>
      <c r="AA82" s="130"/>
      <c r="AB82" s="130"/>
    </row>
    <row r="83" spans="1:28" ht="99.75">
      <c r="A83" s="288" t="s">
        <v>183</v>
      </c>
      <c r="B83" s="227" t="s">
        <v>184</v>
      </c>
      <c r="C83" s="238"/>
      <c r="D83" s="229">
        <v>1</v>
      </c>
      <c r="E83" s="289" t="s">
        <v>454</v>
      </c>
      <c r="F83" s="231"/>
      <c r="G83" s="291" t="s">
        <v>480</v>
      </c>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360"/>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356"/>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91" t="s">
        <v>481</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91" t="s">
        <v>917</v>
      </c>
      <c r="H87" s="130"/>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91" t="s">
        <v>482</v>
      </c>
      <c r="H88" s="130"/>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360"/>
      <c r="H89" s="130"/>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356"/>
      <c r="H90" s="130"/>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289">
        <v>3</v>
      </c>
      <c r="F91" s="235"/>
      <c r="G91" s="291" t="s">
        <v>483</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91" t="s">
        <v>484</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360"/>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356"/>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0</v>
      </c>
      <c r="F97" s="231"/>
      <c r="G97" s="291" t="s">
        <v>918</v>
      </c>
      <c r="H97" s="130"/>
      <c r="I97" s="130"/>
      <c r="J97" s="130"/>
      <c r="K97" s="250" t="s">
        <v>33</v>
      </c>
      <c r="L97" s="234">
        <f>SUMIF(E95:E100,"~?",D95:D100)</f>
        <v>1</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t="s">
        <v>454</v>
      </c>
      <c r="F98" s="235"/>
      <c r="G98" s="291" t="s">
        <v>751</v>
      </c>
      <c r="H98" s="130"/>
      <c r="I98" s="130"/>
      <c r="J98" s="130"/>
      <c r="K98" s="250" t="s">
        <v>34</v>
      </c>
      <c r="L98" s="234">
        <f>SUM(E95:E100)</f>
        <v>0</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363"/>
      <c r="H99" s="130"/>
      <c r="I99" s="130"/>
      <c r="J99" s="130"/>
      <c r="K99" s="250" t="s">
        <v>35</v>
      </c>
      <c r="L99" s="234">
        <f>L96-L97</f>
        <v>4</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360"/>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356"/>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91" t="s">
        <v>737</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9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91" t="s">
        <v>740</v>
      </c>
      <c r="H105" s="130"/>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1"/>
      <c r="G106" s="291" t="s">
        <v>919</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360"/>
      <c r="H107" s="130"/>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356"/>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114">
      <c r="A109" s="288">
        <v>12.1</v>
      </c>
      <c r="B109" s="227" t="s">
        <v>204</v>
      </c>
      <c r="C109" s="238"/>
      <c r="D109" s="229">
        <v>3</v>
      </c>
      <c r="E109" s="289" t="s">
        <v>454</v>
      </c>
      <c r="F109" s="235"/>
      <c r="G109" s="291" t="s">
        <v>794</v>
      </c>
      <c r="H109" s="130"/>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114">
      <c r="A110" s="288">
        <v>12.2</v>
      </c>
      <c r="B110" s="227" t="s">
        <v>205</v>
      </c>
      <c r="C110" s="238"/>
      <c r="D110" s="229">
        <v>1</v>
      </c>
      <c r="E110" s="289" t="s">
        <v>454</v>
      </c>
      <c r="F110" s="235"/>
      <c r="G110" s="291" t="s">
        <v>794</v>
      </c>
      <c r="H110" s="130"/>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114">
      <c r="A111" s="288">
        <v>12.3</v>
      </c>
      <c r="B111" s="227" t="s">
        <v>206</v>
      </c>
      <c r="C111" s="238"/>
      <c r="D111" s="229">
        <v>2</v>
      </c>
      <c r="E111" s="289" t="s">
        <v>454</v>
      </c>
      <c r="F111" s="235"/>
      <c r="G111" s="291" t="s">
        <v>794</v>
      </c>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114">
      <c r="A112" s="288">
        <v>12.4</v>
      </c>
      <c r="B112" s="227" t="s">
        <v>207</v>
      </c>
      <c r="C112" s="238"/>
      <c r="D112" s="229">
        <v>2</v>
      </c>
      <c r="E112" s="289" t="s">
        <v>454</v>
      </c>
      <c r="F112" s="235"/>
      <c r="G112" s="291" t="s">
        <v>794</v>
      </c>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114">
      <c r="A113" s="288">
        <v>12.5</v>
      </c>
      <c r="B113" s="227" t="s">
        <v>208</v>
      </c>
      <c r="C113" s="228" t="s">
        <v>382</v>
      </c>
      <c r="D113" s="229">
        <v>1</v>
      </c>
      <c r="E113" s="289" t="s">
        <v>454</v>
      </c>
      <c r="F113" s="235"/>
      <c r="G113" s="291" t="s">
        <v>794</v>
      </c>
      <c r="H113" s="130"/>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360"/>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356"/>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t="s">
        <v>465</v>
      </c>
      <c r="F116" s="235"/>
      <c r="G116" s="291" t="s">
        <v>920</v>
      </c>
      <c r="H116" s="130"/>
      <c r="I116" s="130"/>
      <c r="J116" s="130"/>
      <c r="K116" s="250" t="s">
        <v>32</v>
      </c>
      <c r="L116" s="234">
        <f>SUM(D116:D121)-SUMIF(E116:E121,"-",D116:D121)</f>
        <v>2</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t="s">
        <v>465</v>
      </c>
      <c r="F117" s="235"/>
      <c r="G117" s="291" t="s">
        <v>920</v>
      </c>
      <c r="H117" s="130"/>
      <c r="I117" s="130"/>
      <c r="J117" s="130"/>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t="s">
        <v>465</v>
      </c>
      <c r="F118" s="235"/>
      <c r="G118" s="291" t="s">
        <v>920</v>
      </c>
      <c r="H118" s="130"/>
      <c r="I118" s="130"/>
      <c r="J118" s="130"/>
      <c r="K118" s="250" t="s">
        <v>34</v>
      </c>
      <c r="L118" s="234">
        <f>SUM(E116:E121)</f>
        <v>1</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5"/>
      <c r="G119" s="291" t="s">
        <v>762</v>
      </c>
      <c r="H119" s="130"/>
      <c r="I119" s="130"/>
      <c r="J119" s="130"/>
      <c r="K119" s="250" t="s">
        <v>35</v>
      </c>
      <c r="L119" s="234">
        <f>L116-L117</f>
        <v>2</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v>0</v>
      </c>
      <c r="F120" s="231"/>
      <c r="G120" s="291" t="s">
        <v>763</v>
      </c>
      <c r="H120" s="130"/>
      <c r="I120" s="130"/>
      <c r="J120" s="130"/>
      <c r="K120" s="240" t="s">
        <v>267</v>
      </c>
      <c r="L120" s="241">
        <f>IFERROR(L118/L116,"N/A")</f>
        <v>0.5</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360"/>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356"/>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921</v>
      </c>
      <c r="D123" s="229">
        <v>0</v>
      </c>
      <c r="E123" s="289" t="s">
        <v>454</v>
      </c>
      <c r="F123" s="235"/>
      <c r="G123" s="291" t="s">
        <v>767</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339" t="s">
        <v>767</v>
      </c>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91" t="s">
        <v>767</v>
      </c>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91" t="s">
        <v>767</v>
      </c>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91" t="s">
        <v>767</v>
      </c>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91" t="s">
        <v>767</v>
      </c>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91" t="s">
        <v>767</v>
      </c>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360"/>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356"/>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91" t="s">
        <v>767</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91" t="s">
        <v>767</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91" t="s">
        <v>767</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91" t="s">
        <v>767</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360"/>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68"/>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91" t="s">
        <v>767</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91" t="s">
        <v>767</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91" t="s">
        <v>767</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91" t="s">
        <v>767</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91" t="s">
        <v>767</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91" t="s">
        <v>767</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91" t="s">
        <v>767</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91" t="s">
        <v>767</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91" t="s">
        <v>767</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91" t="s">
        <v>767</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91" t="s">
        <v>767</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122</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55</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44</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67</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0.44833333330000003</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1</v>
      </c>
      <c r="D162" s="326">
        <f t="shared" ref="D162:D176" si="0">IFERROR(1-C162,"N/A")</f>
        <v>0</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1</v>
      </c>
      <c r="D163" s="326">
        <f t="shared" si="0"/>
        <v>0</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0.16666666666666666</v>
      </c>
      <c r="D164" s="326">
        <f t="shared" si="0"/>
        <v>0.83333333333333337</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1</v>
      </c>
      <c r="D166" s="326">
        <f t="shared" si="0"/>
        <v>0</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v>
      </c>
      <c r="D167" s="326">
        <f t="shared" si="0"/>
        <v>0.8</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0.55000000000000004</v>
      </c>
      <c r="D168" s="326">
        <f t="shared" si="0"/>
        <v>0.44999999999999996</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v>
      </c>
      <c r="D171" s="326">
        <f t="shared" si="0"/>
        <v>1</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0.5</v>
      </c>
      <c r="D174" s="326">
        <f t="shared" si="0"/>
        <v>0.5</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19" r:id="rId4"/>
    <hyperlink ref="F20" r:id="rId5"/>
    <hyperlink ref="F23" r:id="rId6"/>
    <hyperlink ref="F41" r:id="rId7"/>
    <hyperlink ref="F56" r:id="rId8"/>
    <hyperlink ref="F64" r:id="rId9"/>
    <hyperlink ref="F71" r:id="rId10"/>
    <hyperlink ref="F74" r:id="rId11"/>
  </hyperlinks>
  <pageMargins left="0.7" right="0.7" top="0.75" bottom="0.75" header="0.3" footer="0.3"/>
  <drawing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839</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1</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841</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844</v>
      </c>
      <c r="C5" s="219" t="s">
        <v>845</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0" t="s">
        <v>848</v>
      </c>
      <c r="G7" s="295" t="s">
        <v>851</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35"/>
      <c r="G8" s="231" t="s">
        <v>695</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35"/>
      <c r="G9" s="231" t="s">
        <v>856</v>
      </c>
      <c r="H9" s="130"/>
      <c r="I9" s="130"/>
      <c r="J9" s="130"/>
      <c r="K9" s="233" t="s">
        <v>34</v>
      </c>
      <c r="L9" s="234">
        <f>SUM(E7:E10)</f>
        <v>6</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1</v>
      </c>
      <c r="F10" s="292" t="s">
        <v>858</v>
      </c>
      <c r="G10" s="231" t="s">
        <v>701</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141" t="s">
        <v>863</v>
      </c>
      <c r="G13" s="231" t="s">
        <v>705</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5"/>
      <c r="G14" s="231" t="s">
        <v>707</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c r="G15" s="295" t="s">
        <v>708</v>
      </c>
      <c r="H15" s="130"/>
      <c r="I15" s="130"/>
      <c r="J15" s="130"/>
      <c r="K15" s="233" t="s">
        <v>34</v>
      </c>
      <c r="L15" s="234">
        <f>SUM(E13:E20)</f>
        <v>8</v>
      </c>
      <c r="M15" s="130"/>
      <c r="N15" s="130"/>
      <c r="O15" s="130"/>
      <c r="P15" s="130"/>
      <c r="Q15" s="130"/>
      <c r="R15" s="130"/>
      <c r="S15" s="130"/>
      <c r="T15" s="130"/>
      <c r="U15" s="130"/>
      <c r="V15" s="130"/>
      <c r="W15" s="130"/>
      <c r="X15" s="130"/>
      <c r="Y15" s="130"/>
      <c r="Z15" s="130"/>
      <c r="AA15" s="130"/>
      <c r="AB15" s="130"/>
    </row>
    <row r="16" spans="1:28" ht="57">
      <c r="A16" s="288">
        <v>2.4</v>
      </c>
      <c r="B16" s="227" t="s">
        <v>92</v>
      </c>
      <c r="C16" s="228" t="s">
        <v>273</v>
      </c>
      <c r="D16" s="229">
        <v>2</v>
      </c>
      <c r="E16" s="289">
        <v>0</v>
      </c>
      <c r="F16" s="231"/>
      <c r="G16" s="231" t="s">
        <v>871</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289">
        <v>1</v>
      </c>
      <c r="F17" s="231"/>
      <c r="G17" s="231" t="s">
        <v>716</v>
      </c>
      <c r="H17" s="130"/>
      <c r="I17" s="130"/>
      <c r="J17" s="130"/>
      <c r="K17" s="240" t="s">
        <v>267</v>
      </c>
      <c r="L17" s="241">
        <f>IFERROR(L15/L13,"N/A")</f>
        <v>0.61538461538461542</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5"/>
      <c r="G18" s="231" t="s">
        <v>718</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0</v>
      </c>
      <c r="F19" s="292" t="s">
        <v>873</v>
      </c>
      <c r="G19" s="231" t="s">
        <v>722</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344"/>
      <c r="G20" s="231" t="s">
        <v>723</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0</v>
      </c>
      <c r="F23" s="292" t="s">
        <v>873</v>
      </c>
      <c r="G23" s="231" t="s">
        <v>731</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31" t="s">
        <v>455</v>
      </c>
      <c r="H24" s="130"/>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F25" s="141" t="s">
        <v>735</v>
      </c>
      <c r="G25" s="231" t="s">
        <v>738</v>
      </c>
      <c r="H25" s="130"/>
      <c r="I25" s="130"/>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31" t="s">
        <v>459</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459</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459</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459</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459</v>
      </c>
      <c r="H34" s="130"/>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459</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753</v>
      </c>
      <c r="G39" s="231" t="s">
        <v>756</v>
      </c>
      <c r="H39" s="130"/>
      <c r="I39" s="130"/>
      <c r="J39" s="130"/>
      <c r="K39" s="250" t="s">
        <v>33</v>
      </c>
      <c r="L39" s="234">
        <f>SUMIF(E38:E50,"~?",D38:D50)</f>
        <v>4</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t="s">
        <v>454</v>
      </c>
      <c r="F40" s="235"/>
      <c r="G40" s="231" t="s">
        <v>757</v>
      </c>
      <c r="H40" s="122" t="s">
        <v>895</v>
      </c>
      <c r="I40" s="130"/>
      <c r="J40" s="130"/>
      <c r="K40" s="250" t="s">
        <v>34</v>
      </c>
      <c r="L40" s="234">
        <f>SUM(E38:E50)</f>
        <v>4</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35"/>
      <c r="G41" s="231" t="s">
        <v>761</v>
      </c>
      <c r="H41" s="130"/>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0.2857142857142857</v>
      </c>
      <c r="M42" s="130"/>
      <c r="N42" s="130"/>
      <c r="O42" s="130"/>
      <c r="P42" s="130"/>
      <c r="Q42" s="130"/>
      <c r="R42" s="130"/>
      <c r="S42" s="130"/>
      <c r="T42" s="130"/>
      <c r="U42" s="130"/>
      <c r="V42" s="130"/>
      <c r="W42" s="130"/>
      <c r="X42" s="130"/>
      <c r="Y42" s="130"/>
      <c r="Z42" s="130"/>
      <c r="AA42" s="130"/>
      <c r="AB42" s="130"/>
    </row>
    <row r="43" spans="1:28" ht="114">
      <c r="A43" s="288" t="s">
        <v>116</v>
      </c>
      <c r="B43" s="227" t="s">
        <v>654</v>
      </c>
      <c r="C43" s="228" t="s">
        <v>301</v>
      </c>
      <c r="D43" s="229">
        <v>1</v>
      </c>
      <c r="E43" s="289" t="s">
        <v>454</v>
      </c>
      <c r="F43" s="235"/>
      <c r="G43" s="231" t="s">
        <v>771</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5"/>
      <c r="G44" s="231" t="s">
        <v>771</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2</v>
      </c>
      <c r="F46" s="235"/>
      <c r="G46" s="231" t="s">
        <v>775</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v>0</v>
      </c>
      <c r="F47" s="235"/>
      <c r="G47" s="231" t="s">
        <v>777</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5"/>
      <c r="G48" s="231" t="s">
        <v>778</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5"/>
      <c r="G49" s="231" t="s">
        <v>900</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24</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779</v>
      </c>
      <c r="H53" s="130"/>
      <c r="I53" s="130"/>
      <c r="J53" s="130"/>
      <c r="K53" s="250" t="s">
        <v>33</v>
      </c>
      <c r="L53" s="234">
        <f>SUMIF(E52:E84,"~?",D52:D84)</f>
        <v>3</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92" t="s">
        <v>753</v>
      </c>
      <c r="G54" s="231" t="s">
        <v>782</v>
      </c>
      <c r="H54" s="130"/>
      <c r="I54" s="130"/>
      <c r="J54" s="130"/>
      <c r="K54" s="250" t="s">
        <v>34</v>
      </c>
      <c r="L54" s="234">
        <f>SUM(E52:E84)</f>
        <v>13</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21</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783</v>
      </c>
      <c r="H56" s="130"/>
      <c r="I56" s="130"/>
      <c r="J56" s="130"/>
      <c r="K56" s="240" t="s">
        <v>267</v>
      </c>
      <c r="L56" s="241">
        <f>IFERROR(L54/L52,"N/A")</f>
        <v>0.54166666666666663</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35"/>
      <c r="G57" s="231" t="s">
        <v>592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5"/>
      <c r="G58" s="235"/>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594</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130"/>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5"/>
      <c r="G63" s="235"/>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5"/>
      <c r="G64" s="231" t="s">
        <v>789</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t="s">
        <v>790</v>
      </c>
      <c r="G66" s="231" t="s">
        <v>669</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1</v>
      </c>
      <c r="F67" s="235"/>
      <c r="G67" s="231" t="s">
        <v>791</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3</v>
      </c>
      <c r="F69" s="235"/>
      <c r="G69" s="231" t="s">
        <v>792</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5"/>
      <c r="G70" s="231" t="s">
        <v>793</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1</v>
      </c>
      <c r="F71" s="235"/>
      <c r="G71" s="235"/>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1</v>
      </c>
      <c r="F72" s="235"/>
      <c r="G72" s="235"/>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1</v>
      </c>
      <c r="F74" s="235"/>
      <c r="G74" s="231" t="s">
        <v>599</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5"/>
      <c r="G75" s="231" t="s">
        <v>600</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5"/>
      <c r="G77" s="231" t="s">
        <v>601</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31" t="s">
        <v>602</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5"/>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794</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5"/>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796</v>
      </c>
      <c r="H87" s="130"/>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2</v>
      </c>
      <c r="F88" s="235"/>
      <c r="G88" s="231" t="s">
        <v>797</v>
      </c>
      <c r="H88" s="130"/>
      <c r="I88" s="130"/>
      <c r="J88" s="130"/>
      <c r="K88" s="250" t="s">
        <v>34</v>
      </c>
      <c r="L88" s="234">
        <f>SUM(E86:E89)</f>
        <v>2</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0.4</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5"/>
      <c r="G91" s="231" t="s">
        <v>799</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801</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1"/>
      <c r="G97" s="231" t="s">
        <v>487</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130"/>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459</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459</v>
      </c>
      <c r="H105" s="130"/>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5"/>
      <c r="G106" s="231" t="s">
        <v>806</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99.75">
      <c r="A109" s="288">
        <v>12.1</v>
      </c>
      <c r="B109" s="227" t="s">
        <v>204</v>
      </c>
      <c r="C109" s="238"/>
      <c r="D109" s="229">
        <v>3</v>
      </c>
      <c r="E109" s="289" t="s">
        <v>454</v>
      </c>
      <c r="F109" s="235"/>
      <c r="G109" s="231" t="s">
        <v>480</v>
      </c>
      <c r="H109" s="130"/>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99.75">
      <c r="A110" s="288">
        <v>12.2</v>
      </c>
      <c r="B110" s="227" t="s">
        <v>205</v>
      </c>
      <c r="C110" s="238"/>
      <c r="D110" s="229">
        <v>1</v>
      </c>
      <c r="E110" s="289" t="s">
        <v>454</v>
      </c>
      <c r="F110" s="235"/>
      <c r="G110" s="231" t="s">
        <v>480</v>
      </c>
      <c r="H110" s="130"/>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99.75">
      <c r="A111" s="288">
        <v>12.3</v>
      </c>
      <c r="B111" s="227" t="s">
        <v>206</v>
      </c>
      <c r="C111" s="238"/>
      <c r="D111" s="229">
        <v>2</v>
      </c>
      <c r="E111" s="289" t="s">
        <v>454</v>
      </c>
      <c r="F111" s="235"/>
      <c r="G111" s="231" t="s">
        <v>480</v>
      </c>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99.75">
      <c r="A112" s="288">
        <v>12.4</v>
      </c>
      <c r="B112" s="227" t="s">
        <v>207</v>
      </c>
      <c r="C112" s="238"/>
      <c r="D112" s="229">
        <v>2</v>
      </c>
      <c r="E112" s="289" t="s">
        <v>454</v>
      </c>
      <c r="F112" s="235"/>
      <c r="G112" s="231" t="s">
        <v>480</v>
      </c>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99.75">
      <c r="A113" s="288">
        <v>12.5</v>
      </c>
      <c r="B113" s="227" t="s">
        <v>208</v>
      </c>
      <c r="C113" s="228" t="s">
        <v>382</v>
      </c>
      <c r="D113" s="229">
        <v>1</v>
      </c>
      <c r="E113" s="289" t="s">
        <v>454</v>
      </c>
      <c r="F113" s="235"/>
      <c r="G113" s="231" t="s">
        <v>480</v>
      </c>
      <c r="H113" s="130"/>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492</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493</v>
      </c>
      <c r="H117" s="130"/>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494</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141" t="s">
        <v>814</v>
      </c>
      <c r="G119" s="231" t="s">
        <v>495</v>
      </c>
      <c r="H119" s="130"/>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459</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459</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5"/>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5"/>
      <c r="H125" s="122" t="s">
        <v>922</v>
      </c>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5"/>
      <c r="H126" s="122" t="s">
        <v>922</v>
      </c>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5"/>
      <c r="H127" s="122" t="s">
        <v>922</v>
      </c>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5"/>
      <c r="H128" s="122" t="s">
        <v>922</v>
      </c>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5"/>
      <c r="H129" s="122" t="s">
        <v>922</v>
      </c>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134</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62</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45</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72</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0.37665750920000002</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1</v>
      </c>
      <c r="D162" s="326">
        <f t="shared" ref="D162:D176" si="0">IFERROR(1-C162,"N/A")</f>
        <v>0</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0.61538461538461542</v>
      </c>
      <c r="D163" s="326">
        <f t="shared" si="0"/>
        <v>0.38461538461538458</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0.2857142857142857</v>
      </c>
      <c r="D167" s="326">
        <f t="shared" si="0"/>
        <v>0.7142857142857143</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0.54166666666666663</v>
      </c>
      <c r="D168" s="326">
        <f t="shared" si="0"/>
        <v>0.45833333333333337</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0.4</v>
      </c>
      <c r="D169" s="326">
        <f t="shared" si="0"/>
        <v>0.6</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19" r:id="rId4"/>
    <hyperlink ref="F23" r:id="rId5"/>
    <hyperlink ref="F25" r:id="rId6"/>
    <hyperlink ref="F39" r:id="rId7"/>
    <hyperlink ref="F54" r:id="rId8"/>
    <hyperlink ref="F119" r:id="rId9"/>
  </hyperlinks>
  <pageMargins left="0.7" right="0.7" top="0.75" bottom="0.75" header="0.3" footer="0.3"/>
  <drawing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L176"/>
  <sheetViews>
    <sheetView topLeftCell="C1" workbookViewId="0">
      <pane ySplit="1" topLeftCell="A18" activePane="bottomLeft" state="frozen"/>
      <selection pane="bottomLeft" activeCell="B3" sqref="B3"/>
    </sheetView>
  </sheetViews>
  <sheetFormatPr defaultColWidth="14.42578125" defaultRowHeight="15.75" customHeight="1"/>
  <cols>
    <col min="1" max="1" width="13" customWidth="1"/>
    <col min="2" max="2" width="33.28515625" customWidth="1"/>
    <col min="3" max="3" width="49" customWidth="1"/>
    <col min="4" max="5" width="10.5703125" customWidth="1"/>
    <col min="6" max="6" width="39.140625" customWidth="1"/>
    <col min="7" max="7" width="42.5703125" customWidth="1"/>
    <col min="8" max="10" width="18.28515625" customWidth="1"/>
    <col min="11" max="12" width="18.5703125" customWidth="1"/>
  </cols>
  <sheetData>
    <row r="1" spans="1:12" ht="30">
      <c r="A1" s="284" t="s">
        <v>81</v>
      </c>
      <c r="B1" s="208" t="s">
        <v>247</v>
      </c>
      <c r="C1" s="8" t="s">
        <v>248</v>
      </c>
      <c r="D1" s="8" t="s">
        <v>249</v>
      </c>
      <c r="E1" s="8" t="s">
        <v>250</v>
      </c>
      <c r="F1" s="8" t="s">
        <v>251</v>
      </c>
      <c r="G1" s="8" t="s">
        <v>252</v>
      </c>
      <c r="H1" s="8"/>
      <c r="I1" s="8"/>
      <c r="J1" s="8"/>
      <c r="K1" s="211"/>
      <c r="L1" s="211"/>
    </row>
    <row r="2" spans="1:12" ht="30">
      <c r="A2" s="285" t="s">
        <v>254</v>
      </c>
      <c r="B2" s="213" t="s">
        <v>923</v>
      </c>
      <c r="C2" s="214"/>
      <c r="D2" s="214"/>
      <c r="E2" s="214"/>
      <c r="F2" s="214"/>
      <c r="G2" s="214"/>
      <c r="H2" s="216"/>
      <c r="I2" s="216"/>
      <c r="J2" s="216"/>
      <c r="K2" s="217"/>
      <c r="L2" s="217"/>
    </row>
    <row r="3" spans="1:12" ht="15">
      <c r="A3" s="285" t="s">
        <v>256</v>
      </c>
      <c r="B3" s="213">
        <v>3</v>
      </c>
      <c r="C3" s="214"/>
      <c r="D3" s="214"/>
      <c r="E3" s="214"/>
      <c r="F3" s="214"/>
      <c r="G3" s="214"/>
      <c r="H3" s="216"/>
      <c r="I3" s="216"/>
      <c r="J3" s="216"/>
      <c r="K3" s="211"/>
      <c r="L3" s="211"/>
    </row>
    <row r="4" spans="1:12" ht="25.5">
      <c r="A4" s="285" t="s">
        <v>257</v>
      </c>
      <c r="B4" s="213" t="s">
        <v>924</v>
      </c>
      <c r="C4" s="214"/>
      <c r="D4" s="214"/>
      <c r="E4" s="214"/>
      <c r="F4" s="214"/>
      <c r="G4" s="214"/>
      <c r="H4" s="216"/>
      <c r="I4" s="216"/>
      <c r="J4" s="216"/>
      <c r="K4" s="211"/>
      <c r="L4" s="211"/>
    </row>
    <row r="5" spans="1:12" ht="15">
      <c r="A5" s="286" t="s">
        <v>258</v>
      </c>
      <c r="B5" s="219" t="s">
        <v>925</v>
      </c>
      <c r="C5" s="219" t="s">
        <v>926</v>
      </c>
      <c r="D5" s="216"/>
      <c r="E5" s="216"/>
      <c r="F5" s="216"/>
      <c r="G5" s="216"/>
      <c r="H5" s="216"/>
      <c r="I5" s="216"/>
      <c r="J5" s="216"/>
      <c r="K5" s="211"/>
      <c r="L5" s="211"/>
    </row>
    <row r="6" spans="1:12" ht="15">
      <c r="A6" s="287">
        <v>1</v>
      </c>
      <c r="B6" s="221" t="s">
        <v>62</v>
      </c>
      <c r="C6" s="222"/>
      <c r="D6" s="222"/>
      <c r="E6" s="222"/>
      <c r="F6" s="224"/>
      <c r="G6" s="224"/>
      <c r="H6" s="224"/>
      <c r="I6" s="224"/>
      <c r="J6" s="224"/>
      <c r="K6" s="225"/>
      <c r="L6" s="225"/>
    </row>
    <row r="7" spans="1:12" ht="114">
      <c r="A7" s="288">
        <v>1.1000000000000001</v>
      </c>
      <c r="B7" s="227" t="s">
        <v>85</v>
      </c>
      <c r="C7" s="228" t="s">
        <v>260</v>
      </c>
      <c r="D7" s="229">
        <v>2</v>
      </c>
      <c r="E7" s="289">
        <v>2</v>
      </c>
      <c r="F7" s="290" t="s">
        <v>927</v>
      </c>
      <c r="G7" s="231" t="s">
        <v>928</v>
      </c>
      <c r="H7" s="231"/>
      <c r="I7" s="231"/>
      <c r="J7" s="231"/>
      <c r="K7" s="233" t="s">
        <v>32</v>
      </c>
      <c r="L7" s="234">
        <f>SUM(D7:D10)-SUMIF(E7:E10,"-",D7:D10)</f>
        <v>6</v>
      </c>
    </row>
    <row r="8" spans="1:12" ht="57">
      <c r="A8" s="288">
        <v>1.2</v>
      </c>
      <c r="B8" s="227" t="s">
        <v>86</v>
      </c>
      <c r="C8" s="228" t="s">
        <v>262</v>
      </c>
      <c r="D8" s="229">
        <v>2</v>
      </c>
      <c r="E8" s="289">
        <v>2</v>
      </c>
      <c r="F8" s="231" t="s">
        <v>714</v>
      </c>
      <c r="G8" s="231" t="s">
        <v>929</v>
      </c>
      <c r="H8" s="231"/>
      <c r="I8" s="231"/>
      <c r="J8" s="231"/>
      <c r="K8" s="233" t="s">
        <v>33</v>
      </c>
      <c r="L8" s="234">
        <f>SUMIF(E7:E10,"~?",D7:D10)</f>
        <v>0</v>
      </c>
    </row>
    <row r="9" spans="1:12" ht="57">
      <c r="A9" s="288">
        <v>1.3</v>
      </c>
      <c r="B9" s="227" t="s">
        <v>87</v>
      </c>
      <c r="C9" s="228" t="s">
        <v>264</v>
      </c>
      <c r="D9" s="229">
        <v>1</v>
      </c>
      <c r="E9" s="289">
        <v>1</v>
      </c>
      <c r="F9" s="231" t="s">
        <v>714</v>
      </c>
      <c r="G9" s="231" t="s">
        <v>930</v>
      </c>
      <c r="H9" s="231"/>
      <c r="I9" s="231"/>
      <c r="J9" s="231"/>
      <c r="K9" s="233" t="s">
        <v>34</v>
      </c>
      <c r="L9" s="234">
        <f>SUM(E7:E10)</f>
        <v>6</v>
      </c>
    </row>
    <row r="10" spans="1:12" ht="85.5">
      <c r="A10" s="288">
        <v>1.4</v>
      </c>
      <c r="B10" s="227" t="s">
        <v>88</v>
      </c>
      <c r="C10" s="228" t="s">
        <v>266</v>
      </c>
      <c r="D10" s="229">
        <v>1</v>
      </c>
      <c r="E10" s="289">
        <v>1</v>
      </c>
      <c r="F10" s="292" t="s">
        <v>931</v>
      </c>
      <c r="G10" s="231" t="s">
        <v>932</v>
      </c>
      <c r="H10" s="231"/>
      <c r="I10" s="231"/>
      <c r="J10" s="231"/>
      <c r="K10" s="233" t="s">
        <v>35</v>
      </c>
      <c r="L10" s="234">
        <f>L7-L8</f>
        <v>6</v>
      </c>
    </row>
    <row r="11" spans="1:12" ht="30">
      <c r="A11" s="293"/>
      <c r="B11" s="238"/>
      <c r="C11" s="238"/>
      <c r="D11" s="239"/>
      <c r="E11" s="294"/>
      <c r="F11" s="235"/>
      <c r="G11" s="235"/>
      <c r="H11" s="235"/>
      <c r="I11" s="235"/>
      <c r="J11" s="235"/>
      <c r="K11" s="240" t="s">
        <v>267</v>
      </c>
      <c r="L11" s="241">
        <f>IFERROR(L9/L7,"N/A")</f>
        <v>1</v>
      </c>
    </row>
    <row r="12" spans="1:12" ht="15">
      <c r="A12" s="287">
        <v>2</v>
      </c>
      <c r="B12" s="242" t="s">
        <v>63</v>
      </c>
      <c r="C12" s="243"/>
      <c r="D12" s="243"/>
      <c r="E12" s="243"/>
      <c r="F12" s="244"/>
      <c r="G12" s="244"/>
      <c r="H12" s="244"/>
      <c r="I12" s="244"/>
      <c r="J12" s="244"/>
      <c r="K12" s="225"/>
      <c r="L12" s="225"/>
    </row>
    <row r="13" spans="1:12" ht="142.5">
      <c r="A13" s="288">
        <v>2.1</v>
      </c>
      <c r="B13" s="227" t="s">
        <v>89</v>
      </c>
      <c r="C13" s="228" t="s">
        <v>269</v>
      </c>
      <c r="D13" s="229">
        <v>2</v>
      </c>
      <c r="E13" s="289">
        <v>1</v>
      </c>
      <c r="F13" s="292" t="s">
        <v>933</v>
      </c>
      <c r="G13" s="231" t="s">
        <v>934</v>
      </c>
      <c r="H13" s="231"/>
      <c r="I13" s="231"/>
      <c r="J13" s="231"/>
      <c r="K13" s="233" t="s">
        <v>32</v>
      </c>
      <c r="L13" s="234">
        <f>SUM(D13:D20)-SUMIF(E13:E20,"-",D13:D20)</f>
        <v>12</v>
      </c>
    </row>
    <row r="14" spans="1:12" ht="57">
      <c r="A14" s="288">
        <v>2.2000000000000002</v>
      </c>
      <c r="B14" s="227" t="s">
        <v>90</v>
      </c>
      <c r="C14" s="228" t="s">
        <v>270</v>
      </c>
      <c r="D14" s="229">
        <v>3</v>
      </c>
      <c r="E14" s="289">
        <v>3</v>
      </c>
      <c r="F14" s="231" t="s">
        <v>714</v>
      </c>
      <c r="G14" s="231" t="s">
        <v>935</v>
      </c>
      <c r="H14" s="231"/>
      <c r="I14" s="231"/>
      <c r="J14" s="231"/>
      <c r="K14" s="233" t="s">
        <v>33</v>
      </c>
      <c r="L14" s="234">
        <f>SUMIF(E13:E20,"~?",D13:D20)</f>
        <v>0</v>
      </c>
    </row>
    <row r="15" spans="1:12" ht="128.25">
      <c r="A15" s="288">
        <v>2.2999999999999998</v>
      </c>
      <c r="B15" s="227" t="s">
        <v>91</v>
      </c>
      <c r="C15" s="228" t="s">
        <v>272</v>
      </c>
      <c r="D15" s="229">
        <v>1</v>
      </c>
      <c r="E15" s="289">
        <v>1</v>
      </c>
      <c r="F15" s="231" t="s">
        <v>714</v>
      </c>
      <c r="G15" s="231" t="s">
        <v>708</v>
      </c>
      <c r="H15" s="231"/>
      <c r="I15" s="231"/>
      <c r="J15" s="231"/>
      <c r="K15" s="233" t="s">
        <v>34</v>
      </c>
      <c r="L15" s="234">
        <f>SUM(E13:E20)</f>
        <v>9</v>
      </c>
    </row>
    <row r="16" spans="1:12" ht="57">
      <c r="A16" s="288">
        <v>2.4</v>
      </c>
      <c r="B16" s="227" t="s">
        <v>92</v>
      </c>
      <c r="C16" s="228" t="s">
        <v>273</v>
      </c>
      <c r="D16" s="229">
        <v>2</v>
      </c>
      <c r="E16" s="289">
        <v>2</v>
      </c>
      <c r="F16" s="231" t="s">
        <v>714</v>
      </c>
      <c r="G16" s="231" t="s">
        <v>936</v>
      </c>
      <c r="H16" s="231"/>
      <c r="I16" s="231"/>
      <c r="J16" s="231"/>
      <c r="K16" s="233" t="s">
        <v>35</v>
      </c>
      <c r="L16" s="234">
        <f>L13-L14</f>
        <v>12</v>
      </c>
    </row>
    <row r="17" spans="1:12" ht="42.75">
      <c r="A17" s="288">
        <v>2.5</v>
      </c>
      <c r="B17" s="227" t="s">
        <v>93</v>
      </c>
      <c r="C17" s="228" t="s">
        <v>275</v>
      </c>
      <c r="D17" s="229">
        <v>1</v>
      </c>
      <c r="E17" s="289">
        <v>0</v>
      </c>
      <c r="F17" s="231" t="s">
        <v>714</v>
      </c>
      <c r="G17" s="231" t="s">
        <v>937</v>
      </c>
      <c r="H17" s="231"/>
      <c r="I17" s="231"/>
      <c r="J17" s="231"/>
      <c r="K17" s="240" t="s">
        <v>267</v>
      </c>
      <c r="L17" s="241">
        <f>IFERROR(L15/L13,"N/A")</f>
        <v>0.75</v>
      </c>
    </row>
    <row r="18" spans="1:12" ht="57">
      <c r="A18" s="288">
        <v>2.6</v>
      </c>
      <c r="B18" s="227" t="s">
        <v>94</v>
      </c>
      <c r="C18" s="228" t="s">
        <v>276</v>
      </c>
      <c r="D18" s="229">
        <v>1</v>
      </c>
      <c r="E18" s="289" t="s">
        <v>465</v>
      </c>
      <c r="F18" s="231"/>
      <c r="G18" s="231" t="s">
        <v>938</v>
      </c>
      <c r="H18" s="231"/>
      <c r="I18" s="231"/>
      <c r="J18" s="231"/>
      <c r="K18" s="211"/>
      <c r="L18" s="246"/>
    </row>
    <row r="19" spans="1:12" ht="57">
      <c r="A19" s="288">
        <v>2.7</v>
      </c>
      <c r="B19" s="227" t="s">
        <v>95</v>
      </c>
      <c r="C19" s="228" t="s">
        <v>277</v>
      </c>
      <c r="D19" s="229">
        <v>2</v>
      </c>
      <c r="E19" s="289">
        <v>2</v>
      </c>
      <c r="F19" s="231" t="s">
        <v>714</v>
      </c>
      <c r="G19" s="231" t="s">
        <v>939</v>
      </c>
      <c r="H19" s="231"/>
      <c r="I19" s="231"/>
      <c r="J19" s="231"/>
      <c r="K19" s="211"/>
      <c r="L19" s="211"/>
    </row>
    <row r="20" spans="1:12" ht="57">
      <c r="A20" s="288">
        <v>2.8</v>
      </c>
      <c r="B20" s="227" t="s">
        <v>96</v>
      </c>
      <c r="C20" s="238"/>
      <c r="D20" s="229">
        <v>1</v>
      </c>
      <c r="E20" s="289">
        <v>0</v>
      </c>
      <c r="F20" s="235"/>
      <c r="G20" s="231" t="s">
        <v>940</v>
      </c>
      <c r="H20" s="231"/>
      <c r="I20" s="231"/>
      <c r="J20" s="231"/>
      <c r="K20" s="211"/>
      <c r="L20" s="211"/>
    </row>
    <row r="21" spans="1:12" ht="15">
      <c r="A21" s="293"/>
      <c r="B21" s="238"/>
      <c r="C21" s="238"/>
      <c r="D21" s="239"/>
      <c r="E21" s="294"/>
      <c r="F21" s="235"/>
      <c r="G21" s="235"/>
      <c r="H21" s="235"/>
      <c r="I21" s="235"/>
      <c r="J21" s="235"/>
      <c r="K21" s="211"/>
      <c r="L21" s="247"/>
    </row>
    <row r="22" spans="1:12" ht="30">
      <c r="A22" s="287">
        <v>3</v>
      </c>
      <c r="B22" s="243" t="s">
        <v>64</v>
      </c>
      <c r="C22" s="243"/>
      <c r="D22" s="243"/>
      <c r="E22" s="243"/>
      <c r="F22" s="244"/>
      <c r="G22" s="244"/>
      <c r="H22" s="244"/>
      <c r="I22" s="244"/>
      <c r="J22" s="244"/>
      <c r="K22" s="225"/>
      <c r="L22" s="225"/>
    </row>
    <row r="23" spans="1:12" ht="71.25">
      <c r="A23" s="288">
        <v>3.1</v>
      </c>
      <c r="B23" s="227" t="s">
        <v>97</v>
      </c>
      <c r="C23" s="228"/>
      <c r="D23" s="229">
        <v>1</v>
      </c>
      <c r="E23" s="289">
        <v>0</v>
      </c>
      <c r="F23" s="235"/>
      <c r="G23" s="231" t="s">
        <v>941</v>
      </c>
      <c r="H23" s="231"/>
      <c r="I23" s="231"/>
      <c r="J23" s="231"/>
      <c r="K23" s="233" t="s">
        <v>32</v>
      </c>
      <c r="L23" s="234">
        <f>SUM(D23:D26)-SUMIF(E23:E26,"-",D23:D26)</f>
        <v>6</v>
      </c>
    </row>
    <row r="24" spans="1:12" ht="114">
      <c r="A24" s="288">
        <v>3.2</v>
      </c>
      <c r="B24" s="227" t="s">
        <v>98</v>
      </c>
      <c r="C24" s="228" t="s">
        <v>280</v>
      </c>
      <c r="D24" s="229">
        <v>3</v>
      </c>
      <c r="E24" s="289" t="s">
        <v>454</v>
      </c>
      <c r="F24" s="235"/>
      <c r="G24" s="231" t="s">
        <v>942</v>
      </c>
      <c r="H24" s="231"/>
      <c r="I24" s="231"/>
      <c r="J24" s="231"/>
      <c r="K24" s="233" t="s">
        <v>33</v>
      </c>
      <c r="L24" s="234">
        <f>SUMIF(E23:E26,"~?",D23:D26)</f>
        <v>3</v>
      </c>
    </row>
    <row r="25" spans="1:12" ht="85.5">
      <c r="A25" s="288">
        <v>3.3</v>
      </c>
      <c r="B25" s="227" t="s">
        <v>99</v>
      </c>
      <c r="C25" s="228" t="s">
        <v>282</v>
      </c>
      <c r="D25" s="229">
        <v>2</v>
      </c>
      <c r="E25" s="289">
        <v>2</v>
      </c>
      <c r="F25" s="235"/>
      <c r="G25" s="231" t="s">
        <v>738</v>
      </c>
      <c r="H25" s="231"/>
      <c r="I25" s="231"/>
      <c r="J25" s="231"/>
      <c r="K25" s="233" t="s">
        <v>34</v>
      </c>
      <c r="L25" s="234">
        <f>SUM(E23:E26)</f>
        <v>2</v>
      </c>
    </row>
    <row r="26" spans="1:12" ht="30">
      <c r="A26" s="293"/>
      <c r="B26" s="238"/>
      <c r="C26" s="238"/>
      <c r="D26" s="239"/>
      <c r="E26" s="294"/>
      <c r="F26" s="235"/>
      <c r="G26" s="235"/>
      <c r="H26" s="235"/>
      <c r="I26" s="235"/>
      <c r="J26" s="235"/>
      <c r="K26" s="233" t="s">
        <v>35</v>
      </c>
      <c r="L26" s="234">
        <f>L23-L24</f>
        <v>3</v>
      </c>
    </row>
    <row r="27" spans="1:12" ht="30">
      <c r="A27" s="287">
        <v>4</v>
      </c>
      <c r="B27" s="242" t="s">
        <v>65</v>
      </c>
      <c r="C27" s="243"/>
      <c r="D27" s="243"/>
      <c r="E27" s="243"/>
      <c r="F27" s="244"/>
      <c r="G27" s="244"/>
      <c r="H27" s="244"/>
      <c r="I27" s="244"/>
      <c r="J27" s="244"/>
      <c r="K27" s="240" t="s">
        <v>267</v>
      </c>
      <c r="L27" s="241">
        <f>IFERROR(L25/L23,"N/A")</f>
        <v>0.33333333333333331</v>
      </c>
    </row>
    <row r="28" spans="1:12" ht="142.5">
      <c r="A28" s="288">
        <v>4.0999999999999996</v>
      </c>
      <c r="B28" s="227" t="s">
        <v>101</v>
      </c>
      <c r="C28" s="228" t="s">
        <v>285</v>
      </c>
      <c r="D28" s="229">
        <v>2</v>
      </c>
      <c r="E28" s="289">
        <v>1</v>
      </c>
      <c r="F28" s="235"/>
      <c r="G28" s="231" t="s">
        <v>943</v>
      </c>
      <c r="H28" s="231"/>
      <c r="I28" s="231"/>
      <c r="J28" s="231"/>
      <c r="K28" s="233" t="s">
        <v>32</v>
      </c>
      <c r="L28" s="234">
        <f>SUM(D28:D31)-SUMIF(E28:E31,"-",D28:D31)</f>
        <v>6</v>
      </c>
    </row>
    <row r="29" spans="1:12" ht="99.75">
      <c r="A29" s="288">
        <v>4.2</v>
      </c>
      <c r="B29" s="227" t="s">
        <v>102</v>
      </c>
      <c r="C29" s="228" t="s">
        <v>286</v>
      </c>
      <c r="D29" s="229">
        <v>2</v>
      </c>
      <c r="E29" s="289">
        <v>0</v>
      </c>
      <c r="F29" s="235"/>
      <c r="G29" s="231" t="s">
        <v>944</v>
      </c>
      <c r="H29" s="231"/>
      <c r="I29" s="231"/>
      <c r="J29" s="231"/>
      <c r="K29" s="233" t="s">
        <v>33</v>
      </c>
      <c r="L29" s="234">
        <f>SUMIF(E28:E31,"~?",D28:D31)</f>
        <v>0</v>
      </c>
    </row>
    <row r="30" spans="1:12" ht="85.5">
      <c r="A30" s="288">
        <v>4.3</v>
      </c>
      <c r="B30" s="227" t="s">
        <v>103</v>
      </c>
      <c r="C30" s="228" t="s">
        <v>287</v>
      </c>
      <c r="D30" s="229">
        <v>2</v>
      </c>
      <c r="E30" s="289">
        <v>2</v>
      </c>
      <c r="F30" s="235"/>
      <c r="G30" s="231" t="s">
        <v>945</v>
      </c>
      <c r="H30" s="231"/>
      <c r="I30" s="231"/>
      <c r="J30" s="231"/>
      <c r="K30" s="233" t="s">
        <v>34</v>
      </c>
      <c r="L30" s="234">
        <f>SUM(E28:E31)</f>
        <v>3</v>
      </c>
    </row>
    <row r="31" spans="1:12" ht="30">
      <c r="A31" s="293"/>
      <c r="B31" s="238"/>
      <c r="C31" s="238"/>
      <c r="D31" s="239"/>
      <c r="E31" s="294"/>
      <c r="F31" s="235"/>
      <c r="G31" s="235"/>
      <c r="H31" s="235"/>
      <c r="I31" s="235"/>
      <c r="J31" s="235"/>
      <c r="K31" s="233" t="s">
        <v>35</v>
      </c>
      <c r="L31" s="234">
        <f>L28-L29</f>
        <v>6</v>
      </c>
    </row>
    <row r="32" spans="1:12" ht="30">
      <c r="A32" s="287">
        <v>5</v>
      </c>
      <c r="B32" s="242" t="s">
        <v>460</v>
      </c>
      <c r="C32" s="243"/>
      <c r="D32" s="243"/>
      <c r="E32" s="243"/>
      <c r="F32" s="244"/>
      <c r="G32" s="244"/>
      <c r="H32" s="244"/>
      <c r="I32" s="244"/>
      <c r="J32" s="244"/>
      <c r="K32" s="240" t="s">
        <v>267</v>
      </c>
      <c r="L32" s="241">
        <f>IFERROR(L30/L28,"N/A")</f>
        <v>0.5</v>
      </c>
    </row>
    <row r="33" spans="1:12" ht="71.25">
      <c r="A33" s="288">
        <v>5.0999999999999996</v>
      </c>
      <c r="B33" s="227" t="s">
        <v>105</v>
      </c>
      <c r="C33" s="228" t="s">
        <v>289</v>
      </c>
      <c r="D33" s="229">
        <v>3</v>
      </c>
      <c r="E33" s="289">
        <v>3</v>
      </c>
      <c r="F33" s="235"/>
      <c r="G33" s="231" t="s">
        <v>946</v>
      </c>
      <c r="H33" s="231"/>
      <c r="I33" s="231"/>
      <c r="J33" s="231"/>
      <c r="K33" s="233" t="s">
        <v>32</v>
      </c>
      <c r="L33" s="234">
        <f>SUM(D33:D36)-SUMIF(E33:E36,"-",D33:D36)</f>
        <v>6</v>
      </c>
    </row>
    <row r="34" spans="1:12" ht="85.5">
      <c r="A34" s="288">
        <v>5.2</v>
      </c>
      <c r="B34" s="227" t="s">
        <v>106</v>
      </c>
      <c r="C34" s="228" t="s">
        <v>291</v>
      </c>
      <c r="D34" s="229">
        <v>2</v>
      </c>
      <c r="E34" s="289">
        <v>0</v>
      </c>
      <c r="F34" s="235"/>
      <c r="G34" s="231" t="s">
        <v>947</v>
      </c>
      <c r="H34" s="231"/>
      <c r="I34" s="231"/>
      <c r="J34" s="231"/>
      <c r="K34" s="233" t="s">
        <v>33</v>
      </c>
      <c r="L34" s="234">
        <f>SUMIF(E33:E36,"~?",D33:D36)</f>
        <v>1</v>
      </c>
    </row>
    <row r="35" spans="1:12" ht="71.25">
      <c r="A35" s="288">
        <v>5.3</v>
      </c>
      <c r="B35" s="227" t="s">
        <v>107</v>
      </c>
      <c r="C35" s="228" t="s">
        <v>293</v>
      </c>
      <c r="D35" s="229">
        <v>1</v>
      </c>
      <c r="E35" s="289" t="s">
        <v>454</v>
      </c>
      <c r="F35" s="235"/>
      <c r="G35" s="231" t="s">
        <v>795</v>
      </c>
      <c r="H35" s="231"/>
      <c r="I35" s="231"/>
      <c r="J35" s="231"/>
      <c r="K35" s="233" t="s">
        <v>34</v>
      </c>
      <c r="L35" s="234">
        <f>SUM(E33:E36)</f>
        <v>3</v>
      </c>
    </row>
    <row r="36" spans="1:12" ht="30">
      <c r="A36" s="293"/>
      <c r="B36" s="238"/>
      <c r="C36" s="238"/>
      <c r="D36" s="239"/>
      <c r="E36" s="294"/>
      <c r="F36" s="235"/>
      <c r="G36" s="235"/>
      <c r="H36" s="235"/>
      <c r="I36" s="235"/>
      <c r="J36" s="235"/>
      <c r="K36" s="233" t="s">
        <v>35</v>
      </c>
      <c r="L36" s="234">
        <f>L33-L34</f>
        <v>5</v>
      </c>
    </row>
    <row r="37" spans="1:12" ht="30">
      <c r="A37" s="287">
        <v>6</v>
      </c>
      <c r="B37" s="242" t="s">
        <v>67</v>
      </c>
      <c r="C37" s="243"/>
      <c r="D37" s="243"/>
      <c r="E37" s="243"/>
      <c r="F37" s="244"/>
      <c r="G37" s="244"/>
      <c r="H37" s="244"/>
      <c r="I37" s="244"/>
      <c r="J37" s="244"/>
      <c r="K37" s="240" t="s">
        <v>267</v>
      </c>
      <c r="L37" s="241">
        <f>IFERROR(L35/L33,"N/A")</f>
        <v>0.5</v>
      </c>
    </row>
    <row r="38" spans="1:12" ht="30">
      <c r="A38" s="288"/>
      <c r="B38" s="248" t="s">
        <v>295</v>
      </c>
      <c r="C38" s="248"/>
      <c r="D38" s="248"/>
      <c r="E38" s="248"/>
      <c r="F38" s="249"/>
      <c r="G38" s="249"/>
      <c r="H38" s="249"/>
      <c r="I38" s="249"/>
      <c r="J38" s="249"/>
      <c r="K38" s="250" t="s">
        <v>32</v>
      </c>
      <c r="L38" s="234">
        <f>SUM(D38:D50)-SUMIF(E38:E50,"-",D38:D50)</f>
        <v>14</v>
      </c>
    </row>
    <row r="39" spans="1:12" ht="42.75">
      <c r="A39" s="288" t="s">
        <v>109</v>
      </c>
      <c r="B39" s="227" t="s">
        <v>110</v>
      </c>
      <c r="C39" s="228" t="s">
        <v>296</v>
      </c>
      <c r="D39" s="229">
        <v>2</v>
      </c>
      <c r="E39" s="289">
        <v>1</v>
      </c>
      <c r="F39" s="292" t="s">
        <v>948</v>
      </c>
      <c r="G39" s="231" t="s">
        <v>573</v>
      </c>
      <c r="H39" s="231"/>
      <c r="I39" s="231"/>
      <c r="J39" s="231"/>
      <c r="K39" s="250" t="s">
        <v>33</v>
      </c>
      <c r="L39" s="234">
        <f>SUMIF(E38:E50,"~?",D38:D50)</f>
        <v>0</v>
      </c>
    </row>
    <row r="40" spans="1:12" ht="42.75">
      <c r="A40" s="288" t="s">
        <v>111</v>
      </c>
      <c r="B40" s="227" t="s">
        <v>112</v>
      </c>
      <c r="C40" s="228" t="s">
        <v>297</v>
      </c>
      <c r="D40" s="229">
        <v>1</v>
      </c>
      <c r="E40" s="289">
        <v>1</v>
      </c>
      <c r="F40" s="235"/>
      <c r="G40" s="231" t="s">
        <v>949</v>
      </c>
      <c r="H40" s="231"/>
      <c r="I40" s="231"/>
      <c r="J40" s="231"/>
      <c r="K40" s="250" t="s">
        <v>34</v>
      </c>
      <c r="L40" s="234">
        <f>SUM(E38:E50)</f>
        <v>4</v>
      </c>
    </row>
    <row r="41" spans="1:12" ht="85.5">
      <c r="A41" s="288" t="s">
        <v>113</v>
      </c>
      <c r="B41" s="227" t="s">
        <v>114</v>
      </c>
      <c r="C41" s="228" t="s">
        <v>298</v>
      </c>
      <c r="D41" s="229">
        <v>2</v>
      </c>
      <c r="E41" s="289">
        <v>0</v>
      </c>
      <c r="F41" s="235"/>
      <c r="G41" s="231" t="s">
        <v>950</v>
      </c>
      <c r="H41" s="231"/>
      <c r="I41" s="231"/>
      <c r="J41" s="231"/>
      <c r="K41" s="250" t="s">
        <v>35</v>
      </c>
      <c r="L41" s="234">
        <f>L38-L39</f>
        <v>14</v>
      </c>
    </row>
    <row r="42" spans="1:12" ht="30">
      <c r="A42" s="293"/>
      <c r="B42" s="248" t="s">
        <v>115</v>
      </c>
      <c r="C42" s="248"/>
      <c r="D42" s="248"/>
      <c r="E42" s="248"/>
      <c r="F42" s="249"/>
      <c r="G42" s="249"/>
      <c r="H42" s="249"/>
      <c r="I42" s="249"/>
      <c r="J42" s="249"/>
      <c r="K42" s="240" t="s">
        <v>267</v>
      </c>
      <c r="L42" s="241">
        <f>IFERROR(L40/L38,"N/A")</f>
        <v>0.2857142857142857</v>
      </c>
    </row>
    <row r="43" spans="1:12" ht="42.75">
      <c r="A43" s="288" t="s">
        <v>116</v>
      </c>
      <c r="B43" s="227" t="s">
        <v>654</v>
      </c>
      <c r="C43" s="228" t="s">
        <v>301</v>
      </c>
      <c r="D43" s="229">
        <v>1</v>
      </c>
      <c r="E43" s="289">
        <v>0</v>
      </c>
      <c r="F43" s="235"/>
      <c r="G43" s="231" t="s">
        <v>462</v>
      </c>
      <c r="H43" s="231"/>
      <c r="I43" s="231"/>
      <c r="J43" s="231"/>
      <c r="K43" s="211"/>
      <c r="L43" s="211"/>
    </row>
    <row r="44" spans="1:12" ht="71.25">
      <c r="A44" s="288" t="s">
        <v>118</v>
      </c>
      <c r="B44" s="227" t="s">
        <v>119</v>
      </c>
      <c r="C44" s="228" t="s">
        <v>302</v>
      </c>
      <c r="D44" s="229">
        <v>2</v>
      </c>
      <c r="E44" s="289">
        <v>0</v>
      </c>
      <c r="F44" s="235"/>
      <c r="G44" s="231" t="s">
        <v>463</v>
      </c>
      <c r="H44" s="231"/>
      <c r="I44" s="231"/>
      <c r="J44" s="231"/>
      <c r="K44" s="211"/>
      <c r="L44" s="211"/>
    </row>
    <row r="45" spans="1:12" ht="30">
      <c r="A45" s="293"/>
      <c r="B45" s="248" t="s">
        <v>120</v>
      </c>
      <c r="C45" s="248"/>
      <c r="D45" s="248"/>
      <c r="E45" s="248"/>
      <c r="F45" s="249"/>
      <c r="G45" s="249"/>
      <c r="H45" s="249"/>
      <c r="I45" s="249"/>
      <c r="J45" s="249"/>
      <c r="K45" s="211"/>
      <c r="L45" s="211"/>
    </row>
    <row r="46" spans="1:12" ht="57">
      <c r="A46" s="288" t="s">
        <v>121</v>
      </c>
      <c r="B46" s="227" t="s">
        <v>122</v>
      </c>
      <c r="C46" s="228" t="s">
        <v>304</v>
      </c>
      <c r="D46" s="229">
        <v>2</v>
      </c>
      <c r="E46" s="289">
        <v>1</v>
      </c>
      <c r="F46" s="235"/>
      <c r="G46" s="231" t="s">
        <v>953</v>
      </c>
      <c r="H46" s="231"/>
      <c r="I46" s="231"/>
      <c r="J46" s="231"/>
      <c r="K46" s="211"/>
      <c r="L46" s="211"/>
    </row>
    <row r="47" spans="1:12" ht="42.75">
      <c r="A47" s="288" t="s">
        <v>123</v>
      </c>
      <c r="B47" s="227" t="s">
        <v>124</v>
      </c>
      <c r="C47" s="238"/>
      <c r="D47" s="229">
        <v>1</v>
      </c>
      <c r="E47" s="289">
        <v>1</v>
      </c>
      <c r="F47" s="235"/>
      <c r="G47" s="231" t="s">
        <v>955</v>
      </c>
      <c r="H47" s="231"/>
      <c r="I47" s="231"/>
      <c r="J47" s="231"/>
      <c r="K47" s="211"/>
      <c r="L47" s="211"/>
    </row>
    <row r="48" spans="1:12" ht="85.5">
      <c r="A48" s="288" t="s">
        <v>125</v>
      </c>
      <c r="B48" s="227" t="s">
        <v>126</v>
      </c>
      <c r="C48" s="238"/>
      <c r="D48" s="229">
        <v>1</v>
      </c>
      <c r="E48" s="289">
        <v>0</v>
      </c>
      <c r="F48" s="235"/>
      <c r="G48" s="231" t="s">
        <v>587</v>
      </c>
      <c r="H48" s="231"/>
      <c r="I48" s="231"/>
      <c r="J48" s="231"/>
      <c r="K48" s="211"/>
      <c r="L48" s="211"/>
    </row>
    <row r="49" spans="1:12" ht="57">
      <c r="A49" s="288" t="s">
        <v>127</v>
      </c>
      <c r="B49" s="227" t="s">
        <v>128</v>
      </c>
      <c r="C49" s="228" t="s">
        <v>305</v>
      </c>
      <c r="D49" s="229">
        <v>2</v>
      </c>
      <c r="E49" s="289">
        <v>0</v>
      </c>
      <c r="F49" s="235"/>
      <c r="G49" s="231" t="s">
        <v>959</v>
      </c>
      <c r="H49" s="231"/>
      <c r="I49" s="231"/>
      <c r="J49" s="231"/>
      <c r="K49" s="211"/>
      <c r="L49" s="211"/>
    </row>
    <row r="50" spans="1:12" ht="15">
      <c r="A50" s="293"/>
      <c r="B50" s="238"/>
      <c r="C50" s="238"/>
      <c r="D50" s="239"/>
      <c r="E50" s="294"/>
      <c r="F50" s="235"/>
      <c r="G50" s="235"/>
      <c r="H50" s="235"/>
      <c r="I50" s="235"/>
      <c r="J50" s="235"/>
      <c r="K50" s="211"/>
      <c r="L50" s="211"/>
    </row>
    <row r="51" spans="1:12" ht="15">
      <c r="A51" s="287">
        <v>7</v>
      </c>
      <c r="B51" s="242" t="s">
        <v>308</v>
      </c>
      <c r="C51" s="243"/>
      <c r="D51" s="243"/>
      <c r="E51" s="243"/>
      <c r="F51" s="244"/>
      <c r="G51" s="244"/>
      <c r="H51" s="244"/>
      <c r="I51" s="244"/>
      <c r="J51" s="244"/>
      <c r="K51" s="225"/>
      <c r="L51" s="225"/>
    </row>
    <row r="52" spans="1:12" ht="30">
      <c r="A52" s="288"/>
      <c r="B52" s="251" t="s">
        <v>130</v>
      </c>
      <c r="C52" s="248"/>
      <c r="D52" s="248"/>
      <c r="E52" s="248"/>
      <c r="F52" s="249"/>
      <c r="G52" s="249"/>
      <c r="H52" s="249"/>
      <c r="I52" s="249"/>
      <c r="J52" s="249"/>
      <c r="K52" s="250" t="s">
        <v>32</v>
      </c>
      <c r="L52" s="234">
        <f>SUM(D52:D84)-SUMIF(E52:E84,"-",D52:D84)</f>
        <v>25</v>
      </c>
    </row>
    <row r="53" spans="1:12" ht="57">
      <c r="A53" s="288" t="s">
        <v>131</v>
      </c>
      <c r="B53" s="227" t="s">
        <v>132</v>
      </c>
      <c r="C53" s="228" t="s">
        <v>309</v>
      </c>
      <c r="D53" s="229">
        <v>1</v>
      </c>
      <c r="E53" s="289">
        <v>0</v>
      </c>
      <c r="F53" s="235"/>
      <c r="G53" s="231" t="s">
        <v>964</v>
      </c>
      <c r="H53" s="231"/>
      <c r="I53" s="231"/>
      <c r="J53" s="231"/>
      <c r="K53" s="250" t="s">
        <v>33</v>
      </c>
      <c r="L53" s="234">
        <f>SUMIF(E52:E84,"~?",D52:D84)</f>
        <v>0</v>
      </c>
    </row>
    <row r="54" spans="1:12" ht="71.25">
      <c r="A54" s="288" t="s">
        <v>133</v>
      </c>
      <c r="B54" s="227" t="s">
        <v>134</v>
      </c>
      <c r="C54" s="228" t="s">
        <v>310</v>
      </c>
      <c r="D54" s="229">
        <v>1</v>
      </c>
      <c r="E54" s="289">
        <v>0</v>
      </c>
      <c r="F54" s="235"/>
      <c r="G54" s="231" t="s">
        <v>966</v>
      </c>
      <c r="H54" s="231"/>
      <c r="I54" s="231"/>
      <c r="J54" s="231"/>
      <c r="K54" s="250" t="s">
        <v>34</v>
      </c>
      <c r="L54" s="234">
        <f>SUM(E52:E84)</f>
        <v>10</v>
      </c>
    </row>
    <row r="55" spans="1:12" ht="30">
      <c r="A55" s="293"/>
      <c r="B55" s="248" t="s">
        <v>311</v>
      </c>
      <c r="C55" s="248"/>
      <c r="D55" s="248"/>
      <c r="E55" s="248"/>
      <c r="F55" s="249"/>
      <c r="G55" s="249"/>
      <c r="H55" s="249"/>
      <c r="I55" s="249"/>
      <c r="J55" s="249"/>
      <c r="K55" s="250" t="s">
        <v>35</v>
      </c>
      <c r="L55" s="234">
        <f>L52-L53</f>
        <v>25</v>
      </c>
    </row>
    <row r="56" spans="1:12" ht="42.75">
      <c r="A56" s="288" t="s">
        <v>136</v>
      </c>
      <c r="B56" s="227" t="s">
        <v>137</v>
      </c>
      <c r="C56" s="228" t="s">
        <v>312</v>
      </c>
      <c r="D56" s="229">
        <v>1</v>
      </c>
      <c r="E56" s="289">
        <v>0</v>
      </c>
      <c r="F56" s="231"/>
      <c r="G56" s="231" t="s">
        <v>591</v>
      </c>
      <c r="H56" s="231"/>
      <c r="I56" s="231"/>
      <c r="J56" s="231"/>
      <c r="K56" s="240" t="s">
        <v>267</v>
      </c>
      <c r="L56" s="241">
        <f>IFERROR(L54/L52,"N/A")</f>
        <v>0.4</v>
      </c>
    </row>
    <row r="57" spans="1:12" ht="42.75">
      <c r="A57" s="288" t="s">
        <v>138</v>
      </c>
      <c r="B57" s="227" t="s">
        <v>139</v>
      </c>
      <c r="C57" s="228" t="s">
        <v>313</v>
      </c>
      <c r="D57" s="229">
        <v>1</v>
      </c>
      <c r="E57" s="289">
        <v>1</v>
      </c>
      <c r="F57" s="235"/>
      <c r="G57" s="231" t="s">
        <v>970</v>
      </c>
      <c r="H57" s="231"/>
      <c r="I57" s="231"/>
      <c r="J57" s="231"/>
      <c r="K57" s="211"/>
      <c r="L57" s="211"/>
    </row>
    <row r="58" spans="1:12" ht="71.25">
      <c r="A58" s="288" t="s">
        <v>140</v>
      </c>
      <c r="B58" s="227" t="s">
        <v>141</v>
      </c>
      <c r="C58" s="238"/>
      <c r="D58" s="229">
        <v>1</v>
      </c>
      <c r="E58" s="289">
        <v>1</v>
      </c>
      <c r="F58" s="235"/>
      <c r="G58" s="231" t="s">
        <v>971</v>
      </c>
      <c r="H58" s="231"/>
      <c r="I58" s="231"/>
      <c r="J58" s="231"/>
      <c r="K58" s="211"/>
      <c r="L58" s="211"/>
    </row>
    <row r="59" spans="1:12" ht="15">
      <c r="A59" s="293"/>
      <c r="B59" s="248" t="s">
        <v>314</v>
      </c>
      <c r="C59" s="248"/>
      <c r="D59" s="248"/>
      <c r="E59" s="248"/>
      <c r="F59" s="249"/>
      <c r="G59" s="249"/>
      <c r="H59" s="249"/>
      <c r="I59" s="249"/>
      <c r="J59" s="249"/>
      <c r="K59" s="211"/>
      <c r="L59" s="211"/>
    </row>
    <row r="60" spans="1:12" ht="57">
      <c r="A60" s="288" t="s">
        <v>143</v>
      </c>
      <c r="B60" s="227" t="s">
        <v>144</v>
      </c>
      <c r="C60" s="228" t="s">
        <v>315</v>
      </c>
      <c r="D60" s="229">
        <v>1</v>
      </c>
      <c r="E60" s="289">
        <v>0</v>
      </c>
      <c r="F60" s="235"/>
      <c r="G60" s="231" t="s">
        <v>973</v>
      </c>
      <c r="H60" s="231"/>
      <c r="I60" s="231"/>
      <c r="J60" s="231"/>
      <c r="K60" s="211"/>
      <c r="L60" s="211"/>
    </row>
    <row r="61" spans="1:12" ht="15">
      <c r="A61" s="293"/>
      <c r="B61" s="248" t="s">
        <v>316</v>
      </c>
      <c r="C61" s="248"/>
      <c r="D61" s="248"/>
      <c r="E61" s="248"/>
      <c r="F61" s="249"/>
      <c r="G61" s="249"/>
      <c r="H61" s="249"/>
      <c r="I61" s="249"/>
      <c r="J61" s="249"/>
      <c r="K61" s="211"/>
      <c r="L61" s="211"/>
    </row>
    <row r="62" spans="1:12" ht="57">
      <c r="A62" s="288" t="s">
        <v>146</v>
      </c>
      <c r="B62" s="227" t="s">
        <v>147</v>
      </c>
      <c r="C62" s="228" t="s">
        <v>317</v>
      </c>
      <c r="D62" s="229">
        <v>1</v>
      </c>
      <c r="E62" s="289">
        <v>1</v>
      </c>
      <c r="F62" s="235"/>
      <c r="G62" s="231" t="s">
        <v>665</v>
      </c>
      <c r="H62" s="231"/>
      <c r="I62" s="231"/>
      <c r="J62" s="231"/>
      <c r="K62" s="211"/>
      <c r="L62" s="211"/>
    </row>
    <row r="63" spans="1:12" ht="42.75">
      <c r="A63" s="288" t="s">
        <v>148</v>
      </c>
      <c r="B63" s="227" t="s">
        <v>149</v>
      </c>
      <c r="C63" s="228" t="s">
        <v>318</v>
      </c>
      <c r="D63" s="229">
        <v>1</v>
      </c>
      <c r="E63" s="289">
        <v>1</v>
      </c>
      <c r="F63" s="235"/>
      <c r="G63" s="231" t="s">
        <v>974</v>
      </c>
      <c r="H63" s="231"/>
      <c r="I63" s="231"/>
      <c r="J63" s="231"/>
      <c r="K63" s="211"/>
      <c r="L63" s="211"/>
    </row>
    <row r="64" spans="1:12" ht="114">
      <c r="A64" s="288" t="s">
        <v>150</v>
      </c>
      <c r="B64" s="227" t="s">
        <v>151</v>
      </c>
      <c r="C64" s="228" t="s">
        <v>319</v>
      </c>
      <c r="D64" s="229">
        <v>1</v>
      </c>
      <c r="E64" s="289">
        <v>0</v>
      </c>
      <c r="F64" s="235"/>
      <c r="G64" s="231" t="s">
        <v>595</v>
      </c>
      <c r="H64" s="231"/>
      <c r="I64" s="231"/>
      <c r="J64" s="231"/>
      <c r="K64" s="211"/>
      <c r="L64" s="211"/>
    </row>
    <row r="65" spans="1:12" ht="15">
      <c r="A65" s="293"/>
      <c r="B65" s="248" t="s">
        <v>320</v>
      </c>
      <c r="C65" s="248"/>
      <c r="D65" s="248"/>
      <c r="E65" s="248"/>
      <c r="F65" s="249"/>
      <c r="G65" s="249"/>
      <c r="H65" s="249"/>
      <c r="I65" s="249"/>
      <c r="J65" s="249"/>
      <c r="K65" s="211"/>
      <c r="L65" s="211"/>
    </row>
    <row r="66" spans="1:12" ht="71.25">
      <c r="A66" s="288" t="s">
        <v>153</v>
      </c>
      <c r="B66" s="227" t="s">
        <v>154</v>
      </c>
      <c r="C66" s="228" t="s">
        <v>321</v>
      </c>
      <c r="D66" s="229">
        <v>1</v>
      </c>
      <c r="E66" s="289">
        <v>0</v>
      </c>
      <c r="F66" s="235"/>
      <c r="G66" s="231" t="s">
        <v>976</v>
      </c>
      <c r="H66" s="231"/>
      <c r="I66" s="231"/>
      <c r="J66" s="231"/>
      <c r="K66" s="211"/>
      <c r="L66" s="211"/>
    </row>
    <row r="67" spans="1:12" ht="71.25">
      <c r="A67" s="288" t="s">
        <v>155</v>
      </c>
      <c r="B67" s="227" t="s">
        <v>156</v>
      </c>
      <c r="C67" s="238"/>
      <c r="D67" s="229">
        <v>1</v>
      </c>
      <c r="E67" s="289">
        <v>0</v>
      </c>
      <c r="F67" s="235"/>
      <c r="G67" s="231" t="s">
        <v>473</v>
      </c>
      <c r="H67" s="231"/>
      <c r="I67" s="231"/>
      <c r="J67" s="231"/>
      <c r="K67" s="211"/>
      <c r="L67" s="211"/>
    </row>
    <row r="68" spans="1:12" ht="15">
      <c r="A68" s="293"/>
      <c r="B68" s="248" t="s">
        <v>322</v>
      </c>
      <c r="C68" s="248"/>
      <c r="D68" s="248"/>
      <c r="E68" s="248"/>
      <c r="F68" s="249"/>
      <c r="G68" s="249"/>
      <c r="H68" s="249"/>
      <c r="I68" s="249"/>
      <c r="J68" s="249"/>
      <c r="K68" s="211"/>
      <c r="L68" s="211"/>
    </row>
    <row r="69" spans="1:12" ht="85.5">
      <c r="A69" s="288" t="s">
        <v>158</v>
      </c>
      <c r="B69" s="227" t="s">
        <v>159</v>
      </c>
      <c r="C69" s="228" t="s">
        <v>323</v>
      </c>
      <c r="D69" s="229">
        <v>3</v>
      </c>
      <c r="E69" s="289">
        <v>0</v>
      </c>
      <c r="F69" s="235"/>
      <c r="G69" s="231" t="s">
        <v>474</v>
      </c>
      <c r="H69" s="231"/>
      <c r="I69" s="231"/>
      <c r="J69" s="231"/>
      <c r="K69" s="211"/>
      <c r="L69" s="211"/>
    </row>
    <row r="70" spans="1:12" ht="71.25">
      <c r="A70" s="288" t="s">
        <v>160</v>
      </c>
      <c r="B70" s="227" t="s">
        <v>161</v>
      </c>
      <c r="C70" s="228" t="s">
        <v>325</v>
      </c>
      <c r="D70" s="229">
        <v>1</v>
      </c>
      <c r="E70" s="289">
        <v>1</v>
      </c>
      <c r="F70" s="235"/>
      <c r="G70" s="231" t="s">
        <v>475</v>
      </c>
      <c r="H70" s="231"/>
      <c r="I70" s="231"/>
      <c r="J70" s="231"/>
      <c r="K70" s="211"/>
      <c r="L70" s="211"/>
    </row>
    <row r="71" spans="1:12" ht="57">
      <c r="A71" s="288" t="s">
        <v>162</v>
      </c>
      <c r="B71" s="227" t="s">
        <v>678</v>
      </c>
      <c r="C71" s="228" t="s">
        <v>327</v>
      </c>
      <c r="D71" s="229">
        <v>1</v>
      </c>
      <c r="E71" s="289">
        <v>1</v>
      </c>
      <c r="F71" s="235"/>
      <c r="G71" s="231"/>
      <c r="H71" s="231"/>
      <c r="I71" s="231"/>
      <c r="J71" s="231"/>
      <c r="K71" s="211"/>
      <c r="L71" s="211"/>
    </row>
    <row r="72" spans="1:12" ht="71.25">
      <c r="A72" s="288" t="s">
        <v>164</v>
      </c>
      <c r="B72" s="227" t="s">
        <v>165</v>
      </c>
      <c r="C72" s="238"/>
      <c r="D72" s="229">
        <v>1</v>
      </c>
      <c r="E72" s="289">
        <v>1</v>
      </c>
      <c r="F72" s="235"/>
      <c r="G72" s="231"/>
      <c r="H72" s="231"/>
      <c r="I72" s="231"/>
      <c r="J72" s="231"/>
      <c r="K72" s="211"/>
      <c r="L72" s="211"/>
    </row>
    <row r="73" spans="1:12" ht="15">
      <c r="A73" s="293"/>
      <c r="B73" s="248" t="s">
        <v>329</v>
      </c>
      <c r="C73" s="248"/>
      <c r="D73" s="248"/>
      <c r="E73" s="248"/>
      <c r="F73" s="249"/>
      <c r="G73" s="249"/>
      <c r="H73" s="249"/>
      <c r="I73" s="249"/>
      <c r="J73" s="249"/>
      <c r="K73" s="211"/>
      <c r="L73" s="211"/>
    </row>
    <row r="74" spans="1:12" ht="71.25">
      <c r="A74" s="288" t="s">
        <v>167</v>
      </c>
      <c r="B74" s="227" t="s">
        <v>168</v>
      </c>
      <c r="C74" s="228" t="s">
        <v>330</v>
      </c>
      <c r="D74" s="229">
        <v>1</v>
      </c>
      <c r="E74" s="289">
        <v>1</v>
      </c>
      <c r="F74" s="235"/>
      <c r="G74" s="231" t="s">
        <v>599</v>
      </c>
      <c r="H74" s="231"/>
      <c r="I74" s="231"/>
      <c r="J74" s="231"/>
      <c r="K74" s="211"/>
      <c r="L74" s="211"/>
    </row>
    <row r="75" spans="1:12" ht="57">
      <c r="A75" s="288" t="s">
        <v>169</v>
      </c>
      <c r="B75" s="227" t="s">
        <v>170</v>
      </c>
      <c r="C75" s="238"/>
      <c r="D75" s="229">
        <v>1</v>
      </c>
      <c r="E75" s="289">
        <v>1</v>
      </c>
      <c r="F75" s="235"/>
      <c r="G75" s="231" t="s">
        <v>600</v>
      </c>
      <c r="H75" s="231"/>
      <c r="I75" s="231"/>
      <c r="J75" s="231"/>
      <c r="K75" s="211"/>
      <c r="L75" s="211"/>
    </row>
    <row r="76" spans="1:12" ht="15">
      <c r="A76" s="293"/>
      <c r="B76" s="248" t="s">
        <v>331</v>
      </c>
      <c r="C76" s="248"/>
      <c r="D76" s="248"/>
      <c r="E76" s="248"/>
      <c r="F76" s="249"/>
      <c r="G76" s="249"/>
      <c r="H76" s="249"/>
      <c r="I76" s="249"/>
      <c r="J76" s="249"/>
      <c r="K76" s="211"/>
      <c r="L76" s="211"/>
    </row>
    <row r="77" spans="1:12" ht="71.25">
      <c r="A77" s="288" t="s">
        <v>172</v>
      </c>
      <c r="B77" s="227" t="s">
        <v>173</v>
      </c>
      <c r="C77" s="228" t="s">
        <v>332</v>
      </c>
      <c r="D77" s="229">
        <v>1</v>
      </c>
      <c r="E77" s="289">
        <v>1</v>
      </c>
      <c r="F77" s="235"/>
      <c r="G77" s="231" t="s">
        <v>601</v>
      </c>
      <c r="H77" s="231"/>
      <c r="I77" s="231"/>
      <c r="J77" s="231"/>
      <c r="K77" s="211"/>
      <c r="L77" s="211"/>
    </row>
    <row r="78" spans="1:12" ht="42.75">
      <c r="A78" s="288" t="s">
        <v>174</v>
      </c>
      <c r="B78" s="227" t="s">
        <v>175</v>
      </c>
      <c r="C78" s="238"/>
      <c r="D78" s="229">
        <v>1</v>
      </c>
      <c r="E78" s="289">
        <v>0</v>
      </c>
      <c r="F78" s="235"/>
      <c r="G78" s="231" t="s">
        <v>981</v>
      </c>
      <c r="H78" s="231"/>
      <c r="I78" s="231"/>
      <c r="J78" s="231"/>
      <c r="K78" s="211"/>
      <c r="L78" s="211"/>
    </row>
    <row r="79" spans="1:12" ht="57">
      <c r="A79" s="288" t="s">
        <v>176</v>
      </c>
      <c r="B79" s="227" t="s">
        <v>177</v>
      </c>
      <c r="C79" s="228" t="s">
        <v>333</v>
      </c>
      <c r="D79" s="229">
        <v>1</v>
      </c>
      <c r="E79" s="289">
        <v>0</v>
      </c>
      <c r="F79" s="235"/>
      <c r="G79" s="231" t="s">
        <v>981</v>
      </c>
      <c r="H79" s="231"/>
      <c r="I79" s="231"/>
      <c r="J79" s="231"/>
      <c r="K79" s="211"/>
      <c r="L79" s="211"/>
    </row>
    <row r="80" spans="1:12" ht="15">
      <c r="A80" s="293"/>
      <c r="B80" s="248" t="s">
        <v>334</v>
      </c>
      <c r="C80" s="248"/>
      <c r="D80" s="248"/>
      <c r="E80" s="248"/>
      <c r="F80" s="249"/>
      <c r="G80" s="249"/>
      <c r="H80" s="249"/>
      <c r="I80" s="249"/>
      <c r="J80" s="249"/>
      <c r="K80" s="211"/>
      <c r="L80" s="211"/>
    </row>
    <row r="81" spans="1:12" ht="71.25">
      <c r="A81" s="288" t="s">
        <v>179</v>
      </c>
      <c r="B81" s="227" t="s">
        <v>180</v>
      </c>
      <c r="C81" s="238"/>
      <c r="D81" s="229">
        <v>1</v>
      </c>
      <c r="E81" s="289">
        <v>0</v>
      </c>
      <c r="F81" s="235"/>
      <c r="G81" s="231" t="s">
        <v>983</v>
      </c>
      <c r="H81" s="231"/>
      <c r="I81" s="231"/>
      <c r="J81" s="231"/>
      <c r="K81" s="211"/>
      <c r="L81" s="211"/>
    </row>
    <row r="82" spans="1:12" ht="71.25">
      <c r="A82" s="288" t="s">
        <v>181</v>
      </c>
      <c r="B82" s="227" t="s">
        <v>182</v>
      </c>
      <c r="C82" s="238"/>
      <c r="D82" s="229">
        <v>1</v>
      </c>
      <c r="E82" s="289">
        <v>0</v>
      </c>
      <c r="F82" s="235"/>
      <c r="G82" s="231" t="s">
        <v>983</v>
      </c>
      <c r="H82" s="231"/>
      <c r="I82" s="231"/>
      <c r="J82" s="231"/>
      <c r="K82" s="211"/>
      <c r="L82" s="211"/>
    </row>
    <row r="83" spans="1:12" ht="57">
      <c r="A83" s="288" t="s">
        <v>183</v>
      </c>
      <c r="B83" s="227" t="s">
        <v>184</v>
      </c>
      <c r="C83" s="238"/>
      <c r="D83" s="229">
        <v>1</v>
      </c>
      <c r="E83" s="289">
        <v>0</v>
      </c>
      <c r="F83" s="235"/>
      <c r="G83" s="231" t="s">
        <v>983</v>
      </c>
      <c r="H83" s="231"/>
      <c r="I83" s="231"/>
      <c r="J83" s="231"/>
      <c r="K83" s="211"/>
      <c r="L83" s="211"/>
    </row>
    <row r="84" spans="1:12" ht="15">
      <c r="A84" s="293"/>
      <c r="B84" s="238"/>
      <c r="C84" s="238"/>
      <c r="D84" s="239"/>
      <c r="E84" s="294"/>
      <c r="F84" s="235"/>
      <c r="G84" s="235"/>
      <c r="H84" s="235"/>
      <c r="I84" s="235"/>
      <c r="J84" s="235"/>
      <c r="K84" s="211"/>
      <c r="L84" s="211"/>
    </row>
    <row r="85" spans="1:12" ht="15">
      <c r="A85" s="287">
        <v>8</v>
      </c>
      <c r="B85" s="242" t="s">
        <v>336</v>
      </c>
      <c r="C85" s="243"/>
      <c r="D85" s="243"/>
      <c r="E85" s="243"/>
      <c r="F85" s="244"/>
      <c r="G85" s="244"/>
      <c r="H85" s="244"/>
      <c r="I85" s="244"/>
      <c r="J85" s="244"/>
      <c r="K85" s="225"/>
      <c r="L85" s="225"/>
    </row>
    <row r="86" spans="1:12" ht="42.75">
      <c r="A86" s="288">
        <v>8.1</v>
      </c>
      <c r="B86" s="227" t="s">
        <v>186</v>
      </c>
      <c r="C86" s="228" t="s">
        <v>338</v>
      </c>
      <c r="D86" s="229">
        <v>2</v>
      </c>
      <c r="E86" s="289" t="s">
        <v>454</v>
      </c>
      <c r="F86" s="235"/>
      <c r="G86" s="231" t="s">
        <v>795</v>
      </c>
      <c r="H86" s="231"/>
      <c r="I86" s="231"/>
      <c r="J86" s="231"/>
      <c r="K86" s="250" t="s">
        <v>32</v>
      </c>
      <c r="L86" s="234">
        <f>SUM(D86:D89)-SUMIF(E86:E89,"-",D86:D89)</f>
        <v>5</v>
      </c>
    </row>
    <row r="87" spans="1:12" ht="71.25">
      <c r="A87" s="288">
        <v>8.1999999999999993</v>
      </c>
      <c r="B87" s="227" t="s">
        <v>187</v>
      </c>
      <c r="C87" s="228" t="s">
        <v>341</v>
      </c>
      <c r="D87" s="229">
        <v>1</v>
      </c>
      <c r="E87" s="289">
        <v>0</v>
      </c>
      <c r="F87" s="235"/>
      <c r="G87" s="231" t="s">
        <v>986</v>
      </c>
      <c r="H87" s="231"/>
      <c r="I87" s="231"/>
      <c r="J87" s="231"/>
      <c r="K87" s="250" t="s">
        <v>33</v>
      </c>
      <c r="L87" s="234">
        <f>SUMIF(E86:E89,"~?",D86:D89)</f>
        <v>2</v>
      </c>
    </row>
    <row r="88" spans="1:12" ht="42.75">
      <c r="A88" s="288">
        <v>8.3000000000000007</v>
      </c>
      <c r="B88" s="227" t="s">
        <v>188</v>
      </c>
      <c r="C88" s="228" t="s">
        <v>343</v>
      </c>
      <c r="D88" s="229">
        <v>2</v>
      </c>
      <c r="E88" s="289">
        <v>2</v>
      </c>
      <c r="F88" s="235"/>
      <c r="G88" s="231" t="s">
        <v>988</v>
      </c>
      <c r="H88" s="231"/>
      <c r="I88" s="231"/>
      <c r="J88" s="231"/>
      <c r="K88" s="250" t="s">
        <v>34</v>
      </c>
      <c r="L88" s="234">
        <f>SUM(E86:E89)</f>
        <v>2</v>
      </c>
    </row>
    <row r="89" spans="1:12" ht="30">
      <c r="A89" s="293"/>
      <c r="B89" s="238"/>
      <c r="C89" s="238"/>
      <c r="D89" s="239"/>
      <c r="E89" s="294"/>
      <c r="F89" s="235"/>
      <c r="G89" s="235"/>
      <c r="H89" s="235"/>
      <c r="I89" s="235"/>
      <c r="J89" s="235"/>
      <c r="K89" s="250" t="s">
        <v>35</v>
      </c>
      <c r="L89" s="234">
        <f>L86-L87</f>
        <v>3</v>
      </c>
    </row>
    <row r="90" spans="1:12" ht="30">
      <c r="A90" s="287">
        <v>9</v>
      </c>
      <c r="B90" s="242" t="s">
        <v>71</v>
      </c>
      <c r="C90" s="243"/>
      <c r="D90" s="243"/>
      <c r="E90" s="243"/>
      <c r="F90" s="244"/>
      <c r="G90" s="244"/>
      <c r="H90" s="244"/>
      <c r="I90" s="244"/>
      <c r="J90" s="244"/>
      <c r="K90" s="240" t="s">
        <v>267</v>
      </c>
      <c r="L90" s="241">
        <f>IFERROR(L88/L86,"N/A")</f>
        <v>0.4</v>
      </c>
    </row>
    <row r="91" spans="1:12" ht="42.75">
      <c r="A91" s="288">
        <v>9.1</v>
      </c>
      <c r="B91" s="227" t="s">
        <v>190</v>
      </c>
      <c r="C91" s="228" t="s">
        <v>347</v>
      </c>
      <c r="D91" s="229">
        <v>3</v>
      </c>
      <c r="E91" s="289">
        <v>3</v>
      </c>
      <c r="F91" s="235"/>
      <c r="G91" s="231" t="s">
        <v>992</v>
      </c>
      <c r="H91" s="231"/>
      <c r="I91" s="231"/>
      <c r="J91" s="231"/>
      <c r="K91" s="250" t="s">
        <v>32</v>
      </c>
      <c r="L91" s="234">
        <f>SUM(D91:D93)-SUMIF(E91:E93,"-",D91:D93)</f>
        <v>5</v>
      </c>
    </row>
    <row r="92" spans="1:12" ht="42.75">
      <c r="A92" s="288">
        <v>9.1999999999999993</v>
      </c>
      <c r="B92" s="253" t="s">
        <v>191</v>
      </c>
      <c r="C92" s="228" t="s">
        <v>350</v>
      </c>
      <c r="D92" s="229">
        <v>2</v>
      </c>
      <c r="E92" s="289">
        <v>0</v>
      </c>
      <c r="F92" s="235"/>
      <c r="G92" s="231" t="s">
        <v>995</v>
      </c>
      <c r="H92" s="231"/>
      <c r="I92" s="231"/>
      <c r="J92" s="231"/>
      <c r="K92" s="250" t="s">
        <v>33</v>
      </c>
      <c r="L92" s="234">
        <f>SUMIF(E91:E93,"~?",D91:D93)</f>
        <v>0</v>
      </c>
    </row>
    <row r="93" spans="1:12" ht="15">
      <c r="A93" s="288"/>
      <c r="B93" s="227"/>
      <c r="C93" s="238"/>
      <c r="D93" s="239"/>
      <c r="E93" s="294"/>
      <c r="F93" s="235"/>
      <c r="G93" s="235"/>
      <c r="H93" s="235"/>
      <c r="I93" s="235"/>
      <c r="J93" s="235"/>
      <c r="K93" s="250" t="s">
        <v>34</v>
      </c>
      <c r="L93" s="234">
        <f>SUM(E91:E93)</f>
        <v>3</v>
      </c>
    </row>
    <row r="94" spans="1:12" ht="30">
      <c r="A94" s="287">
        <v>10</v>
      </c>
      <c r="B94" s="242" t="s">
        <v>353</v>
      </c>
      <c r="C94" s="243"/>
      <c r="D94" s="243"/>
      <c r="E94" s="243"/>
      <c r="F94" s="244"/>
      <c r="G94" s="244"/>
      <c r="H94" s="244"/>
      <c r="I94" s="244"/>
      <c r="J94" s="244"/>
      <c r="K94" s="250" t="s">
        <v>35</v>
      </c>
      <c r="L94" s="234">
        <f>L91-L92</f>
        <v>5</v>
      </c>
    </row>
    <row r="95" spans="1:12" ht="42.75">
      <c r="A95" s="288">
        <v>10.1</v>
      </c>
      <c r="B95" s="227" t="s">
        <v>193</v>
      </c>
      <c r="C95" s="228" t="s">
        <v>355</v>
      </c>
      <c r="D95" s="229">
        <v>1</v>
      </c>
      <c r="E95" s="289">
        <v>0</v>
      </c>
      <c r="F95" s="235"/>
      <c r="G95" s="231" t="s">
        <v>997</v>
      </c>
      <c r="H95" s="231"/>
      <c r="I95" s="231"/>
      <c r="J95" s="231"/>
      <c r="K95" s="240" t="s">
        <v>267</v>
      </c>
      <c r="L95" s="241">
        <f>IFERROR(L93/L91,"N/A")</f>
        <v>0.6</v>
      </c>
    </row>
    <row r="96" spans="1:12" ht="57">
      <c r="A96" s="288">
        <v>10.199999999999999</v>
      </c>
      <c r="B96" s="227" t="s">
        <v>194</v>
      </c>
      <c r="C96" s="228" t="s">
        <v>357</v>
      </c>
      <c r="D96" s="229">
        <v>1</v>
      </c>
      <c r="E96" s="289">
        <v>0</v>
      </c>
      <c r="F96" s="235"/>
      <c r="G96" s="231" t="s">
        <v>486</v>
      </c>
      <c r="H96" s="231"/>
      <c r="I96" s="231"/>
      <c r="J96" s="231"/>
      <c r="K96" s="250" t="s">
        <v>32</v>
      </c>
      <c r="L96" s="234">
        <f>SUM(D95:D100)-SUMIF(E95:E100,"-",D95:D100)</f>
        <v>5</v>
      </c>
    </row>
    <row r="97" spans="1:12" ht="85.5">
      <c r="A97" s="288">
        <v>10.3</v>
      </c>
      <c r="B97" s="227" t="s">
        <v>195</v>
      </c>
      <c r="C97" s="228" t="s">
        <v>359</v>
      </c>
      <c r="D97" s="229">
        <v>2</v>
      </c>
      <c r="E97" s="289">
        <v>2</v>
      </c>
      <c r="F97" s="235"/>
      <c r="G97" s="231" t="s">
        <v>1000</v>
      </c>
      <c r="H97" s="231"/>
      <c r="I97" s="231"/>
      <c r="J97" s="231"/>
      <c r="K97" s="250" t="s">
        <v>33</v>
      </c>
      <c r="L97" s="234">
        <f>SUMIF(E95:E100,"~?",D95:D100)</f>
        <v>0</v>
      </c>
    </row>
    <row r="98" spans="1:12" ht="42.75">
      <c r="A98" s="288">
        <v>10.4</v>
      </c>
      <c r="B98" s="227" t="s">
        <v>197</v>
      </c>
      <c r="C98" s="228" t="s">
        <v>361</v>
      </c>
      <c r="D98" s="229">
        <v>1</v>
      </c>
      <c r="E98" s="289">
        <v>0</v>
      </c>
      <c r="F98" s="235"/>
      <c r="G98" s="231" t="s">
        <v>489</v>
      </c>
      <c r="H98" s="235"/>
      <c r="I98" s="235"/>
      <c r="J98" s="235"/>
      <c r="K98" s="250" t="s">
        <v>34</v>
      </c>
      <c r="L98" s="234">
        <f>SUM(E95:E100)</f>
        <v>2</v>
      </c>
    </row>
    <row r="99" spans="1:12" ht="30">
      <c r="A99" s="329"/>
      <c r="B99" s="255"/>
      <c r="C99" s="256"/>
      <c r="D99" s="256"/>
      <c r="E99" s="256"/>
      <c r="F99" s="257"/>
      <c r="G99" s="257"/>
      <c r="H99" s="257"/>
      <c r="I99" s="257"/>
      <c r="J99" s="257"/>
      <c r="K99" s="250" t="s">
        <v>35</v>
      </c>
      <c r="L99" s="234">
        <f>L96-L97</f>
        <v>5</v>
      </c>
    </row>
    <row r="100" spans="1:12" ht="30">
      <c r="H100" s="231"/>
      <c r="I100" s="231"/>
      <c r="J100" s="231"/>
      <c r="K100" s="240" t="s">
        <v>267</v>
      </c>
      <c r="L100" s="241">
        <f>IFERROR(L98/L96,"N/A")</f>
        <v>0.4</v>
      </c>
    </row>
    <row r="101" spans="1:12" ht="15">
      <c r="A101" s="293"/>
      <c r="B101" s="238"/>
      <c r="C101" s="238"/>
      <c r="D101" s="239"/>
      <c r="E101" s="294"/>
      <c r="F101" s="235"/>
      <c r="G101" s="235"/>
      <c r="H101" s="235"/>
      <c r="I101" s="235"/>
      <c r="J101" s="235"/>
      <c r="K101" s="211"/>
      <c r="L101" s="211"/>
    </row>
    <row r="102" spans="1:12" ht="15">
      <c r="A102" s="287">
        <v>11</v>
      </c>
      <c r="B102" s="242" t="s">
        <v>363</v>
      </c>
      <c r="C102" s="243"/>
      <c r="D102" s="243"/>
      <c r="E102" s="243"/>
      <c r="F102" s="244"/>
      <c r="G102" s="244"/>
      <c r="H102" s="244"/>
      <c r="I102" s="244"/>
      <c r="J102" s="244"/>
      <c r="K102" s="225"/>
      <c r="L102" s="225"/>
    </row>
    <row r="103" spans="1:12" ht="71.25">
      <c r="A103" s="265">
        <v>11.1</v>
      </c>
      <c r="B103" s="227" t="s">
        <v>199</v>
      </c>
      <c r="C103" s="228" t="s">
        <v>366</v>
      </c>
      <c r="D103" s="229">
        <v>2</v>
      </c>
      <c r="E103" s="289" t="s">
        <v>454</v>
      </c>
      <c r="F103" s="235"/>
      <c r="G103" s="231" t="s">
        <v>795</v>
      </c>
      <c r="H103" s="231"/>
      <c r="I103" s="231"/>
      <c r="J103" s="231"/>
      <c r="K103" s="250" t="s">
        <v>32</v>
      </c>
      <c r="L103" s="234">
        <f>SUM(D103:D107)-SUMIF(E103:E107,"-",D103:D107)</f>
        <v>9</v>
      </c>
    </row>
    <row r="104" spans="1:12" ht="71.25">
      <c r="A104" s="265">
        <v>11.2</v>
      </c>
      <c r="B104" s="228" t="s">
        <v>200</v>
      </c>
      <c r="C104" s="228" t="s">
        <v>368</v>
      </c>
      <c r="D104" s="229">
        <v>3</v>
      </c>
      <c r="E104" s="289" t="s">
        <v>454</v>
      </c>
      <c r="F104" s="235"/>
      <c r="G104" s="231" t="s">
        <v>490</v>
      </c>
      <c r="H104" s="231"/>
      <c r="I104" s="231"/>
      <c r="J104" s="231"/>
      <c r="K104" s="250" t="s">
        <v>33</v>
      </c>
      <c r="L104" s="234">
        <f>SUMIF(E103:E107,"~?",D103:D107)</f>
        <v>7</v>
      </c>
    </row>
    <row r="105" spans="1:12" ht="71.25">
      <c r="A105" s="265">
        <v>11.3</v>
      </c>
      <c r="B105" s="253" t="s">
        <v>201</v>
      </c>
      <c r="C105" s="228" t="s">
        <v>366</v>
      </c>
      <c r="D105" s="229">
        <v>2</v>
      </c>
      <c r="E105" s="289" t="s">
        <v>454</v>
      </c>
      <c r="F105" s="235"/>
      <c r="G105" s="231" t="s">
        <v>795</v>
      </c>
      <c r="H105" s="231"/>
      <c r="I105" s="231"/>
      <c r="J105" s="231"/>
      <c r="K105" s="250" t="s">
        <v>34</v>
      </c>
      <c r="L105" s="234">
        <f>SUM(E103:E107)</f>
        <v>0</v>
      </c>
    </row>
    <row r="106" spans="1:12" ht="85.5">
      <c r="A106" s="288">
        <v>11.4</v>
      </c>
      <c r="B106" s="228" t="s">
        <v>202</v>
      </c>
      <c r="C106" s="228" t="s">
        <v>372</v>
      </c>
      <c r="D106" s="229">
        <v>2</v>
      </c>
      <c r="E106" s="289">
        <v>0</v>
      </c>
      <c r="F106" s="235"/>
      <c r="G106" s="231" t="s">
        <v>608</v>
      </c>
      <c r="H106" s="231"/>
      <c r="I106" s="231"/>
      <c r="J106" s="231"/>
      <c r="K106" s="250" t="s">
        <v>35</v>
      </c>
      <c r="L106" s="234">
        <f>L103-L104</f>
        <v>2</v>
      </c>
    </row>
    <row r="107" spans="1:12" ht="30">
      <c r="A107" s="293"/>
      <c r="B107" s="238"/>
      <c r="C107" s="238"/>
      <c r="D107" s="239"/>
      <c r="E107" s="294"/>
      <c r="F107" s="235"/>
      <c r="G107" s="235"/>
      <c r="H107" s="235"/>
      <c r="I107" s="235"/>
      <c r="J107" s="235"/>
      <c r="K107" s="240" t="s">
        <v>267</v>
      </c>
      <c r="L107" s="241">
        <f>IFERROR(L105/L103,"N/A")</f>
        <v>0</v>
      </c>
    </row>
    <row r="108" spans="1:12" ht="15">
      <c r="A108" s="287">
        <v>12</v>
      </c>
      <c r="B108" s="242" t="s">
        <v>203</v>
      </c>
      <c r="C108" s="243"/>
      <c r="D108" s="243"/>
      <c r="E108" s="243"/>
      <c r="F108" s="244"/>
      <c r="G108" s="244"/>
      <c r="H108" s="244"/>
      <c r="I108" s="244"/>
      <c r="J108" s="244"/>
      <c r="K108" s="225"/>
      <c r="L108" s="225"/>
    </row>
    <row r="109" spans="1:12" ht="42.75">
      <c r="A109" s="288">
        <v>12.1</v>
      </c>
      <c r="B109" s="227" t="s">
        <v>204</v>
      </c>
      <c r="C109" s="238"/>
      <c r="D109" s="229">
        <v>3</v>
      </c>
      <c r="E109" s="289">
        <v>0</v>
      </c>
      <c r="F109" s="235"/>
      <c r="G109" s="231" t="s">
        <v>1002</v>
      </c>
      <c r="H109" s="231"/>
      <c r="I109" s="231"/>
      <c r="J109" s="231"/>
      <c r="K109" s="250" t="s">
        <v>32</v>
      </c>
      <c r="L109" s="234">
        <f>SUM(D109:D114)-SUMIF(E109:E114,"-",D109:D114)</f>
        <v>9</v>
      </c>
    </row>
    <row r="110" spans="1:12" ht="57">
      <c r="A110" s="288">
        <v>12.2</v>
      </c>
      <c r="B110" s="227" t="s">
        <v>205</v>
      </c>
      <c r="C110" s="238"/>
      <c r="D110" s="229">
        <v>1</v>
      </c>
      <c r="E110" s="289">
        <v>0</v>
      </c>
      <c r="F110" s="235"/>
      <c r="G110" s="231" t="s">
        <v>609</v>
      </c>
      <c r="H110" s="231"/>
      <c r="I110" s="231"/>
      <c r="J110" s="231"/>
      <c r="K110" s="250" t="s">
        <v>33</v>
      </c>
      <c r="L110" s="234">
        <f>SUMIF(E109:E114,"~?",D109:D114)</f>
        <v>0</v>
      </c>
    </row>
    <row r="111" spans="1:12" ht="42.75">
      <c r="A111" s="288">
        <v>12.3</v>
      </c>
      <c r="B111" s="227" t="s">
        <v>206</v>
      </c>
      <c r="C111" s="238"/>
      <c r="D111" s="229">
        <v>2</v>
      </c>
      <c r="E111" s="289">
        <v>0</v>
      </c>
      <c r="F111" s="235"/>
      <c r="G111" s="231" t="s">
        <v>609</v>
      </c>
      <c r="H111" s="231"/>
      <c r="I111" s="231"/>
      <c r="J111" s="231"/>
      <c r="K111" s="250" t="s">
        <v>34</v>
      </c>
      <c r="L111" s="234">
        <f>SUM(E109:E114)</f>
        <v>0</v>
      </c>
    </row>
    <row r="112" spans="1:12" ht="71.25">
      <c r="A112" s="288">
        <v>12.4</v>
      </c>
      <c r="B112" s="227" t="s">
        <v>207</v>
      </c>
      <c r="C112" s="238"/>
      <c r="D112" s="229">
        <v>2</v>
      </c>
      <c r="E112" s="289">
        <v>0</v>
      </c>
      <c r="F112" s="235"/>
      <c r="G112" s="231" t="s">
        <v>609</v>
      </c>
      <c r="H112" s="231"/>
      <c r="I112" s="231"/>
      <c r="J112" s="231"/>
      <c r="K112" s="250" t="s">
        <v>35</v>
      </c>
      <c r="L112" s="234">
        <f>L109-L110</f>
        <v>9</v>
      </c>
    </row>
    <row r="113" spans="1:12" ht="42.75">
      <c r="A113" s="288">
        <v>12.5</v>
      </c>
      <c r="B113" s="227" t="s">
        <v>208</v>
      </c>
      <c r="C113" s="228" t="s">
        <v>382</v>
      </c>
      <c r="D113" s="229">
        <v>1</v>
      </c>
      <c r="E113" s="289">
        <v>0</v>
      </c>
      <c r="F113" s="235"/>
      <c r="G113" s="231" t="s">
        <v>609</v>
      </c>
      <c r="H113" s="231"/>
      <c r="I113" s="231"/>
      <c r="J113" s="231"/>
      <c r="K113" s="240" t="s">
        <v>267</v>
      </c>
      <c r="L113" s="241">
        <f>IFERROR(L111/L109,"N/A")</f>
        <v>0</v>
      </c>
    </row>
    <row r="114" spans="1:12" ht="15">
      <c r="A114" s="293"/>
      <c r="B114" s="238"/>
      <c r="C114" s="238"/>
      <c r="D114" s="239"/>
      <c r="E114" s="294"/>
      <c r="F114" s="235"/>
      <c r="G114" s="235"/>
      <c r="H114" s="235"/>
      <c r="I114" s="235"/>
      <c r="J114" s="235"/>
      <c r="K114" s="211"/>
      <c r="L114" s="211"/>
    </row>
    <row r="115" spans="1:12" ht="15">
      <c r="A115" s="287">
        <v>13</v>
      </c>
      <c r="B115" s="242" t="s">
        <v>74</v>
      </c>
      <c r="C115" s="243"/>
      <c r="D115" s="243"/>
      <c r="E115" s="243"/>
      <c r="F115" s="244"/>
      <c r="G115" s="244"/>
      <c r="H115" s="244"/>
      <c r="I115" s="244"/>
      <c r="J115" s="244"/>
      <c r="K115" s="225"/>
      <c r="L115" s="225"/>
    </row>
    <row r="116" spans="1:12" ht="57">
      <c r="A116" s="288">
        <v>13.1</v>
      </c>
      <c r="B116" s="227" t="s">
        <v>210</v>
      </c>
      <c r="C116" s="228" t="s">
        <v>386</v>
      </c>
      <c r="D116" s="229">
        <v>1</v>
      </c>
      <c r="E116" s="289">
        <v>1</v>
      </c>
      <c r="F116" s="235"/>
      <c r="G116" s="231" t="s">
        <v>1008</v>
      </c>
      <c r="H116" s="231"/>
      <c r="I116" s="231"/>
      <c r="J116" s="231"/>
      <c r="K116" s="250" t="s">
        <v>32</v>
      </c>
      <c r="L116" s="234">
        <f>SUM(D116:D121)-SUMIF(E116:E121,"-",D116:D121)</f>
        <v>5</v>
      </c>
    </row>
    <row r="117" spans="1:12" ht="30">
      <c r="A117" s="288">
        <v>13.2</v>
      </c>
      <c r="B117" s="227" t="s">
        <v>211</v>
      </c>
      <c r="C117" s="238"/>
      <c r="D117" s="229">
        <v>1</v>
      </c>
      <c r="E117" s="289">
        <v>1</v>
      </c>
      <c r="F117" s="235"/>
      <c r="G117" s="231" t="s">
        <v>1009</v>
      </c>
      <c r="H117" s="231"/>
      <c r="I117" s="231"/>
      <c r="J117" s="231"/>
      <c r="K117" s="250" t="s">
        <v>33</v>
      </c>
      <c r="L117" s="234">
        <f>SUMIF(E116:E121,"~?",D116:D121)</f>
        <v>1</v>
      </c>
    </row>
    <row r="118" spans="1:12" ht="57">
      <c r="A118" s="288">
        <v>13.3</v>
      </c>
      <c r="B118" s="227" t="s">
        <v>212</v>
      </c>
      <c r="C118" s="228" t="s">
        <v>389</v>
      </c>
      <c r="D118" s="229">
        <v>1</v>
      </c>
      <c r="E118" s="289">
        <v>1</v>
      </c>
      <c r="F118" s="235"/>
      <c r="G118" s="231" t="s">
        <v>1010</v>
      </c>
      <c r="H118" s="231"/>
      <c r="I118" s="231"/>
      <c r="J118" s="231"/>
      <c r="K118" s="250" t="s">
        <v>34</v>
      </c>
      <c r="L118" s="234">
        <f>SUM(E116:E121)</f>
        <v>4</v>
      </c>
    </row>
    <row r="119" spans="1:12" ht="42.75">
      <c r="A119" s="288">
        <v>13.4</v>
      </c>
      <c r="B119" s="227" t="s">
        <v>391</v>
      </c>
      <c r="C119" s="228" t="s">
        <v>392</v>
      </c>
      <c r="D119" s="229">
        <v>1</v>
      </c>
      <c r="E119" s="289">
        <v>1</v>
      </c>
      <c r="F119" s="235"/>
      <c r="G119" s="231" t="s">
        <v>1011</v>
      </c>
      <c r="H119" s="231"/>
      <c r="I119" s="231"/>
      <c r="J119" s="231"/>
      <c r="K119" s="250" t="s">
        <v>35</v>
      </c>
      <c r="L119" s="234">
        <f>L116-L117</f>
        <v>4</v>
      </c>
    </row>
    <row r="120" spans="1:12" ht="42.75">
      <c r="A120" s="288">
        <v>13.5</v>
      </c>
      <c r="B120" s="227" t="s">
        <v>214</v>
      </c>
      <c r="C120" s="228" t="s">
        <v>394</v>
      </c>
      <c r="D120" s="229">
        <v>1</v>
      </c>
      <c r="E120" s="289" t="s">
        <v>454</v>
      </c>
      <c r="F120" s="235"/>
      <c r="G120" s="231" t="s">
        <v>795</v>
      </c>
      <c r="H120" s="231"/>
      <c r="I120" s="231"/>
      <c r="J120" s="231"/>
      <c r="K120" s="240" t="s">
        <v>267</v>
      </c>
      <c r="L120" s="241">
        <f>IFERROR(L118/L116,"N/A")</f>
        <v>0.8</v>
      </c>
    </row>
    <row r="121" spans="1:12" ht="15">
      <c r="A121" s="293"/>
      <c r="B121" s="238"/>
      <c r="C121" s="238"/>
      <c r="D121" s="239"/>
      <c r="E121" s="294"/>
      <c r="F121" s="235"/>
      <c r="G121" s="235"/>
      <c r="H121" s="235"/>
      <c r="I121" s="235"/>
      <c r="J121" s="235"/>
      <c r="K121" s="211"/>
      <c r="L121" s="211"/>
    </row>
    <row r="122" spans="1:12" ht="15">
      <c r="A122" s="287">
        <v>14</v>
      </c>
      <c r="B122" s="242" t="s">
        <v>75</v>
      </c>
      <c r="C122" s="243"/>
      <c r="D122" s="243"/>
      <c r="E122" s="243"/>
      <c r="F122" s="244"/>
      <c r="G122" s="244"/>
      <c r="H122" s="244"/>
      <c r="I122" s="244"/>
      <c r="J122" s="244"/>
      <c r="K122" s="225"/>
      <c r="L122" s="225"/>
    </row>
    <row r="123" spans="1:12" ht="71.25">
      <c r="A123" s="331">
        <v>14.1</v>
      </c>
      <c r="B123" s="227" t="s">
        <v>215</v>
      </c>
      <c r="C123" s="228" t="s">
        <v>397</v>
      </c>
      <c r="D123" s="229">
        <v>0</v>
      </c>
      <c r="E123" s="289" t="s">
        <v>454</v>
      </c>
      <c r="F123" s="235"/>
      <c r="G123" s="231" t="s">
        <v>459</v>
      </c>
      <c r="H123" s="231"/>
      <c r="I123" s="231"/>
      <c r="J123" s="231"/>
      <c r="K123" s="250" t="s">
        <v>32</v>
      </c>
      <c r="L123" s="234">
        <f>SUM(D123:D129)-SUMIF(E123:E129,"-",D123:D129)</f>
        <v>5</v>
      </c>
    </row>
    <row r="124" spans="1:12" ht="42.75">
      <c r="A124" s="331">
        <v>14.2</v>
      </c>
      <c r="B124" s="227" t="s">
        <v>216</v>
      </c>
      <c r="C124" s="238"/>
      <c r="D124" s="229">
        <v>0</v>
      </c>
      <c r="E124" s="289" t="s">
        <v>454</v>
      </c>
      <c r="F124" s="235"/>
      <c r="G124" s="235"/>
      <c r="H124" s="235"/>
      <c r="I124" s="235"/>
      <c r="J124" s="235"/>
      <c r="K124" s="250" t="s">
        <v>33</v>
      </c>
      <c r="L124" s="234">
        <f>SUMIF(E123:E129,"~?",D123:D129)</f>
        <v>5</v>
      </c>
    </row>
    <row r="125" spans="1:12" ht="42.75">
      <c r="A125" s="265">
        <v>14.3</v>
      </c>
      <c r="B125" s="227" t="s">
        <v>217</v>
      </c>
      <c r="C125" s="228" t="s">
        <v>400</v>
      </c>
      <c r="D125" s="229">
        <v>1</v>
      </c>
      <c r="E125" s="289" t="s">
        <v>454</v>
      </c>
      <c r="F125" s="235"/>
      <c r="G125" s="235"/>
      <c r="H125" s="235"/>
      <c r="I125" s="235"/>
      <c r="J125" s="235"/>
      <c r="K125" s="250" t="s">
        <v>34</v>
      </c>
      <c r="L125" s="234">
        <f>SUM(E123:E129)</f>
        <v>0</v>
      </c>
    </row>
    <row r="126" spans="1:12" ht="30">
      <c r="A126" s="265">
        <v>14.4</v>
      </c>
      <c r="B126" s="227" t="s">
        <v>218</v>
      </c>
      <c r="C126" s="238"/>
      <c r="D126" s="229">
        <v>1</v>
      </c>
      <c r="E126" s="289" t="s">
        <v>454</v>
      </c>
      <c r="F126" s="235"/>
      <c r="G126" s="235"/>
      <c r="H126" s="235"/>
      <c r="I126" s="235"/>
      <c r="J126" s="235"/>
      <c r="K126" s="250" t="s">
        <v>35</v>
      </c>
      <c r="L126" s="234">
        <f>L123-L124</f>
        <v>0</v>
      </c>
    </row>
    <row r="127" spans="1:12" ht="42.75">
      <c r="A127" s="265">
        <v>14.5</v>
      </c>
      <c r="B127" s="227" t="s">
        <v>219</v>
      </c>
      <c r="C127" s="228" t="s">
        <v>403</v>
      </c>
      <c r="D127" s="229">
        <v>1</v>
      </c>
      <c r="E127" s="289" t="s">
        <v>454</v>
      </c>
      <c r="F127" s="235"/>
      <c r="G127" s="235"/>
      <c r="H127" s="235"/>
      <c r="I127" s="235"/>
      <c r="J127" s="235"/>
      <c r="K127" s="240" t="s">
        <v>267</v>
      </c>
      <c r="L127" s="241">
        <f>IFERROR(L125/L123,"N/A")</f>
        <v>0</v>
      </c>
    </row>
    <row r="128" spans="1:12" ht="28.5">
      <c r="A128" s="265">
        <v>14.6</v>
      </c>
      <c r="B128" s="227" t="s">
        <v>220</v>
      </c>
      <c r="C128" s="228" t="s">
        <v>405</v>
      </c>
      <c r="D128" s="229">
        <v>1</v>
      </c>
      <c r="E128" s="289" t="s">
        <v>454</v>
      </c>
      <c r="F128" s="235"/>
      <c r="G128" s="235"/>
      <c r="H128" s="235"/>
      <c r="I128" s="235"/>
      <c r="J128" s="235"/>
      <c r="K128" s="211"/>
      <c r="L128" s="211"/>
    </row>
    <row r="129" spans="1:12" ht="85.5">
      <c r="A129" s="265">
        <v>14.7</v>
      </c>
      <c r="B129" s="227" t="s">
        <v>221</v>
      </c>
      <c r="C129" s="228" t="s">
        <v>407</v>
      </c>
      <c r="D129" s="229">
        <v>1</v>
      </c>
      <c r="E129" s="289" t="s">
        <v>454</v>
      </c>
      <c r="F129" s="235"/>
      <c r="G129" s="235"/>
      <c r="H129" s="235"/>
      <c r="I129" s="235"/>
      <c r="J129" s="235"/>
      <c r="K129" s="211"/>
      <c r="L129" s="211"/>
    </row>
    <row r="130" spans="1:12" ht="15">
      <c r="A130" s="332"/>
      <c r="B130" s="238"/>
      <c r="C130" s="238"/>
      <c r="D130" s="239"/>
      <c r="E130" s="294"/>
      <c r="F130" s="235"/>
      <c r="G130" s="235"/>
      <c r="H130" s="235"/>
      <c r="I130" s="235"/>
      <c r="J130" s="235"/>
      <c r="K130" s="211"/>
      <c r="L130" s="211"/>
    </row>
    <row r="131" spans="1:12" ht="15">
      <c r="A131" s="287">
        <v>15</v>
      </c>
      <c r="B131" s="242" t="s">
        <v>77</v>
      </c>
      <c r="C131" s="243"/>
      <c r="D131" s="243"/>
      <c r="E131" s="243"/>
      <c r="F131" s="244"/>
      <c r="G131" s="244"/>
      <c r="H131" s="244"/>
      <c r="I131" s="244"/>
      <c r="J131" s="244"/>
      <c r="K131" s="225"/>
      <c r="L131" s="225"/>
    </row>
    <row r="132" spans="1:12" ht="30">
      <c r="A132" s="265">
        <v>15.1</v>
      </c>
      <c r="B132" s="227" t="s">
        <v>223</v>
      </c>
      <c r="C132" s="228" t="s">
        <v>410</v>
      </c>
      <c r="D132" s="229">
        <v>1</v>
      </c>
      <c r="E132" s="289" t="s">
        <v>454</v>
      </c>
      <c r="F132" s="235"/>
      <c r="G132" s="231" t="s">
        <v>767</v>
      </c>
      <c r="H132" s="231"/>
      <c r="I132" s="231"/>
      <c r="J132" s="231"/>
      <c r="K132" s="250" t="s">
        <v>32</v>
      </c>
      <c r="L132" s="234">
        <f>SUM(D132:D150)-SUMIF(E132:E150,"-",D132:D150)</f>
        <v>16</v>
      </c>
    </row>
    <row r="133" spans="1:12" ht="42.75">
      <c r="A133" s="265">
        <v>15.2</v>
      </c>
      <c r="B133" s="227" t="s">
        <v>224</v>
      </c>
      <c r="C133" s="228" t="s">
        <v>412</v>
      </c>
      <c r="D133" s="229">
        <v>1</v>
      </c>
      <c r="E133" s="289" t="s">
        <v>454</v>
      </c>
      <c r="F133" s="235"/>
      <c r="G133" s="231" t="s">
        <v>767</v>
      </c>
      <c r="H133" s="231"/>
      <c r="I133" s="231"/>
      <c r="J133" s="231"/>
      <c r="K133" s="250" t="s">
        <v>33</v>
      </c>
      <c r="L133" s="234">
        <f>SUMIF(E132:E150,"~?",D132:D150)</f>
        <v>16</v>
      </c>
    </row>
    <row r="134" spans="1:12" ht="42.75">
      <c r="A134" s="265">
        <v>15.3</v>
      </c>
      <c r="B134" s="227" t="s">
        <v>225</v>
      </c>
      <c r="C134" s="228" t="s">
        <v>414</v>
      </c>
      <c r="D134" s="229">
        <v>1</v>
      </c>
      <c r="E134" s="289" t="s">
        <v>454</v>
      </c>
      <c r="F134" s="235"/>
      <c r="G134" s="231" t="s">
        <v>767</v>
      </c>
      <c r="H134" s="231"/>
      <c r="I134" s="231"/>
      <c r="J134" s="231"/>
      <c r="K134" s="250" t="s">
        <v>34</v>
      </c>
      <c r="L134" s="234">
        <f>SUM(E132:E138)</f>
        <v>0</v>
      </c>
    </row>
    <row r="135" spans="1:12" ht="85.5">
      <c r="A135" s="265">
        <v>15.4</v>
      </c>
      <c r="B135" s="227" t="s">
        <v>226</v>
      </c>
      <c r="C135" s="228" t="s">
        <v>416</v>
      </c>
      <c r="D135" s="229">
        <v>1</v>
      </c>
      <c r="E135" s="289" t="s">
        <v>454</v>
      </c>
      <c r="F135" s="235"/>
      <c r="G135" s="231" t="s">
        <v>767</v>
      </c>
      <c r="H135" s="231"/>
      <c r="I135" s="231"/>
      <c r="J135" s="231"/>
      <c r="K135" s="250" t="s">
        <v>35</v>
      </c>
      <c r="L135" s="234">
        <f>L132-L133</f>
        <v>0</v>
      </c>
    </row>
    <row r="136" spans="1:12" ht="30">
      <c r="A136" s="333"/>
      <c r="B136" s="238"/>
      <c r="C136" s="238"/>
      <c r="D136" s="239"/>
      <c r="E136" s="294"/>
      <c r="F136" s="235"/>
      <c r="G136" s="235"/>
      <c r="H136" s="235"/>
      <c r="I136" s="235"/>
      <c r="J136" s="235"/>
      <c r="K136" s="240" t="s">
        <v>267</v>
      </c>
      <c r="L136" s="241">
        <f>IFERROR(L134/L132,"N/A")</f>
        <v>0</v>
      </c>
    </row>
    <row r="137" spans="1:12" ht="15">
      <c r="A137" s="265"/>
      <c r="B137" s="251" t="s">
        <v>417</v>
      </c>
      <c r="C137" s="248"/>
      <c r="D137" s="248"/>
      <c r="E137" s="248"/>
      <c r="F137" s="249"/>
      <c r="G137" s="249"/>
      <c r="H137" s="249"/>
      <c r="I137" s="249"/>
      <c r="J137" s="249"/>
      <c r="K137" s="211"/>
      <c r="L137" s="211"/>
    </row>
    <row r="138" spans="1:12" ht="28.5">
      <c r="A138" s="265">
        <v>15.5</v>
      </c>
      <c r="B138" s="227" t="s">
        <v>228</v>
      </c>
      <c r="C138" s="238"/>
      <c r="D138" s="229">
        <v>1</v>
      </c>
      <c r="E138" s="289" t="s">
        <v>454</v>
      </c>
      <c r="F138" s="235"/>
      <c r="G138" s="231" t="s">
        <v>767</v>
      </c>
      <c r="H138" s="231"/>
      <c r="I138" s="231"/>
      <c r="J138" s="231"/>
      <c r="K138" s="211"/>
      <c r="L138" s="211"/>
    </row>
    <row r="139" spans="1:12" ht="28.5">
      <c r="A139" s="265">
        <v>15.6</v>
      </c>
      <c r="B139" s="227" t="s">
        <v>229</v>
      </c>
      <c r="C139" s="238"/>
      <c r="D139" s="229">
        <v>1</v>
      </c>
      <c r="E139" s="289" t="s">
        <v>454</v>
      </c>
      <c r="F139" s="235"/>
      <c r="G139" s="231" t="s">
        <v>767</v>
      </c>
      <c r="H139" s="231"/>
      <c r="I139" s="231"/>
      <c r="J139" s="231"/>
      <c r="K139" s="211"/>
      <c r="L139" s="211"/>
    </row>
    <row r="140" spans="1:12" ht="28.5">
      <c r="A140" s="265">
        <v>15.7</v>
      </c>
      <c r="B140" s="227" t="s">
        <v>230</v>
      </c>
      <c r="C140" s="228" t="s">
        <v>421</v>
      </c>
      <c r="D140" s="229">
        <v>1</v>
      </c>
      <c r="E140" s="289" t="s">
        <v>454</v>
      </c>
      <c r="F140" s="235"/>
      <c r="G140" s="231" t="s">
        <v>767</v>
      </c>
      <c r="H140" s="231"/>
      <c r="I140" s="231"/>
      <c r="J140" s="231"/>
      <c r="K140" s="211"/>
      <c r="L140" s="211"/>
    </row>
    <row r="141" spans="1:12" ht="71.25">
      <c r="A141" s="265">
        <v>15.8</v>
      </c>
      <c r="B141" s="227" t="s">
        <v>231</v>
      </c>
      <c r="C141" s="238"/>
      <c r="D141" s="229">
        <v>1</v>
      </c>
      <c r="E141" s="289" t="s">
        <v>454</v>
      </c>
      <c r="F141" s="235"/>
      <c r="G141" s="231" t="s">
        <v>767</v>
      </c>
      <c r="H141" s="231"/>
      <c r="I141" s="231"/>
      <c r="J141" s="231"/>
      <c r="K141" s="211"/>
      <c r="L141" s="211"/>
    </row>
    <row r="142" spans="1:12" ht="28.5">
      <c r="A142" s="265">
        <v>15.9</v>
      </c>
      <c r="B142" s="227" t="s">
        <v>232</v>
      </c>
      <c r="C142" s="238"/>
      <c r="D142" s="229">
        <v>1</v>
      </c>
      <c r="E142" s="289" t="s">
        <v>454</v>
      </c>
      <c r="F142" s="235"/>
      <c r="G142" s="231" t="s">
        <v>767</v>
      </c>
      <c r="H142" s="231"/>
      <c r="I142" s="231"/>
      <c r="J142" s="231"/>
      <c r="K142" s="211"/>
      <c r="L142" s="211"/>
    </row>
    <row r="143" spans="1:12" ht="42.75">
      <c r="A143" s="265">
        <v>15.1</v>
      </c>
      <c r="B143" s="227" t="s">
        <v>233</v>
      </c>
      <c r="C143" s="238"/>
      <c r="D143" s="229">
        <v>1</v>
      </c>
      <c r="E143" s="289" t="s">
        <v>454</v>
      </c>
      <c r="F143" s="235"/>
      <c r="G143" s="231" t="s">
        <v>767</v>
      </c>
      <c r="H143" s="231"/>
      <c r="I143" s="231"/>
      <c r="J143" s="231"/>
      <c r="K143" s="211"/>
      <c r="L143" s="211"/>
    </row>
    <row r="144" spans="1:12" ht="114">
      <c r="A144" s="265">
        <v>15.11</v>
      </c>
      <c r="B144" s="227" t="s">
        <v>234</v>
      </c>
      <c r="C144" s="228" t="s">
        <v>426</v>
      </c>
      <c r="D144" s="229">
        <v>2</v>
      </c>
      <c r="E144" s="289" t="s">
        <v>454</v>
      </c>
      <c r="F144" s="235"/>
      <c r="G144" s="231" t="s">
        <v>767</v>
      </c>
      <c r="H144" s="231"/>
      <c r="I144" s="231"/>
      <c r="J144" s="231"/>
      <c r="K144" s="211"/>
      <c r="L144" s="211"/>
    </row>
    <row r="145" spans="1:12" ht="15">
      <c r="A145" s="333"/>
      <c r="B145" s="238"/>
      <c r="C145" s="238"/>
      <c r="D145" s="239"/>
      <c r="E145" s="294"/>
      <c r="F145" s="235"/>
      <c r="G145" s="235"/>
      <c r="H145" s="235"/>
      <c r="I145" s="235"/>
      <c r="J145" s="235"/>
      <c r="K145" s="211"/>
      <c r="L145" s="211"/>
    </row>
    <row r="146" spans="1:12" ht="15">
      <c r="A146" s="265"/>
      <c r="B146" s="251" t="s">
        <v>428</v>
      </c>
      <c r="C146" s="248"/>
      <c r="D146" s="248"/>
      <c r="E146" s="248"/>
      <c r="F146" s="249"/>
      <c r="G146" s="249"/>
      <c r="H146" s="249"/>
      <c r="I146" s="249"/>
      <c r="J146" s="249"/>
      <c r="K146" s="211"/>
      <c r="L146" s="211"/>
    </row>
    <row r="147" spans="1:12" ht="42.75">
      <c r="A147" s="265">
        <v>15.12</v>
      </c>
      <c r="B147" s="227" t="s">
        <v>236</v>
      </c>
      <c r="C147" s="228" t="s">
        <v>430</v>
      </c>
      <c r="D147" s="229">
        <v>1</v>
      </c>
      <c r="E147" s="289" t="s">
        <v>454</v>
      </c>
      <c r="F147" s="235"/>
      <c r="G147" s="231" t="s">
        <v>767</v>
      </c>
      <c r="H147" s="231"/>
      <c r="I147" s="231"/>
      <c r="J147" s="231"/>
      <c r="K147" s="211"/>
      <c r="L147" s="211"/>
    </row>
    <row r="148" spans="1:12" ht="42.75">
      <c r="A148" s="265">
        <v>15.13</v>
      </c>
      <c r="B148" s="227" t="s">
        <v>237</v>
      </c>
      <c r="C148" s="228" t="s">
        <v>430</v>
      </c>
      <c r="D148" s="229">
        <v>1</v>
      </c>
      <c r="E148" s="289" t="s">
        <v>454</v>
      </c>
      <c r="F148" s="235"/>
      <c r="G148" s="231" t="s">
        <v>767</v>
      </c>
      <c r="H148" s="231"/>
      <c r="I148" s="231"/>
      <c r="J148" s="231"/>
      <c r="K148" s="211"/>
      <c r="L148" s="211"/>
    </row>
    <row r="149" spans="1:12" ht="57">
      <c r="A149" s="265">
        <v>15.14</v>
      </c>
      <c r="B149" s="227" t="s">
        <v>238</v>
      </c>
      <c r="C149" s="228" t="s">
        <v>430</v>
      </c>
      <c r="D149" s="229">
        <v>1</v>
      </c>
      <c r="E149" s="289" t="s">
        <v>454</v>
      </c>
      <c r="F149" s="235"/>
      <c r="G149" s="231" t="s">
        <v>767</v>
      </c>
      <c r="H149" s="231"/>
      <c r="I149" s="231"/>
      <c r="J149" s="231"/>
      <c r="K149" s="211"/>
      <c r="L149" s="211"/>
    </row>
    <row r="150" spans="1:12" ht="42.75">
      <c r="A150" s="265">
        <v>15.15</v>
      </c>
      <c r="B150" s="227" t="s">
        <v>239</v>
      </c>
      <c r="C150" s="228" t="s">
        <v>430</v>
      </c>
      <c r="D150" s="229">
        <v>1</v>
      </c>
      <c r="E150" s="289" t="s">
        <v>454</v>
      </c>
      <c r="F150" s="235"/>
      <c r="G150" s="231" t="s">
        <v>767</v>
      </c>
      <c r="H150" s="231"/>
      <c r="I150" s="231"/>
      <c r="J150" s="231"/>
      <c r="K150" s="211"/>
      <c r="L150" s="211"/>
    </row>
    <row r="151" spans="1:12" ht="15">
      <c r="A151" s="293"/>
      <c r="B151" s="238"/>
      <c r="C151" s="238"/>
      <c r="D151" s="239"/>
      <c r="E151" s="294"/>
      <c r="F151" s="235"/>
      <c r="G151" s="235"/>
      <c r="H151" s="235"/>
      <c r="I151" s="235"/>
      <c r="J151" s="235"/>
      <c r="K151" s="211"/>
      <c r="L151" s="211"/>
    </row>
    <row r="152" spans="1:12" ht="15">
      <c r="A152" s="297"/>
      <c r="B152" s="270"/>
      <c r="C152" s="270"/>
      <c r="D152" s="271"/>
      <c r="E152" s="298"/>
      <c r="F152" s="272"/>
      <c r="G152" s="272"/>
      <c r="H152" s="272"/>
      <c r="I152" s="272"/>
      <c r="J152" s="272"/>
      <c r="K152" s="211"/>
      <c r="L152" s="211"/>
    </row>
    <row r="153" spans="1:12" ht="15">
      <c r="A153" s="293"/>
      <c r="B153" s="238"/>
      <c r="C153" s="238"/>
      <c r="D153" s="239"/>
      <c r="E153" s="294"/>
      <c r="F153" s="235"/>
      <c r="G153" s="235"/>
      <c r="H153" s="235"/>
      <c r="I153" s="235"/>
      <c r="J153" s="235"/>
      <c r="K153" s="211"/>
      <c r="L153" s="211"/>
    </row>
    <row r="154" spans="1:12" ht="30">
      <c r="A154" s="293"/>
      <c r="B154" s="273" t="s">
        <v>434</v>
      </c>
      <c r="C154" s="274"/>
      <c r="D154" s="275" t="s">
        <v>250</v>
      </c>
      <c r="F154" s="235"/>
      <c r="G154" s="235"/>
      <c r="H154" s="235"/>
      <c r="I154" s="235"/>
      <c r="J154" s="235"/>
      <c r="K154" s="211"/>
      <c r="L154" s="211"/>
    </row>
    <row r="155" spans="1:12" ht="30" customHeight="1">
      <c r="A155" s="302"/>
      <c r="B155" s="277" t="s">
        <v>32</v>
      </c>
      <c r="C155" s="278" t="s">
        <v>435</v>
      </c>
      <c r="D155" s="279">
        <f>SUM(D7:D150)-SUMIF(E5:E150,"-",D5:D150)</f>
        <v>134</v>
      </c>
      <c r="F155" s="235"/>
      <c r="G155" s="235"/>
      <c r="H155" s="235"/>
      <c r="I155" s="235"/>
      <c r="J155" s="235"/>
      <c r="K155" s="211"/>
      <c r="L155" s="211"/>
    </row>
    <row r="156" spans="1:12" ht="30" customHeight="1">
      <c r="A156" s="302"/>
      <c r="B156" s="277" t="s">
        <v>33</v>
      </c>
      <c r="C156" s="278" t="s">
        <v>241</v>
      </c>
      <c r="D156" s="279">
        <f>SUMIF(E5:E150,"~?",D5:D150)</f>
        <v>35</v>
      </c>
      <c r="F156" s="235"/>
      <c r="G156" s="235"/>
      <c r="H156" s="235"/>
      <c r="I156" s="235"/>
      <c r="J156" s="235"/>
      <c r="K156" s="211"/>
      <c r="L156" s="211"/>
    </row>
    <row r="157" spans="1:12" ht="30" customHeight="1">
      <c r="A157" s="302"/>
      <c r="B157" s="277" t="s">
        <v>34</v>
      </c>
      <c r="C157" s="278" t="s">
        <v>242</v>
      </c>
      <c r="D157" s="279">
        <f>SUM(E5:E150)</f>
        <v>48</v>
      </c>
      <c r="F157" s="235"/>
      <c r="G157" s="235"/>
      <c r="H157" s="235"/>
      <c r="I157" s="235"/>
      <c r="J157" s="235"/>
      <c r="K157" s="211"/>
      <c r="L157" s="211"/>
    </row>
    <row r="158" spans="1:12" ht="30" customHeight="1">
      <c r="A158" s="302"/>
      <c r="B158" s="277" t="s">
        <v>35</v>
      </c>
      <c r="C158" s="278" t="s">
        <v>243</v>
      </c>
      <c r="D158" s="279">
        <f>D155-D156</f>
        <v>99</v>
      </c>
      <c r="F158" s="235"/>
      <c r="G158" s="235"/>
      <c r="H158" s="235"/>
      <c r="I158" s="235"/>
      <c r="J158" s="235"/>
      <c r="K158" s="211"/>
      <c r="L158" s="211"/>
    </row>
    <row r="159" spans="1:12" ht="30" customHeight="1">
      <c r="A159" s="302"/>
      <c r="B159" s="280" t="s">
        <v>244</v>
      </c>
      <c r="C159" s="281" t="s">
        <v>436</v>
      </c>
      <c r="D159" s="282">
        <v>0.430952381</v>
      </c>
      <c r="F159" s="235"/>
      <c r="G159" s="235"/>
      <c r="H159" s="235"/>
      <c r="I159" s="235"/>
      <c r="J159" s="235"/>
      <c r="K159" s="211"/>
      <c r="L159" s="211"/>
    </row>
    <row r="160" spans="1:12" ht="15">
      <c r="A160" s="302"/>
      <c r="B160" s="235"/>
      <c r="C160" s="235"/>
      <c r="D160" s="235"/>
      <c r="E160" s="235"/>
      <c r="F160" s="235"/>
      <c r="G160" s="235"/>
      <c r="H160" s="235"/>
      <c r="I160" s="235"/>
      <c r="J160" s="235"/>
      <c r="K160" s="211"/>
      <c r="L160" s="211"/>
    </row>
    <row r="161" spans="1:12" ht="75">
      <c r="A161" s="293"/>
      <c r="B161" s="324" t="s">
        <v>575</v>
      </c>
      <c r="C161" s="324" t="s">
        <v>579</v>
      </c>
      <c r="D161" s="325" t="s">
        <v>580</v>
      </c>
      <c r="E161" s="235"/>
      <c r="F161" s="235"/>
      <c r="G161" s="235"/>
      <c r="H161" s="235"/>
      <c r="I161" s="235"/>
      <c r="J161" s="235"/>
      <c r="K161" s="211"/>
      <c r="L161" s="211"/>
    </row>
    <row r="162" spans="1:12" ht="15">
      <c r="A162" s="293"/>
      <c r="B162" s="235" t="str">
        <f>Dimenzie!$B$2</f>
        <v>Vyhľadateľnosť</v>
      </c>
      <c r="C162" s="326">
        <f>L11</f>
        <v>1</v>
      </c>
      <c r="D162" s="326">
        <f t="shared" ref="D162:D176" si="0">IFERROR(1-C162,"N/A")</f>
        <v>0</v>
      </c>
      <c r="E162" s="235"/>
      <c r="F162" s="235"/>
      <c r="G162" s="235"/>
      <c r="H162" s="235"/>
      <c r="I162" s="235"/>
      <c r="J162" s="235"/>
      <c r="K162" s="211"/>
      <c r="L162" s="211"/>
    </row>
    <row r="163" spans="1:12" ht="15">
      <c r="A163" s="293"/>
      <c r="B163" s="235" t="str">
        <f>Dimenzie!$B$3</f>
        <v>Návody a informovanosť</v>
      </c>
      <c r="C163" s="326">
        <f>L17</f>
        <v>0.75</v>
      </c>
      <c r="D163" s="326">
        <f t="shared" si="0"/>
        <v>0.25</v>
      </c>
      <c r="E163" s="235"/>
      <c r="F163" s="235"/>
      <c r="G163" s="235"/>
      <c r="H163" s="235"/>
      <c r="I163" s="235"/>
      <c r="J163" s="235"/>
      <c r="K163" s="211"/>
      <c r="L163" s="211"/>
    </row>
    <row r="164" spans="1:12" ht="15">
      <c r="A164" s="293"/>
      <c r="B164" s="235" t="str">
        <f>Dimenzie!$B$4</f>
        <v>Navigácia vo formulároch</v>
      </c>
      <c r="C164" s="326">
        <f>L27</f>
        <v>0.33333333333333331</v>
      </c>
      <c r="D164" s="326">
        <f t="shared" si="0"/>
        <v>0.66666666666666674</v>
      </c>
      <c r="E164" s="235"/>
      <c r="F164" s="235"/>
      <c r="G164" s="235"/>
      <c r="H164" s="235"/>
      <c r="I164" s="235"/>
      <c r="J164" s="235"/>
      <c r="K164" s="211"/>
      <c r="L164" s="211"/>
    </row>
    <row r="165" spans="1:12" ht="15">
      <c r="A165" s="293"/>
      <c r="B165" s="235" t="str">
        <f>Dimenzie!$B$5</f>
        <v>Proaktívnosť</v>
      </c>
      <c r="C165" s="326">
        <f>L32</f>
        <v>0.5</v>
      </c>
      <c r="D165" s="326">
        <f t="shared" si="0"/>
        <v>0.5</v>
      </c>
      <c r="E165" s="235"/>
      <c r="F165" s="235"/>
      <c r="G165" s="235"/>
      <c r="H165" s="235"/>
      <c r="I165" s="235"/>
      <c r="J165" s="235"/>
      <c r="K165" s="211"/>
      <c r="L165" s="211"/>
    </row>
    <row r="166" spans="1:12" ht="15">
      <c r="A166" s="293"/>
      <c r="B166" s="235" t="str">
        <f>Dimenzie!$B$6</f>
        <v>1x a dosť!</v>
      </c>
      <c r="C166" s="326">
        <f>L37</f>
        <v>0.5</v>
      </c>
      <c r="D166" s="326">
        <f t="shared" si="0"/>
        <v>0.5</v>
      </c>
      <c r="E166" s="235"/>
      <c r="F166" s="235"/>
      <c r="G166" s="235"/>
      <c r="H166" s="235"/>
      <c r="I166" s="235"/>
      <c r="J166" s="235"/>
      <c r="K166" s="211"/>
      <c r="L166" s="211"/>
    </row>
    <row r="167" spans="1:12" ht="15">
      <c r="A167" s="293"/>
      <c r="B167" s="235" t="str">
        <f>Dimenzie!$B$7</f>
        <v>Spätná väzba</v>
      </c>
      <c r="C167" s="326">
        <f>L42</f>
        <v>0.2857142857142857</v>
      </c>
      <c r="D167" s="326">
        <f t="shared" si="0"/>
        <v>0.7142857142857143</v>
      </c>
      <c r="E167" s="235"/>
      <c r="F167" s="235"/>
      <c r="G167" s="235"/>
      <c r="H167" s="235"/>
      <c r="I167" s="235"/>
      <c r="J167" s="235"/>
      <c r="K167" s="211"/>
      <c r="L167" s="211"/>
    </row>
    <row r="168" spans="1:12" ht="15">
      <c r="A168" s="293"/>
      <c r="B168" s="235" t="str">
        <f>Dimenzie!$B$8</f>
        <v>Použiteľnosť</v>
      </c>
      <c r="C168" s="326">
        <f>L56</f>
        <v>0.4</v>
      </c>
      <c r="D168" s="326">
        <f t="shared" si="0"/>
        <v>0.6</v>
      </c>
      <c r="E168" s="235"/>
      <c r="F168" s="235"/>
      <c r="G168" s="235"/>
      <c r="H168" s="235"/>
      <c r="I168" s="235"/>
      <c r="J168" s="235"/>
      <c r="K168" s="211"/>
      <c r="L168" s="211"/>
    </row>
    <row r="169" spans="1:12" ht="15">
      <c r="A169" s="293"/>
      <c r="B169" s="235" t="str">
        <f>Dimenzie!$B$9</f>
        <v>Zrozumiteľnosť</v>
      </c>
      <c r="C169" s="326">
        <f>L90</f>
        <v>0.4</v>
      </c>
      <c r="D169" s="326">
        <f t="shared" si="0"/>
        <v>0.6</v>
      </c>
      <c r="E169" s="235"/>
      <c r="F169" s="235"/>
      <c r="G169" s="235"/>
      <c r="H169" s="235"/>
      <c r="I169" s="235"/>
      <c r="J169" s="235"/>
      <c r="K169" s="211"/>
      <c r="L169" s="211"/>
    </row>
    <row r="170" spans="1:12" ht="15">
      <c r="A170" s="293"/>
      <c r="B170" s="235" t="str">
        <f>Dimenzie!$B$10</f>
        <v>Dostupnosť online</v>
      </c>
      <c r="C170" s="326">
        <f>L95</f>
        <v>0.6</v>
      </c>
      <c r="D170" s="326">
        <f t="shared" si="0"/>
        <v>0.4</v>
      </c>
      <c r="E170" s="235"/>
      <c r="F170" s="235"/>
      <c r="G170" s="235"/>
      <c r="H170" s="235"/>
      <c r="I170" s="235"/>
      <c r="J170" s="235"/>
      <c r="K170" s="211"/>
      <c r="L170" s="211"/>
    </row>
    <row r="171" spans="1:12" ht="15">
      <c r="A171" s="293"/>
      <c r="B171" s="235" t="str">
        <f>Dimenzie!$B$11</f>
        <v>Mobilita</v>
      </c>
      <c r="C171" s="326">
        <f>L100</f>
        <v>0.4</v>
      </c>
      <c r="D171" s="326">
        <f t="shared" si="0"/>
        <v>0.6</v>
      </c>
      <c r="E171" s="235"/>
      <c r="F171" s="235"/>
      <c r="G171" s="235"/>
      <c r="H171" s="235"/>
      <c r="I171" s="235"/>
      <c r="J171" s="235"/>
      <c r="K171" s="211"/>
      <c r="L171" s="211"/>
    </row>
    <row r="172" spans="1:12" ht="15">
      <c r="A172" s="293"/>
      <c r="B172" s="235" t="str">
        <f>Dimenzie!$B$12</f>
        <v>Inkluzívnosť</v>
      </c>
      <c r="C172" s="326">
        <f>L107</f>
        <v>0</v>
      </c>
      <c r="D172" s="326">
        <f t="shared" si="0"/>
        <v>1</v>
      </c>
      <c r="E172" s="235"/>
      <c r="F172" s="235"/>
      <c r="G172" s="235"/>
      <c r="H172" s="235"/>
      <c r="I172" s="235"/>
      <c r="J172" s="235"/>
      <c r="K172" s="211"/>
      <c r="L172" s="211"/>
    </row>
    <row r="173" spans="1:12" ht="15">
      <c r="A173" s="293"/>
      <c r="B173" s="235" t="str">
        <f>Dimenzie!$B$13</f>
        <v>Platba</v>
      </c>
      <c r="C173" s="326">
        <f>L113</f>
        <v>0</v>
      </c>
      <c r="D173" s="326">
        <f t="shared" si="0"/>
        <v>1</v>
      </c>
      <c r="E173" s="235"/>
      <c r="F173" s="235"/>
      <c r="G173" s="235"/>
      <c r="H173" s="235"/>
      <c r="I173" s="235"/>
      <c r="J173" s="235"/>
      <c r="K173" s="211"/>
      <c r="L173" s="211"/>
    </row>
    <row r="174" spans="1:12" ht="15">
      <c r="A174" s="293"/>
      <c r="B174" s="235" t="str">
        <f>Dimenzie!$B$14</f>
        <v>Bezpečnosť</v>
      </c>
      <c r="C174" s="326">
        <f>L120</f>
        <v>0.8</v>
      </c>
      <c r="D174" s="326">
        <f t="shared" si="0"/>
        <v>0.19999999999999996</v>
      </c>
      <c r="E174" s="235"/>
      <c r="F174" s="235"/>
      <c r="G174" s="235"/>
      <c r="H174" s="235"/>
      <c r="I174" s="235"/>
      <c r="J174" s="235"/>
      <c r="K174" s="211"/>
      <c r="L174" s="211"/>
    </row>
    <row r="175" spans="1:12" ht="15">
      <c r="A175" s="293"/>
      <c r="B175" s="235" t="str">
        <f>Dimenzie!$B$15</f>
        <v>Transparentnosť</v>
      </c>
      <c r="C175" s="326">
        <f>L127</f>
        <v>0</v>
      </c>
      <c r="D175" s="326">
        <f t="shared" si="0"/>
        <v>1</v>
      </c>
      <c r="E175" s="235"/>
      <c r="F175" s="235"/>
      <c r="G175" s="235"/>
      <c r="H175" s="235"/>
      <c r="I175" s="235"/>
      <c r="J175" s="235"/>
      <c r="K175" s="211"/>
      <c r="L175" s="211"/>
    </row>
    <row r="176" spans="1:12" ht="15">
      <c r="A176" s="293"/>
      <c r="B176" s="235" t="str">
        <f>Dimenzie!$B$16</f>
        <v>Rozvoj</v>
      </c>
      <c r="C176" s="326">
        <f>L136</f>
        <v>0</v>
      </c>
      <c r="D176" s="326">
        <f t="shared" si="0"/>
        <v>1</v>
      </c>
      <c r="E176" s="235"/>
      <c r="F176" s="235"/>
      <c r="G176" s="235"/>
      <c r="H176" s="235"/>
      <c r="I176" s="235"/>
      <c r="J176" s="235"/>
      <c r="K176" s="211"/>
      <c r="L176" s="211"/>
    </row>
  </sheetData>
  <hyperlinks>
    <hyperlink ref="F7" r:id="rId1"/>
    <hyperlink ref="F10" r:id="rId2"/>
    <hyperlink ref="F13" r:id="rId3"/>
    <hyperlink ref="F39" r:id="rId4"/>
  </hyperlinks>
  <pageMargins left="0.7" right="0.7" top="0.75" bottom="0.75" header="0.3" footer="0.3"/>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210"/>
      <c r="J1" s="210"/>
      <c r="K1" s="211"/>
      <c r="L1" s="211"/>
      <c r="M1" s="210"/>
      <c r="N1" s="210"/>
      <c r="O1" s="210"/>
      <c r="P1" s="210"/>
      <c r="Q1" s="210"/>
      <c r="R1" s="210"/>
      <c r="S1" s="210"/>
      <c r="T1" s="210"/>
      <c r="U1" s="210"/>
      <c r="V1" s="210"/>
      <c r="W1" s="210"/>
      <c r="X1" s="210"/>
      <c r="Y1" s="210"/>
      <c r="Z1" s="210"/>
      <c r="AA1" s="210"/>
      <c r="AB1" s="210"/>
    </row>
    <row r="2" spans="1:28" ht="30">
      <c r="A2" s="285" t="s">
        <v>254</v>
      </c>
      <c r="B2" s="213" t="s">
        <v>952</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1</v>
      </c>
      <c r="C3" s="214"/>
      <c r="D3" s="214"/>
      <c r="E3" s="214"/>
      <c r="F3" s="214"/>
      <c r="G3" s="214"/>
      <c r="H3" s="306"/>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956</v>
      </c>
      <c r="C4" s="214"/>
      <c r="D4" s="214"/>
      <c r="E4" s="214"/>
      <c r="F4" s="214"/>
      <c r="G4" s="214"/>
      <c r="H4" s="306"/>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960</v>
      </c>
      <c r="C5" s="219" t="s">
        <v>961</v>
      </c>
      <c r="D5" s="216"/>
      <c r="E5" s="216"/>
      <c r="F5" s="216"/>
      <c r="G5" s="216"/>
      <c r="H5" s="306"/>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306"/>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2" t="s">
        <v>963</v>
      </c>
      <c r="G7" s="295" t="s">
        <v>967</v>
      </c>
      <c r="H7" s="306"/>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0</v>
      </c>
      <c r="F8" s="235"/>
      <c r="G8" s="231" t="s">
        <v>969</v>
      </c>
      <c r="H8" s="306"/>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35"/>
      <c r="G9" s="231" t="s">
        <v>972</v>
      </c>
      <c r="H9" s="306"/>
      <c r="I9" s="130"/>
      <c r="J9" s="130"/>
      <c r="K9" s="233" t="s">
        <v>34</v>
      </c>
      <c r="L9" s="234">
        <f>SUM(E7:E10)</f>
        <v>3</v>
      </c>
      <c r="M9" s="130"/>
      <c r="N9" s="130"/>
      <c r="O9" s="130"/>
      <c r="P9" s="130"/>
      <c r="Q9" s="130"/>
      <c r="R9" s="130"/>
      <c r="S9" s="130"/>
      <c r="T9" s="130"/>
      <c r="U9" s="130"/>
      <c r="V9" s="130"/>
      <c r="W9" s="130"/>
      <c r="X9" s="130"/>
      <c r="Y9" s="130"/>
      <c r="Z9" s="130"/>
      <c r="AA9" s="130"/>
      <c r="AB9" s="130"/>
    </row>
    <row r="10" spans="1:28" ht="71.25">
      <c r="A10" s="288">
        <v>1.4</v>
      </c>
      <c r="B10" s="227" t="s">
        <v>88</v>
      </c>
      <c r="C10" s="228" t="s">
        <v>266</v>
      </c>
      <c r="D10" s="229">
        <v>1</v>
      </c>
      <c r="E10" s="289">
        <v>0</v>
      </c>
      <c r="F10" s="292" t="s">
        <v>975</v>
      </c>
      <c r="G10" s="231" t="s">
        <v>977</v>
      </c>
      <c r="H10" s="306"/>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306"/>
      <c r="I11" s="130"/>
      <c r="J11" s="130"/>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306"/>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364" t="s">
        <v>982</v>
      </c>
      <c r="G13" s="231" t="s">
        <v>555</v>
      </c>
      <c r="H13" s="306"/>
      <c r="I13" s="130"/>
      <c r="J13" s="130"/>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1"/>
      <c r="G14" s="295" t="s">
        <v>446</v>
      </c>
      <c r="H14" s="306"/>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c r="G15" s="295" t="s">
        <v>447</v>
      </c>
      <c r="H15" s="306"/>
      <c r="I15" s="130"/>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0</v>
      </c>
      <c r="F16" s="231"/>
      <c r="G16" s="231" t="s">
        <v>558</v>
      </c>
      <c r="H16" s="306"/>
      <c r="I16" s="130"/>
      <c r="J16" s="130"/>
      <c r="K16" s="233" t="s">
        <v>35</v>
      </c>
      <c r="L16" s="234">
        <f>L13-L14</f>
        <v>12</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289">
        <v>1</v>
      </c>
      <c r="F17" s="231"/>
      <c r="G17" s="231" t="s">
        <v>449</v>
      </c>
      <c r="H17" s="306"/>
      <c r="I17" s="130"/>
      <c r="J17" s="130"/>
      <c r="K17" s="240" t="s">
        <v>267</v>
      </c>
      <c r="L17" s="241">
        <f>IFERROR(L15/L13,"N/A")</f>
        <v>0.58333333333333337</v>
      </c>
      <c r="M17" s="130"/>
      <c r="N17" s="130"/>
      <c r="O17" s="130"/>
      <c r="P17" s="130"/>
      <c r="Q17" s="130"/>
      <c r="R17" s="130"/>
      <c r="S17" s="130"/>
      <c r="T17" s="130"/>
      <c r="U17" s="130"/>
      <c r="V17" s="130"/>
      <c r="W17" s="130"/>
      <c r="X17" s="130"/>
      <c r="Y17" s="130"/>
      <c r="Z17" s="130"/>
      <c r="AA17" s="130"/>
      <c r="AB17" s="130"/>
    </row>
    <row r="18" spans="1:28" ht="285">
      <c r="A18" s="288">
        <v>2.6</v>
      </c>
      <c r="B18" s="227" t="s">
        <v>94</v>
      </c>
      <c r="C18" s="228" t="s">
        <v>276</v>
      </c>
      <c r="D18" s="229">
        <v>1</v>
      </c>
      <c r="E18" s="289" t="s">
        <v>465</v>
      </c>
      <c r="F18" s="235"/>
      <c r="G18" s="231" t="s">
        <v>998</v>
      </c>
      <c r="H18" s="309" t="s">
        <v>560</v>
      </c>
      <c r="I18" s="130"/>
      <c r="J18" s="130"/>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0</v>
      </c>
      <c r="F19" s="231"/>
      <c r="G19" s="231" t="s">
        <v>561</v>
      </c>
      <c r="H19" s="306"/>
      <c r="I19" s="130"/>
      <c r="J19" s="130"/>
      <c r="K19" s="211"/>
      <c r="L19" s="211"/>
      <c r="M19" s="130"/>
      <c r="N19" s="130"/>
      <c r="O19" s="130"/>
      <c r="P19" s="130"/>
      <c r="Q19" s="130"/>
      <c r="R19" s="130"/>
      <c r="S19" s="130"/>
      <c r="T19" s="130"/>
      <c r="U19" s="130"/>
      <c r="V19" s="130"/>
      <c r="W19" s="130"/>
      <c r="X19" s="130"/>
      <c r="Y19" s="130"/>
      <c r="Z19" s="130"/>
      <c r="AA19" s="130"/>
      <c r="AB19" s="130"/>
    </row>
    <row r="20" spans="1:28" ht="128.25">
      <c r="A20" s="288">
        <v>2.8</v>
      </c>
      <c r="B20" s="227" t="s">
        <v>96</v>
      </c>
      <c r="C20" s="238"/>
      <c r="D20" s="229">
        <v>1</v>
      </c>
      <c r="E20" s="289">
        <v>0</v>
      </c>
      <c r="F20" s="344"/>
      <c r="G20" s="231" t="s">
        <v>999</v>
      </c>
      <c r="H20" s="309" t="s">
        <v>563</v>
      </c>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306"/>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306"/>
      <c r="I22" s="130"/>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0</v>
      </c>
      <c r="F23" s="231"/>
      <c r="G23" s="231" t="s">
        <v>453</v>
      </c>
      <c r="H23" s="306"/>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128.25">
      <c r="A24" s="288">
        <v>3.2</v>
      </c>
      <c r="B24" s="227" t="s">
        <v>98</v>
      </c>
      <c r="C24" s="228" t="s">
        <v>280</v>
      </c>
      <c r="D24" s="229">
        <v>3</v>
      </c>
      <c r="E24" s="289" t="s">
        <v>454</v>
      </c>
      <c r="F24" s="235"/>
      <c r="G24" s="231" t="s">
        <v>1001</v>
      </c>
      <c r="H24" s="309"/>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G25" s="231" t="s">
        <v>456</v>
      </c>
      <c r="H25" s="306"/>
      <c r="I25" s="130"/>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306"/>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306"/>
      <c r="I27" s="130"/>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365">
        <v>2</v>
      </c>
      <c r="E28" s="366">
        <v>1</v>
      </c>
      <c r="F28" s="283"/>
      <c r="G28" s="367" t="s">
        <v>943</v>
      </c>
      <c r="H28" s="309" t="s">
        <v>570</v>
      </c>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365">
        <v>2</v>
      </c>
      <c r="E29" s="366">
        <v>0</v>
      </c>
      <c r="F29" s="283"/>
      <c r="G29" s="368" t="s">
        <v>1006</v>
      </c>
      <c r="H29" s="309" t="s">
        <v>531</v>
      </c>
      <c r="I29" s="130"/>
      <c r="J29" s="130"/>
      <c r="K29" s="233" t="s">
        <v>33</v>
      </c>
      <c r="L29" s="234">
        <f>SUMIF(E28:E31,"~?",D28:D31)</f>
        <v>0</v>
      </c>
      <c r="M29" s="130"/>
      <c r="N29" s="130"/>
      <c r="O29" s="130"/>
      <c r="P29" s="130"/>
      <c r="Q29" s="130"/>
      <c r="R29" s="130"/>
      <c r="S29" s="130"/>
      <c r="T29" s="130"/>
      <c r="U29" s="130"/>
      <c r="V29" s="130"/>
      <c r="W29" s="130"/>
      <c r="X29" s="130"/>
      <c r="Y29" s="130"/>
      <c r="Z29" s="130"/>
      <c r="AA29" s="130"/>
      <c r="AB29" s="130"/>
    </row>
    <row r="30" spans="1:28" ht="114">
      <c r="A30" s="288">
        <v>4.3</v>
      </c>
      <c r="B30" s="227" t="s">
        <v>103</v>
      </c>
      <c r="C30" s="228" t="s">
        <v>287</v>
      </c>
      <c r="D30" s="365">
        <v>2</v>
      </c>
      <c r="E30" s="366">
        <v>2</v>
      </c>
      <c r="F30" s="283"/>
      <c r="G30" s="367" t="s">
        <v>945</v>
      </c>
      <c r="H30" s="309" t="s">
        <v>531</v>
      </c>
      <c r="I30" s="130"/>
      <c r="J30" s="130"/>
      <c r="K30" s="233" t="s">
        <v>34</v>
      </c>
      <c r="L30" s="234">
        <f>SUM(E28:E31)</f>
        <v>3</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306"/>
      <c r="I31" s="130"/>
      <c r="J31" s="130"/>
      <c r="K31" s="233" t="s">
        <v>35</v>
      </c>
      <c r="L31" s="234">
        <f>L28-L29</f>
        <v>6</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306"/>
      <c r="I32" s="130"/>
      <c r="J32" s="130"/>
      <c r="K32" s="240" t="s">
        <v>267</v>
      </c>
      <c r="L32" s="241">
        <f>IFERROR(L30/L28,"N/A")</f>
        <v>0.5</v>
      </c>
      <c r="M32" s="130"/>
      <c r="N32" s="130"/>
      <c r="O32" s="130"/>
      <c r="P32" s="130"/>
      <c r="Q32" s="130"/>
      <c r="R32" s="130"/>
      <c r="S32" s="130"/>
      <c r="T32" s="130"/>
      <c r="U32" s="130"/>
      <c r="V32" s="130"/>
      <c r="W32" s="130"/>
      <c r="X32" s="130"/>
      <c r="Y32" s="130"/>
      <c r="Z32" s="130"/>
      <c r="AA32" s="130"/>
      <c r="AB32" s="130"/>
    </row>
    <row r="33" spans="1:28" ht="71.25">
      <c r="A33" s="288">
        <v>5.0999999999999996</v>
      </c>
      <c r="B33" s="227" t="s">
        <v>105</v>
      </c>
      <c r="C33" s="228" t="s">
        <v>289</v>
      </c>
      <c r="D33" s="229">
        <v>3</v>
      </c>
      <c r="E33" s="366">
        <v>3</v>
      </c>
      <c r="F33" s="283"/>
      <c r="G33" s="367" t="s">
        <v>946</v>
      </c>
      <c r="H33" s="309" t="s">
        <v>531</v>
      </c>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366">
        <v>0</v>
      </c>
      <c r="F34" s="283"/>
      <c r="G34" s="367" t="s">
        <v>947</v>
      </c>
      <c r="H34" s="309" t="s">
        <v>531</v>
      </c>
      <c r="I34" s="130"/>
      <c r="J34" s="130"/>
      <c r="K34" s="233" t="s">
        <v>33</v>
      </c>
      <c r="L34" s="234">
        <f>SUMIF(E33:E36,"~?",D33:D36)</f>
        <v>1</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366" t="s">
        <v>454</v>
      </c>
      <c r="F35" s="283"/>
      <c r="G35" s="368" t="s">
        <v>795</v>
      </c>
      <c r="H35" s="309" t="s">
        <v>531</v>
      </c>
      <c r="I35" s="130"/>
      <c r="J35" s="130"/>
      <c r="K35" s="233" t="s">
        <v>34</v>
      </c>
      <c r="L35" s="234">
        <f>SUM(E33:E36)</f>
        <v>3</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306"/>
      <c r="I36" s="130"/>
      <c r="J36" s="130"/>
      <c r="K36" s="233" t="s">
        <v>35</v>
      </c>
      <c r="L36" s="234">
        <f>L33-L34</f>
        <v>5</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306"/>
      <c r="I37" s="130"/>
      <c r="J37" s="130"/>
      <c r="K37" s="240" t="s">
        <v>267</v>
      </c>
      <c r="L37" s="241">
        <f>IFERROR(L35/L33,"N/A")</f>
        <v>0.5</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306"/>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72">
      <c r="A39" s="288" t="s">
        <v>109</v>
      </c>
      <c r="B39" s="227" t="s">
        <v>110</v>
      </c>
      <c r="C39" s="228" t="s">
        <v>296</v>
      </c>
      <c r="D39" s="229">
        <v>2</v>
      </c>
      <c r="E39" s="289">
        <v>1</v>
      </c>
      <c r="F39" s="231"/>
      <c r="G39" s="231" t="s">
        <v>573</v>
      </c>
      <c r="H39" s="309" t="s">
        <v>1020</v>
      </c>
      <c r="I39" s="130"/>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57">
      <c r="A40" s="288" t="s">
        <v>111</v>
      </c>
      <c r="B40" s="227" t="s">
        <v>112</v>
      </c>
      <c r="C40" s="228" t="s">
        <v>297</v>
      </c>
      <c r="D40" s="229">
        <v>1</v>
      </c>
      <c r="E40" s="289">
        <v>1</v>
      </c>
      <c r="F40" s="235"/>
      <c r="G40" s="231" t="s">
        <v>949</v>
      </c>
      <c r="H40" s="306"/>
      <c r="I40" s="130"/>
      <c r="J40" s="130"/>
      <c r="K40" s="250" t="s">
        <v>34</v>
      </c>
      <c r="L40" s="234">
        <f>SUM(E38:E50)</f>
        <v>4</v>
      </c>
      <c r="M40" s="130"/>
      <c r="N40" s="130"/>
      <c r="O40" s="130"/>
      <c r="P40" s="130"/>
      <c r="Q40" s="130"/>
      <c r="R40" s="130"/>
      <c r="S40" s="130"/>
      <c r="T40" s="130"/>
      <c r="U40" s="130"/>
      <c r="V40" s="130"/>
      <c r="W40" s="130"/>
      <c r="X40" s="130"/>
      <c r="Y40" s="130"/>
      <c r="Z40" s="130"/>
      <c r="AA40" s="130"/>
      <c r="AB40" s="130"/>
    </row>
    <row r="41" spans="1:28" ht="99.75">
      <c r="A41" s="288" t="s">
        <v>113</v>
      </c>
      <c r="B41" s="227" t="s">
        <v>114</v>
      </c>
      <c r="C41" s="228" t="s">
        <v>298</v>
      </c>
      <c r="D41" s="229">
        <v>2</v>
      </c>
      <c r="E41" s="289">
        <v>0</v>
      </c>
      <c r="F41" s="235"/>
      <c r="G41" s="231" t="s">
        <v>1023</v>
      </c>
      <c r="H41" s="306"/>
      <c r="I41" s="130"/>
      <c r="J41" s="130"/>
      <c r="K41" s="250" t="s">
        <v>35</v>
      </c>
      <c r="L41" s="234">
        <f>L38-L39</f>
        <v>14</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306"/>
      <c r="I42" s="130"/>
      <c r="J42" s="130"/>
      <c r="K42" s="240" t="s">
        <v>267</v>
      </c>
      <c r="L42" s="241">
        <f>IFERROR(L40/L38,"N/A")</f>
        <v>0.2857142857142857</v>
      </c>
      <c r="M42" s="130"/>
      <c r="N42" s="130"/>
      <c r="O42" s="130"/>
      <c r="P42" s="130"/>
      <c r="Q42" s="130"/>
      <c r="R42" s="130"/>
      <c r="S42" s="130"/>
      <c r="T42" s="130"/>
      <c r="U42" s="130"/>
      <c r="V42" s="130"/>
      <c r="W42" s="130"/>
      <c r="X42" s="130"/>
      <c r="Y42" s="130"/>
      <c r="Z42" s="130"/>
      <c r="AA42" s="130"/>
      <c r="AB42" s="130"/>
    </row>
    <row r="43" spans="1:28" ht="42.75">
      <c r="A43" s="288" t="s">
        <v>116</v>
      </c>
      <c r="B43" s="227" t="s">
        <v>300</v>
      </c>
      <c r="C43" s="228" t="s">
        <v>301</v>
      </c>
      <c r="D43" s="229">
        <v>1</v>
      </c>
      <c r="E43" s="289">
        <v>0</v>
      </c>
      <c r="F43" s="235"/>
      <c r="G43" s="231" t="s">
        <v>462</v>
      </c>
      <c r="H43" s="306"/>
      <c r="I43" s="130"/>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5"/>
      <c r="G44" s="231" t="s">
        <v>463</v>
      </c>
      <c r="H44" s="306"/>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306"/>
      <c r="I45" s="130"/>
      <c r="J45" s="130"/>
      <c r="K45" s="211"/>
      <c r="L45" s="211"/>
      <c r="M45" s="130"/>
      <c r="N45" s="130"/>
      <c r="O45" s="130"/>
      <c r="P45" s="130"/>
      <c r="Q45" s="130"/>
      <c r="R45" s="130"/>
      <c r="S45" s="130"/>
      <c r="T45" s="130"/>
      <c r="U45" s="130"/>
      <c r="V45" s="130"/>
      <c r="W45" s="130"/>
      <c r="X45" s="130"/>
      <c r="Y45" s="130"/>
      <c r="Z45" s="130"/>
      <c r="AA45" s="130"/>
      <c r="AB45" s="130"/>
    </row>
    <row r="46" spans="1:28" ht="71.25">
      <c r="A46" s="288" t="s">
        <v>121</v>
      </c>
      <c r="B46" s="227" t="s">
        <v>122</v>
      </c>
      <c r="C46" s="228" t="s">
        <v>304</v>
      </c>
      <c r="D46" s="229">
        <v>2</v>
      </c>
      <c r="E46" s="366">
        <v>1</v>
      </c>
      <c r="F46" s="369" t="s">
        <v>1028</v>
      </c>
      <c r="G46" s="368" t="s">
        <v>1029</v>
      </c>
      <c r="H46" s="309" t="s">
        <v>1030</v>
      </c>
      <c r="I46" s="130"/>
      <c r="J46" s="130"/>
      <c r="K46" s="211"/>
      <c r="L46" s="211"/>
      <c r="M46" s="130"/>
      <c r="N46" s="130"/>
      <c r="O46" s="130"/>
      <c r="P46" s="130"/>
      <c r="Q46" s="130"/>
      <c r="R46" s="130"/>
      <c r="S46" s="130"/>
      <c r="T46" s="130"/>
      <c r="U46" s="130"/>
      <c r="V46" s="130"/>
      <c r="W46" s="130"/>
      <c r="X46" s="130"/>
      <c r="Y46" s="130"/>
      <c r="Z46" s="130"/>
      <c r="AA46" s="130"/>
      <c r="AB46" s="130"/>
    </row>
    <row r="47" spans="1:28" ht="57">
      <c r="A47" s="288" t="s">
        <v>123</v>
      </c>
      <c r="B47" s="227" t="s">
        <v>124</v>
      </c>
      <c r="C47" s="238"/>
      <c r="D47" s="229">
        <v>1</v>
      </c>
      <c r="E47" s="366">
        <v>1</v>
      </c>
      <c r="F47" s="283"/>
      <c r="G47" s="368" t="s">
        <v>1031</v>
      </c>
      <c r="H47" s="309" t="s">
        <v>1032</v>
      </c>
      <c r="I47" s="130"/>
      <c r="J47" s="130"/>
      <c r="K47" s="211"/>
      <c r="L47" s="211"/>
      <c r="M47" s="130"/>
      <c r="N47" s="130"/>
      <c r="O47" s="130"/>
      <c r="P47" s="130"/>
      <c r="Q47" s="130"/>
      <c r="R47" s="130"/>
      <c r="S47" s="130"/>
      <c r="T47" s="130"/>
      <c r="U47" s="130"/>
      <c r="V47" s="130"/>
      <c r="W47" s="130"/>
      <c r="X47" s="130"/>
      <c r="Y47" s="130"/>
      <c r="Z47" s="130"/>
      <c r="AA47" s="130"/>
      <c r="AB47" s="130"/>
    </row>
    <row r="48" spans="1:28" ht="114">
      <c r="A48" s="288" t="s">
        <v>125</v>
      </c>
      <c r="B48" s="227" t="s">
        <v>126</v>
      </c>
      <c r="C48" s="238"/>
      <c r="D48" s="229">
        <v>1</v>
      </c>
      <c r="E48" s="366">
        <v>0</v>
      </c>
      <c r="F48" s="283"/>
      <c r="G48" s="367" t="s">
        <v>587</v>
      </c>
      <c r="H48" s="306"/>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366">
        <v>0</v>
      </c>
      <c r="F49" s="283"/>
      <c r="G49" s="367" t="s">
        <v>959</v>
      </c>
      <c r="H49" s="306"/>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306"/>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306"/>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306"/>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589</v>
      </c>
      <c r="H53" s="306"/>
      <c r="I53" s="130"/>
      <c r="J53" s="130"/>
      <c r="K53" s="250" t="s">
        <v>33</v>
      </c>
      <c r="L53" s="234">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31"/>
      <c r="G54" s="231" t="s">
        <v>1034</v>
      </c>
      <c r="H54" s="306"/>
      <c r="I54" s="130"/>
      <c r="J54" s="130"/>
      <c r="K54" s="250" t="s">
        <v>34</v>
      </c>
      <c r="L54" s="234">
        <f>SUM(E52:E84)</f>
        <v>10</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306"/>
      <c r="I55" s="130"/>
      <c r="J55" s="130"/>
      <c r="K55" s="250" t="s">
        <v>35</v>
      </c>
      <c r="L55" s="234">
        <f>L52-L53</f>
        <v>25</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1"/>
      <c r="G56" s="231" t="s">
        <v>591</v>
      </c>
      <c r="H56" s="306"/>
      <c r="I56" s="130"/>
      <c r="J56" s="130"/>
      <c r="K56" s="240" t="s">
        <v>267</v>
      </c>
      <c r="L56" s="241">
        <f>IFERROR(L54/L52,"N/A")</f>
        <v>0.4</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35"/>
      <c r="G57" s="231" t="s">
        <v>592</v>
      </c>
      <c r="H57" s="306"/>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v>1</v>
      </c>
      <c r="F58" s="235"/>
      <c r="G58" s="231" t="s">
        <v>593</v>
      </c>
      <c r="H58" s="306"/>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306"/>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594</v>
      </c>
      <c r="H60" s="306"/>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306"/>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306"/>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5"/>
      <c r="G63" s="235"/>
      <c r="H63" s="306"/>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5"/>
      <c r="G64" s="231" t="s">
        <v>595</v>
      </c>
      <c r="H64" s="306"/>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306"/>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c r="G66" s="231" t="s">
        <v>472</v>
      </c>
      <c r="H66" s="306"/>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5"/>
      <c r="G67" s="231" t="s">
        <v>473</v>
      </c>
      <c r="H67" s="306"/>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306"/>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35"/>
      <c r="G69" s="231" t="s">
        <v>474</v>
      </c>
      <c r="H69" s="306"/>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5"/>
      <c r="G70" s="231" t="s">
        <v>475</v>
      </c>
      <c r="H70" s="306"/>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326</v>
      </c>
      <c r="C71" s="228" t="s">
        <v>327</v>
      </c>
      <c r="D71" s="229">
        <v>1</v>
      </c>
      <c r="E71" s="289">
        <v>1</v>
      </c>
      <c r="F71" s="235"/>
      <c r="G71" s="235"/>
      <c r="H71" s="306"/>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328</v>
      </c>
      <c r="C72" s="238"/>
      <c r="D72" s="229">
        <v>1</v>
      </c>
      <c r="E72" s="289">
        <v>1</v>
      </c>
      <c r="F72" s="235"/>
      <c r="G72" s="235"/>
      <c r="H72" s="309"/>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306"/>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1</v>
      </c>
      <c r="F74" s="235"/>
      <c r="G74" s="231" t="s">
        <v>599</v>
      </c>
      <c r="H74" s="306"/>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5"/>
      <c r="G75" s="231" t="s">
        <v>600</v>
      </c>
      <c r="H75" s="306"/>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306"/>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5"/>
      <c r="G77" s="231" t="s">
        <v>601</v>
      </c>
      <c r="H77" s="306"/>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31" t="s">
        <v>602</v>
      </c>
      <c r="H78" s="306"/>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5"/>
      <c r="H79" s="306"/>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306"/>
      <c r="I80" s="130"/>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v>0</v>
      </c>
      <c r="F81" s="235"/>
      <c r="G81" s="231" t="s">
        <v>603</v>
      </c>
      <c r="H81" s="306"/>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v>0</v>
      </c>
      <c r="F82" s="235"/>
      <c r="H82" s="306"/>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0</v>
      </c>
      <c r="F83" s="235"/>
      <c r="G83" s="235"/>
      <c r="H83" s="306"/>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306"/>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306"/>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459</v>
      </c>
      <c r="H86" s="306"/>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604</v>
      </c>
      <c r="H87" s="306"/>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2</v>
      </c>
      <c r="F88" s="235"/>
      <c r="G88" s="231" t="s">
        <v>605</v>
      </c>
      <c r="H88" s="306"/>
      <c r="I88" s="130"/>
      <c r="J88" s="130"/>
      <c r="K88" s="250" t="s">
        <v>34</v>
      </c>
      <c r="L88" s="234">
        <f>SUM(E86:E89)</f>
        <v>2</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306"/>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306"/>
      <c r="I90" s="130"/>
      <c r="J90" s="130"/>
      <c r="K90" s="240" t="s">
        <v>267</v>
      </c>
      <c r="L90" s="241">
        <f>IFERROR(L88/L86,"N/A")</f>
        <v>0.4</v>
      </c>
      <c r="M90" s="130"/>
      <c r="N90" s="130"/>
      <c r="O90" s="130"/>
      <c r="P90" s="130"/>
      <c r="Q90" s="130"/>
      <c r="R90" s="130"/>
      <c r="S90" s="130"/>
      <c r="T90" s="130"/>
      <c r="U90" s="130"/>
      <c r="V90" s="130"/>
      <c r="W90" s="130"/>
      <c r="X90" s="130"/>
      <c r="Y90" s="130"/>
      <c r="Z90" s="130"/>
      <c r="AA90" s="130"/>
      <c r="AB90" s="130"/>
    </row>
    <row r="91" spans="1:28" ht="57">
      <c r="A91" s="288">
        <v>9.1</v>
      </c>
      <c r="B91" s="227" t="s">
        <v>190</v>
      </c>
      <c r="C91" s="228" t="s">
        <v>347</v>
      </c>
      <c r="D91" s="229">
        <v>3</v>
      </c>
      <c r="E91" s="289">
        <v>3</v>
      </c>
      <c r="F91" s="235"/>
      <c r="G91" s="231" t="s">
        <v>1035</v>
      </c>
      <c r="H91" s="306"/>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0</v>
      </c>
      <c r="F92" s="235"/>
      <c r="G92" s="231" t="s">
        <v>607</v>
      </c>
      <c r="H92" s="306"/>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306"/>
      <c r="I93" s="130"/>
      <c r="J93" s="130"/>
      <c r="K93" s="250" t="s">
        <v>34</v>
      </c>
      <c r="L93" s="234">
        <f>SUM(E91:E93)</f>
        <v>3</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306"/>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306"/>
      <c r="I95" s="130"/>
      <c r="J95" s="130"/>
      <c r="K95" s="240" t="s">
        <v>267</v>
      </c>
      <c r="L95" s="241">
        <f>IFERROR(L93/L91,"N/A")</f>
        <v>0.6</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306"/>
      <c r="I96" s="130"/>
      <c r="J96" s="130"/>
      <c r="K96" s="250" t="s">
        <v>32</v>
      </c>
      <c r="L96" s="234">
        <f>SUM(D95:D100)-SUMIF(E95:E100,"-",D95:D100)</f>
        <v>3</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t="s">
        <v>465</v>
      </c>
      <c r="F97" s="231"/>
      <c r="G97" s="231" t="s">
        <v>1036</v>
      </c>
      <c r="H97" s="309" t="s">
        <v>1037</v>
      </c>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306"/>
      <c r="I98" s="130"/>
      <c r="J98" s="130"/>
      <c r="K98" s="250" t="s">
        <v>34</v>
      </c>
      <c r="L98" s="234">
        <f>SUM(E95:E100)</f>
        <v>0</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306"/>
      <c r="I99" s="130"/>
      <c r="J99" s="130"/>
      <c r="K99" s="250" t="s">
        <v>35</v>
      </c>
      <c r="L99" s="234">
        <f>L96-L97</f>
        <v>3</v>
      </c>
      <c r="M99" s="130"/>
      <c r="N99" s="130"/>
      <c r="O99" s="130"/>
      <c r="P99" s="130"/>
      <c r="Q99" s="130"/>
      <c r="R99" s="130"/>
      <c r="S99" s="130"/>
      <c r="T99" s="130"/>
      <c r="U99" s="130"/>
      <c r="V99" s="130"/>
      <c r="W99" s="130"/>
      <c r="X99" s="130"/>
      <c r="Y99" s="130"/>
      <c r="Z99" s="130"/>
      <c r="AA99" s="130"/>
      <c r="AB99" s="130"/>
    </row>
    <row r="100" spans="1:28" ht="30">
      <c r="H100" s="306"/>
      <c r="I100" s="130"/>
      <c r="J100" s="130"/>
      <c r="K100" s="240" t="s">
        <v>267</v>
      </c>
      <c r="L100" s="241">
        <f>IFERROR(L98/L96,"N/A")</f>
        <v>0</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306"/>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306"/>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459</v>
      </c>
      <c r="H103" s="306"/>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306"/>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459</v>
      </c>
      <c r="H105" s="306"/>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5"/>
      <c r="G106" s="231" t="s">
        <v>608</v>
      </c>
      <c r="H106" s="306"/>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306"/>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306"/>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57">
      <c r="A109" s="288">
        <v>12.1</v>
      </c>
      <c r="B109" s="227" t="s">
        <v>204</v>
      </c>
      <c r="C109" s="238"/>
      <c r="D109" s="229">
        <v>3</v>
      </c>
      <c r="E109" s="289">
        <v>0</v>
      </c>
      <c r="F109" s="235"/>
      <c r="G109" s="231" t="s">
        <v>609</v>
      </c>
      <c r="H109" s="306"/>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v>0</v>
      </c>
      <c r="F110" s="235"/>
      <c r="G110" s="231"/>
      <c r="H110" s="306"/>
      <c r="I110" s="130"/>
      <c r="J110" s="13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v>0</v>
      </c>
      <c r="F111" s="235"/>
      <c r="G111" s="231"/>
      <c r="H111" s="306"/>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v>0</v>
      </c>
      <c r="F112" s="235"/>
      <c r="G112" s="231"/>
      <c r="H112" s="306"/>
      <c r="I112" s="130"/>
      <c r="J112" s="130"/>
      <c r="K112" s="250" t="s">
        <v>35</v>
      </c>
      <c r="L112" s="234">
        <f>L109-L110</f>
        <v>9</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v>0</v>
      </c>
      <c r="F113" s="235"/>
      <c r="G113" s="231"/>
      <c r="H113" s="306"/>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306"/>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306"/>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492</v>
      </c>
      <c r="H116" s="306"/>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493</v>
      </c>
      <c r="H117" s="306"/>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2">
      <c r="A118" s="288">
        <v>13.3</v>
      </c>
      <c r="B118" s="227" t="s">
        <v>212</v>
      </c>
      <c r="C118" s="228" t="s">
        <v>389</v>
      </c>
      <c r="D118" s="229">
        <v>1</v>
      </c>
      <c r="E118" s="289">
        <v>1</v>
      </c>
      <c r="F118" s="290" t="s">
        <v>610</v>
      </c>
      <c r="G118" s="231" t="s">
        <v>1038</v>
      </c>
      <c r="H118" s="309" t="s">
        <v>612</v>
      </c>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340" t="s">
        <v>614</v>
      </c>
      <c r="G119" s="231" t="s">
        <v>495</v>
      </c>
      <c r="H119" s="306"/>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459</v>
      </c>
      <c r="H120" s="306"/>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306"/>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306"/>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265">
        <v>14.1</v>
      </c>
      <c r="B123" s="227" t="s">
        <v>215</v>
      </c>
      <c r="C123" s="228" t="s">
        <v>397</v>
      </c>
      <c r="D123" s="229">
        <v>0</v>
      </c>
      <c r="E123" s="289" t="s">
        <v>454</v>
      </c>
      <c r="F123" s="235"/>
      <c r="G123" s="231" t="s">
        <v>459</v>
      </c>
      <c r="H123" s="309"/>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265">
        <v>14.2</v>
      </c>
      <c r="B124" s="227" t="s">
        <v>216</v>
      </c>
      <c r="C124" s="238"/>
      <c r="D124" s="229">
        <v>0</v>
      </c>
      <c r="E124" s="289" t="s">
        <v>454</v>
      </c>
      <c r="F124" s="235"/>
      <c r="G124" s="235"/>
      <c r="H124" s="309"/>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5"/>
      <c r="H125" s="309"/>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5"/>
      <c r="H126" s="309"/>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5"/>
      <c r="H127" s="309"/>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5"/>
      <c r="H128" s="309"/>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5"/>
      <c r="H129" s="309"/>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306"/>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306"/>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306"/>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306"/>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306"/>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306"/>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306"/>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306"/>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306"/>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306"/>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306"/>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306"/>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306"/>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306"/>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306"/>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306"/>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306"/>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306"/>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306"/>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306"/>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306"/>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306"/>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306"/>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306"/>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306"/>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132</v>
      </c>
      <c r="F155" s="235"/>
      <c r="G155" s="235"/>
      <c r="H155" s="306"/>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35</v>
      </c>
      <c r="F156" s="235"/>
      <c r="G156" s="235"/>
      <c r="H156" s="306"/>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41</v>
      </c>
      <c r="F157" s="235"/>
      <c r="G157" s="235"/>
      <c r="H157" s="306"/>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97</v>
      </c>
      <c r="F158" s="235"/>
      <c r="G158" s="235"/>
      <c r="H158" s="306"/>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0.34928571429999999</v>
      </c>
      <c r="F159" s="235"/>
      <c r="G159" s="235"/>
      <c r="H159" s="306"/>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306"/>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306"/>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0.5</v>
      </c>
      <c r="D162" s="326">
        <f t="shared" ref="D162:D176" si="0">IFERROR(1-C162,"N/A")</f>
        <v>0.5</v>
      </c>
      <c r="E162" s="235"/>
      <c r="F162" s="235"/>
      <c r="G162" s="235"/>
      <c r="H162" s="306"/>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0.58333333333333337</v>
      </c>
      <c r="D163" s="326">
        <f t="shared" si="0"/>
        <v>0.41666666666666663</v>
      </c>
      <c r="E163" s="235"/>
      <c r="F163" s="235"/>
      <c r="G163" s="235"/>
      <c r="H163" s="306"/>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5"/>
      <c r="F164" s="235"/>
      <c r="G164" s="235"/>
      <c r="H164" s="306"/>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0.5</v>
      </c>
      <c r="D165" s="326">
        <f t="shared" si="0"/>
        <v>0.5</v>
      </c>
      <c r="E165" s="235"/>
      <c r="F165" s="235"/>
      <c r="G165" s="235"/>
      <c r="H165" s="306"/>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0.5</v>
      </c>
      <c r="D166" s="326">
        <f t="shared" si="0"/>
        <v>0.5</v>
      </c>
      <c r="E166" s="235"/>
      <c r="F166" s="235"/>
      <c r="G166" s="235"/>
      <c r="H166" s="306"/>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0.2857142857142857</v>
      </c>
      <c r="D167" s="326">
        <f t="shared" si="0"/>
        <v>0.7142857142857143</v>
      </c>
      <c r="E167" s="235"/>
      <c r="F167" s="235"/>
      <c r="G167" s="235"/>
      <c r="H167" s="306"/>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0.4</v>
      </c>
      <c r="D168" s="326">
        <f t="shared" si="0"/>
        <v>0.6</v>
      </c>
      <c r="E168" s="235"/>
      <c r="F168" s="235"/>
      <c r="G168" s="235"/>
      <c r="H168" s="306"/>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0.4</v>
      </c>
      <c r="D169" s="326">
        <f t="shared" si="0"/>
        <v>0.6</v>
      </c>
      <c r="E169" s="235"/>
      <c r="F169" s="235"/>
      <c r="G169" s="235"/>
      <c r="H169" s="306"/>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0.6</v>
      </c>
      <c r="D170" s="326">
        <f t="shared" si="0"/>
        <v>0.4</v>
      </c>
      <c r="E170" s="235"/>
      <c r="F170" s="235"/>
      <c r="G170" s="235"/>
      <c r="H170" s="306"/>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v>
      </c>
      <c r="D171" s="326">
        <f t="shared" si="0"/>
        <v>1</v>
      </c>
      <c r="E171" s="235"/>
      <c r="F171" s="235"/>
      <c r="G171" s="235"/>
      <c r="H171" s="306"/>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306"/>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306"/>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306"/>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306"/>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306"/>
      <c r="I176" s="130"/>
      <c r="J176" s="130"/>
      <c r="K176" s="211"/>
      <c r="L176" s="211"/>
      <c r="M176" s="130"/>
      <c r="N176" s="130"/>
      <c r="O176" s="130"/>
      <c r="P176" s="130"/>
      <c r="Q176" s="130"/>
      <c r="R176" s="130"/>
      <c r="S176" s="130"/>
      <c r="T176" s="130"/>
      <c r="U176" s="130"/>
      <c r="V176" s="130"/>
      <c r="W176" s="130"/>
      <c r="X176" s="130"/>
      <c r="Y176" s="130"/>
      <c r="Z176" s="130"/>
      <c r="AA176" s="130"/>
      <c r="AB176" s="130"/>
    </row>
  </sheetData>
  <autoFilter ref="A1:I151"/>
  <hyperlinks>
    <hyperlink ref="F7" r:id="rId1"/>
    <hyperlink ref="F10" r:id="rId2"/>
    <hyperlink ref="F13" r:id="rId3"/>
    <hyperlink ref="F46" r:id="rId4"/>
    <hyperlink ref="F118" r:id="rId5"/>
    <hyperlink ref="F119" r:id="rId6"/>
  </hyperlinks>
  <pageMargins left="0.7" right="0.7" top="0.75" bottom="0.75" header="0.3" footer="0.3"/>
  <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L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2" width="33.28515625" customWidth="1"/>
    <col min="3" max="3" width="49" customWidth="1"/>
    <col min="4" max="5" width="10.5703125" customWidth="1"/>
    <col min="6" max="6" width="26.28515625" customWidth="1"/>
    <col min="7" max="7" width="33.28515625" customWidth="1"/>
    <col min="8" max="10" width="22.85546875" customWidth="1"/>
    <col min="11" max="12" width="18.5703125" customWidth="1"/>
  </cols>
  <sheetData>
    <row r="1" spans="1:12" ht="30">
      <c r="A1" s="284" t="s">
        <v>81</v>
      </c>
      <c r="B1" s="208" t="s">
        <v>247</v>
      </c>
      <c r="C1" s="8" t="s">
        <v>248</v>
      </c>
      <c r="D1" s="8" t="s">
        <v>249</v>
      </c>
      <c r="E1" s="8" t="s">
        <v>250</v>
      </c>
      <c r="F1" s="8"/>
      <c r="G1" s="8" t="s">
        <v>252</v>
      </c>
      <c r="H1" s="8"/>
      <c r="I1" s="8"/>
      <c r="J1" s="8"/>
      <c r="K1" s="211"/>
      <c r="L1" s="211"/>
    </row>
    <row r="2" spans="1:12" ht="15">
      <c r="A2" s="285" t="s">
        <v>254</v>
      </c>
      <c r="B2" s="213" t="s">
        <v>951</v>
      </c>
      <c r="C2" s="214"/>
      <c r="D2" s="214"/>
      <c r="E2" s="214"/>
      <c r="F2" s="214"/>
      <c r="G2" s="214"/>
      <c r="H2" s="216"/>
      <c r="I2" s="216"/>
      <c r="J2" s="216"/>
      <c r="K2" s="217"/>
      <c r="L2" s="217"/>
    </row>
    <row r="3" spans="1:12" ht="15">
      <c r="A3" s="285" t="s">
        <v>256</v>
      </c>
      <c r="B3" s="213">
        <v>3</v>
      </c>
      <c r="C3" s="214"/>
      <c r="D3" s="214"/>
      <c r="E3" s="214"/>
      <c r="F3" s="214"/>
      <c r="G3" s="214"/>
      <c r="H3" s="216"/>
      <c r="I3" s="216"/>
      <c r="J3" s="216"/>
      <c r="K3" s="211"/>
      <c r="L3" s="211"/>
    </row>
    <row r="4" spans="1:12" ht="25.5">
      <c r="A4" s="285" t="s">
        <v>257</v>
      </c>
      <c r="B4" s="213" t="s">
        <v>954</v>
      </c>
      <c r="C4" s="214"/>
      <c r="D4" s="214"/>
      <c r="E4" s="214"/>
      <c r="F4" s="214"/>
      <c r="G4" s="214"/>
      <c r="H4" s="216"/>
      <c r="I4" s="216"/>
      <c r="J4" s="216"/>
      <c r="K4" s="211"/>
      <c r="L4" s="211"/>
    </row>
    <row r="5" spans="1:12" ht="15">
      <c r="A5" s="286" t="s">
        <v>258</v>
      </c>
      <c r="B5" s="219" t="s">
        <v>957</v>
      </c>
      <c r="C5" s="219" t="s">
        <v>958</v>
      </c>
      <c r="D5" s="216"/>
      <c r="E5" s="216"/>
      <c r="F5" s="216"/>
      <c r="G5" s="216"/>
      <c r="H5" s="216"/>
      <c r="I5" s="216"/>
      <c r="J5" s="216"/>
      <c r="K5" s="211"/>
      <c r="L5" s="211"/>
    </row>
    <row r="6" spans="1:12" ht="15">
      <c r="A6" s="287">
        <v>1</v>
      </c>
      <c r="B6" s="221" t="s">
        <v>62</v>
      </c>
      <c r="C6" s="222"/>
      <c r="D6" s="222"/>
      <c r="E6" s="222"/>
      <c r="F6" s="224"/>
      <c r="G6" s="224"/>
      <c r="H6" s="224"/>
      <c r="I6" s="224"/>
      <c r="J6" s="224"/>
      <c r="K6" s="225"/>
      <c r="L6" s="225"/>
    </row>
    <row r="7" spans="1:12" ht="114">
      <c r="A7" s="288">
        <v>1.1000000000000001</v>
      </c>
      <c r="B7" s="227" t="s">
        <v>85</v>
      </c>
      <c r="C7" s="228" t="s">
        <v>260</v>
      </c>
      <c r="D7" s="229">
        <v>2</v>
      </c>
      <c r="E7" s="289">
        <v>0</v>
      </c>
      <c r="F7" s="290" t="s">
        <v>962</v>
      </c>
      <c r="G7" s="291" t="s">
        <v>965</v>
      </c>
      <c r="H7" s="291"/>
      <c r="I7" s="291"/>
      <c r="J7" s="291"/>
      <c r="K7" s="233" t="s">
        <v>32</v>
      </c>
      <c r="L7" s="234">
        <f>SUM(D7:D10)-SUMIF(E7:E10,"-",D7:D10)</f>
        <v>6</v>
      </c>
    </row>
    <row r="8" spans="1:12" ht="57">
      <c r="A8" s="288">
        <v>1.2</v>
      </c>
      <c r="B8" s="227" t="s">
        <v>86</v>
      </c>
      <c r="C8" s="228" t="s">
        <v>262</v>
      </c>
      <c r="D8" s="229">
        <v>2</v>
      </c>
      <c r="E8" s="289">
        <v>0</v>
      </c>
      <c r="F8" s="231"/>
      <c r="G8" s="291" t="s">
        <v>968</v>
      </c>
      <c r="H8" s="291"/>
      <c r="I8" s="291"/>
      <c r="J8" s="291"/>
      <c r="K8" s="233" t="s">
        <v>33</v>
      </c>
      <c r="L8" s="234">
        <f>SUMIF(E7:E10,"~?",D7:D10)</f>
        <v>0</v>
      </c>
    </row>
    <row r="9" spans="1:12" ht="57">
      <c r="A9" s="288">
        <v>1.3</v>
      </c>
      <c r="B9" s="227" t="s">
        <v>87</v>
      </c>
      <c r="C9" s="228" t="s">
        <v>264</v>
      </c>
      <c r="D9" s="229">
        <v>1</v>
      </c>
      <c r="E9" s="289">
        <v>0</v>
      </c>
      <c r="F9" s="231"/>
      <c r="G9" s="291" t="s">
        <v>968</v>
      </c>
      <c r="H9" s="291"/>
      <c r="I9" s="291"/>
      <c r="J9" s="291"/>
      <c r="K9" s="233" t="s">
        <v>34</v>
      </c>
      <c r="L9" s="234">
        <f>SUM(E7:E10)</f>
        <v>0</v>
      </c>
    </row>
    <row r="10" spans="1:12" ht="42.75">
      <c r="A10" s="288">
        <v>1.4</v>
      </c>
      <c r="B10" s="227" t="s">
        <v>88</v>
      </c>
      <c r="C10" s="228" t="s">
        <v>266</v>
      </c>
      <c r="D10" s="229">
        <v>1</v>
      </c>
      <c r="E10" s="289">
        <v>0</v>
      </c>
      <c r="F10" s="231"/>
      <c r="G10" s="291" t="s">
        <v>968</v>
      </c>
      <c r="H10" s="291"/>
      <c r="I10" s="291"/>
      <c r="J10" s="291"/>
      <c r="K10" s="233" t="s">
        <v>35</v>
      </c>
      <c r="L10" s="234">
        <f>L7-L8</f>
        <v>6</v>
      </c>
    </row>
    <row r="11" spans="1:12" ht="30">
      <c r="A11" s="293"/>
      <c r="B11" s="238"/>
      <c r="C11" s="238"/>
      <c r="D11" s="239"/>
      <c r="E11" s="294"/>
      <c r="F11" s="235"/>
      <c r="G11" s="360"/>
      <c r="H11" s="360"/>
      <c r="I11" s="360"/>
      <c r="J11" s="360"/>
      <c r="K11" s="240" t="s">
        <v>267</v>
      </c>
      <c r="L11" s="241">
        <f>IFERROR(L9/L7,"N/A")</f>
        <v>0</v>
      </c>
    </row>
    <row r="12" spans="1:12" ht="15">
      <c r="A12" s="287">
        <v>2</v>
      </c>
      <c r="B12" s="242" t="s">
        <v>63</v>
      </c>
      <c r="C12" s="243"/>
      <c r="D12" s="243"/>
      <c r="E12" s="243"/>
      <c r="F12" s="244"/>
      <c r="G12" s="356"/>
      <c r="H12" s="356"/>
      <c r="I12" s="356"/>
      <c r="J12" s="356"/>
      <c r="K12" s="225"/>
      <c r="L12" s="225"/>
    </row>
    <row r="13" spans="1:12" ht="142.5">
      <c r="A13" s="288">
        <v>2.1</v>
      </c>
      <c r="B13" s="227" t="s">
        <v>89</v>
      </c>
      <c r="C13" s="228" t="s">
        <v>269</v>
      </c>
      <c r="D13" s="229">
        <v>2</v>
      </c>
      <c r="E13" s="289">
        <v>1</v>
      </c>
      <c r="F13" s="292" t="s">
        <v>978</v>
      </c>
      <c r="G13" s="291" t="s">
        <v>979</v>
      </c>
      <c r="H13" s="291"/>
      <c r="I13" s="291"/>
      <c r="J13" s="291"/>
      <c r="K13" s="233" t="s">
        <v>32</v>
      </c>
      <c r="L13" s="234">
        <f>SUM(D13:D20)-SUMIF(E13:E20,"-",D13:D20)</f>
        <v>13</v>
      </c>
    </row>
    <row r="14" spans="1:12" ht="57">
      <c r="A14" s="288">
        <v>2.2000000000000002</v>
      </c>
      <c r="B14" s="227" t="s">
        <v>90</v>
      </c>
      <c r="C14" s="228" t="s">
        <v>270</v>
      </c>
      <c r="D14" s="229">
        <v>3</v>
      </c>
      <c r="E14" s="289">
        <v>3</v>
      </c>
      <c r="F14" s="292" t="s">
        <v>980</v>
      </c>
      <c r="G14" s="291" t="s">
        <v>984</v>
      </c>
      <c r="H14" s="291"/>
      <c r="I14" s="291"/>
      <c r="J14" s="291"/>
      <c r="K14" s="233" t="s">
        <v>33</v>
      </c>
      <c r="L14" s="234">
        <f>SUMIF(E13:E20,"~?",D13:D20)</f>
        <v>0</v>
      </c>
    </row>
    <row r="15" spans="1:12" ht="128.25">
      <c r="A15" s="288">
        <v>2.2999999999999998</v>
      </c>
      <c r="B15" s="227" t="s">
        <v>91</v>
      </c>
      <c r="C15" s="228" t="s">
        <v>272</v>
      </c>
      <c r="D15" s="229">
        <v>1</v>
      </c>
      <c r="E15" s="289">
        <v>1</v>
      </c>
      <c r="F15" s="231"/>
      <c r="G15" s="291" t="s">
        <v>708</v>
      </c>
      <c r="H15" s="291"/>
      <c r="I15" s="291"/>
      <c r="J15" s="291"/>
      <c r="K15" s="233" t="s">
        <v>34</v>
      </c>
      <c r="L15" s="234">
        <f>SUM(E13:E20)</f>
        <v>10</v>
      </c>
    </row>
    <row r="16" spans="1:12" ht="57">
      <c r="A16" s="288">
        <v>2.4</v>
      </c>
      <c r="B16" s="227" t="s">
        <v>92</v>
      </c>
      <c r="C16" s="228" t="s">
        <v>273</v>
      </c>
      <c r="D16" s="229">
        <v>2</v>
      </c>
      <c r="E16" s="289">
        <v>2</v>
      </c>
      <c r="F16" s="231"/>
      <c r="G16" s="291" t="s">
        <v>985</v>
      </c>
      <c r="H16" s="291"/>
      <c r="I16" s="291"/>
      <c r="J16" s="291"/>
      <c r="K16" s="233" t="s">
        <v>35</v>
      </c>
      <c r="L16" s="234">
        <f>L13-L14</f>
        <v>13</v>
      </c>
    </row>
    <row r="17" spans="1:12" ht="30">
      <c r="A17" s="288">
        <v>2.5</v>
      </c>
      <c r="B17" s="227" t="s">
        <v>93</v>
      </c>
      <c r="C17" s="228" t="s">
        <v>275</v>
      </c>
      <c r="D17" s="229">
        <v>1</v>
      </c>
      <c r="E17" s="289">
        <v>1</v>
      </c>
      <c r="F17" s="231"/>
      <c r="G17" s="291" t="s">
        <v>987</v>
      </c>
      <c r="H17" s="291"/>
      <c r="I17" s="291"/>
      <c r="J17" s="291"/>
      <c r="K17" s="240" t="s">
        <v>267</v>
      </c>
      <c r="L17" s="241">
        <f>IFERROR(L15/L13,"N/A")</f>
        <v>0.76923076923076927</v>
      </c>
    </row>
    <row r="18" spans="1:12" ht="57">
      <c r="A18" s="288">
        <v>2.6</v>
      </c>
      <c r="B18" s="227" t="s">
        <v>94</v>
      </c>
      <c r="C18" s="228" t="s">
        <v>276</v>
      </c>
      <c r="D18" s="229">
        <v>1</v>
      </c>
      <c r="E18" s="289">
        <v>0</v>
      </c>
      <c r="F18" s="231"/>
      <c r="G18" s="291" t="s">
        <v>989</v>
      </c>
      <c r="H18" s="291"/>
      <c r="I18" s="291"/>
      <c r="J18" s="291"/>
      <c r="K18" s="211"/>
      <c r="L18" s="246"/>
    </row>
    <row r="19" spans="1:12" ht="57">
      <c r="A19" s="288">
        <v>2.7</v>
      </c>
      <c r="B19" s="227" t="s">
        <v>95</v>
      </c>
      <c r="C19" s="228" t="s">
        <v>277</v>
      </c>
      <c r="D19" s="229">
        <v>2</v>
      </c>
      <c r="E19" s="289">
        <v>2</v>
      </c>
      <c r="F19" s="231"/>
      <c r="G19" s="291" t="s">
        <v>990</v>
      </c>
      <c r="H19" s="291"/>
      <c r="I19" s="291"/>
      <c r="J19" s="291"/>
      <c r="K19" s="211"/>
      <c r="L19" s="211"/>
    </row>
    <row r="20" spans="1:12" ht="57">
      <c r="A20" s="288">
        <v>2.8</v>
      </c>
      <c r="B20" s="227" t="s">
        <v>96</v>
      </c>
      <c r="C20" s="238"/>
      <c r="D20" s="229">
        <v>1</v>
      </c>
      <c r="E20" s="289">
        <v>0</v>
      </c>
      <c r="F20" s="292" t="s">
        <v>991</v>
      </c>
      <c r="G20" s="291" t="s">
        <v>993</v>
      </c>
      <c r="H20" s="291"/>
      <c r="I20" s="291"/>
      <c r="J20" s="291"/>
      <c r="K20" s="211"/>
      <c r="L20" s="211"/>
    </row>
    <row r="21" spans="1:12" ht="15">
      <c r="A21" s="293"/>
      <c r="B21" s="238"/>
      <c r="C21" s="238"/>
      <c r="D21" s="239"/>
      <c r="E21" s="294"/>
      <c r="F21" s="235"/>
      <c r="G21" s="360"/>
      <c r="H21" s="360"/>
      <c r="I21" s="360"/>
      <c r="J21" s="360"/>
      <c r="K21" s="211"/>
      <c r="L21" s="247"/>
    </row>
    <row r="22" spans="1:12" ht="30">
      <c r="A22" s="287">
        <v>3</v>
      </c>
      <c r="B22" s="243" t="s">
        <v>64</v>
      </c>
      <c r="C22" s="243"/>
      <c r="D22" s="243"/>
      <c r="E22" s="243"/>
      <c r="F22" s="244"/>
      <c r="G22" s="356"/>
      <c r="H22" s="356"/>
      <c r="I22" s="356"/>
      <c r="J22" s="356"/>
      <c r="K22" s="225"/>
      <c r="L22" s="225"/>
    </row>
    <row r="23" spans="1:12" ht="71.25">
      <c r="A23" s="288">
        <v>3.1</v>
      </c>
      <c r="B23" s="227" t="s">
        <v>97</v>
      </c>
      <c r="C23" s="228"/>
      <c r="D23" s="229">
        <v>1</v>
      </c>
      <c r="E23" s="289">
        <v>0</v>
      </c>
      <c r="F23" s="292" t="s">
        <v>994</v>
      </c>
      <c r="G23" s="291" t="s">
        <v>996</v>
      </c>
      <c r="H23" s="291"/>
      <c r="I23" s="291"/>
      <c r="J23" s="291"/>
      <c r="K23" s="233" t="s">
        <v>32</v>
      </c>
      <c r="L23" s="234">
        <f>SUM(D23:D26)-SUMIF(E23:E26,"-",D23:D26)</f>
        <v>6</v>
      </c>
    </row>
    <row r="24" spans="1:12" ht="114">
      <c r="A24" s="288">
        <v>3.2</v>
      </c>
      <c r="B24" s="227" t="s">
        <v>98</v>
      </c>
      <c r="C24" s="228" t="s">
        <v>280</v>
      </c>
      <c r="D24" s="229">
        <v>3</v>
      </c>
      <c r="E24" s="289" t="s">
        <v>454</v>
      </c>
      <c r="F24" s="235"/>
      <c r="G24" s="291" t="s">
        <v>883</v>
      </c>
      <c r="H24" s="291"/>
      <c r="I24" s="291"/>
      <c r="J24" s="291"/>
      <c r="K24" s="233" t="s">
        <v>33</v>
      </c>
      <c r="L24" s="234">
        <f>SUMIF(E23:E26,"~?",D23:D26)</f>
        <v>3</v>
      </c>
    </row>
    <row r="25" spans="1:12" ht="99.75">
      <c r="A25" s="288">
        <v>3.3</v>
      </c>
      <c r="B25" s="227" t="s">
        <v>99</v>
      </c>
      <c r="C25" s="228" t="s">
        <v>282</v>
      </c>
      <c r="D25" s="229">
        <v>2</v>
      </c>
      <c r="E25" s="289">
        <v>2</v>
      </c>
      <c r="F25" s="235"/>
      <c r="G25" s="291" t="s">
        <v>738</v>
      </c>
      <c r="H25" s="291"/>
      <c r="I25" s="291"/>
      <c r="J25" s="291"/>
      <c r="K25" s="233" t="s">
        <v>34</v>
      </c>
      <c r="L25" s="234">
        <f>SUM(E23:E26)</f>
        <v>2</v>
      </c>
    </row>
    <row r="26" spans="1:12" ht="30">
      <c r="A26" s="293"/>
      <c r="B26" s="238"/>
      <c r="C26" s="238"/>
      <c r="D26" s="239"/>
      <c r="E26" s="294"/>
      <c r="F26" s="235"/>
      <c r="G26" s="360"/>
      <c r="H26" s="360"/>
      <c r="I26" s="360"/>
      <c r="J26" s="360"/>
      <c r="K26" s="233" t="s">
        <v>35</v>
      </c>
      <c r="L26" s="234">
        <f>L23-L24</f>
        <v>3</v>
      </c>
    </row>
    <row r="27" spans="1:12" ht="30">
      <c r="A27" s="287">
        <v>4</v>
      </c>
      <c r="B27" s="242" t="s">
        <v>65</v>
      </c>
      <c r="C27" s="243"/>
      <c r="D27" s="243"/>
      <c r="E27" s="243"/>
      <c r="F27" s="244"/>
      <c r="G27" s="356"/>
      <c r="H27" s="356"/>
      <c r="I27" s="356"/>
      <c r="J27" s="356"/>
      <c r="K27" s="240" t="s">
        <v>267</v>
      </c>
      <c r="L27" s="241">
        <f>IFERROR(L25/L23,"N/A")</f>
        <v>0.33333333333333331</v>
      </c>
    </row>
    <row r="28" spans="1:12" ht="142.5">
      <c r="A28" s="288">
        <v>4.0999999999999996</v>
      </c>
      <c r="B28" s="227" t="s">
        <v>101</v>
      </c>
      <c r="C28" s="228" t="s">
        <v>285</v>
      </c>
      <c r="D28" s="229">
        <v>2</v>
      </c>
      <c r="E28" s="289" t="s">
        <v>454</v>
      </c>
      <c r="F28" s="235"/>
      <c r="G28" s="291" t="s">
        <v>795</v>
      </c>
      <c r="H28" s="291"/>
      <c r="I28" s="291"/>
      <c r="J28" s="291"/>
      <c r="K28" s="233" t="s">
        <v>32</v>
      </c>
      <c r="L28" s="234">
        <f>SUM(D28:D31)-SUMIF(E28:E31,"-",D28:D31)</f>
        <v>6</v>
      </c>
    </row>
    <row r="29" spans="1:12" ht="57">
      <c r="A29" s="288">
        <v>4.2</v>
      </c>
      <c r="B29" s="227" t="s">
        <v>102</v>
      </c>
      <c r="C29" s="228" t="s">
        <v>286</v>
      </c>
      <c r="D29" s="229">
        <v>2</v>
      </c>
      <c r="E29" s="289" t="s">
        <v>454</v>
      </c>
      <c r="F29" s="235"/>
      <c r="G29" s="291" t="s">
        <v>795</v>
      </c>
      <c r="H29" s="291"/>
      <c r="I29" s="291"/>
      <c r="J29" s="291"/>
      <c r="K29" s="233" t="s">
        <v>33</v>
      </c>
      <c r="L29" s="234">
        <f>SUMIF(E28:E31,"~?",D28:D31)</f>
        <v>6</v>
      </c>
    </row>
    <row r="30" spans="1:12" ht="57">
      <c r="A30" s="288">
        <v>4.3</v>
      </c>
      <c r="B30" s="227" t="s">
        <v>103</v>
      </c>
      <c r="C30" s="228" t="s">
        <v>287</v>
      </c>
      <c r="D30" s="229">
        <v>2</v>
      </c>
      <c r="E30" s="289" t="s">
        <v>454</v>
      </c>
      <c r="F30" s="235"/>
      <c r="G30" s="291" t="s">
        <v>795</v>
      </c>
      <c r="H30" s="291"/>
      <c r="I30" s="291"/>
      <c r="J30" s="291"/>
      <c r="K30" s="233" t="s">
        <v>34</v>
      </c>
      <c r="L30" s="234">
        <f>SUM(E28:E31)</f>
        <v>0</v>
      </c>
    </row>
    <row r="31" spans="1:12" ht="30">
      <c r="A31" s="293"/>
      <c r="B31" s="238"/>
      <c r="C31" s="238"/>
      <c r="D31" s="239"/>
      <c r="E31" s="294"/>
      <c r="F31" s="235"/>
      <c r="G31" s="360"/>
      <c r="H31" s="360"/>
      <c r="I31" s="360"/>
      <c r="J31" s="360"/>
      <c r="K31" s="233" t="s">
        <v>35</v>
      </c>
      <c r="L31" s="234">
        <f>L28-L29</f>
        <v>0</v>
      </c>
    </row>
    <row r="32" spans="1:12" ht="30">
      <c r="A32" s="287">
        <v>5</v>
      </c>
      <c r="B32" s="242" t="s">
        <v>460</v>
      </c>
      <c r="C32" s="243"/>
      <c r="D32" s="243"/>
      <c r="E32" s="243"/>
      <c r="F32" s="244"/>
      <c r="G32" s="356"/>
      <c r="H32" s="356"/>
      <c r="I32" s="356"/>
      <c r="J32" s="356"/>
      <c r="K32" s="240" t="s">
        <v>267</v>
      </c>
      <c r="L32" s="241">
        <f>IFERROR(L30/L28,"N/A")</f>
        <v>0</v>
      </c>
    </row>
    <row r="33" spans="1:12" ht="42.75">
      <c r="A33" s="288">
        <v>5.0999999999999996</v>
      </c>
      <c r="B33" s="227" t="s">
        <v>105</v>
      </c>
      <c r="C33" s="228" t="s">
        <v>289</v>
      </c>
      <c r="D33" s="229">
        <v>3</v>
      </c>
      <c r="E33" s="289">
        <v>3</v>
      </c>
      <c r="F33" s="235"/>
      <c r="G33" s="291" t="s">
        <v>890</v>
      </c>
      <c r="H33" s="291"/>
      <c r="I33" s="291"/>
      <c r="J33" s="291"/>
      <c r="K33" s="233" t="s">
        <v>32</v>
      </c>
      <c r="L33" s="234">
        <f>SUM(D33:D36)-SUMIF(E33:E36,"-",D33:D36)</f>
        <v>6</v>
      </c>
    </row>
    <row r="34" spans="1:12" ht="85.5">
      <c r="A34" s="288">
        <v>5.2</v>
      </c>
      <c r="B34" s="227" t="s">
        <v>106</v>
      </c>
      <c r="C34" s="228" t="s">
        <v>291</v>
      </c>
      <c r="D34" s="229">
        <v>2</v>
      </c>
      <c r="E34" s="289">
        <v>2</v>
      </c>
      <c r="F34" s="235"/>
      <c r="G34" s="291" t="s">
        <v>890</v>
      </c>
      <c r="H34" s="291"/>
      <c r="I34" s="291"/>
      <c r="J34" s="291"/>
      <c r="K34" s="233" t="s">
        <v>33</v>
      </c>
      <c r="L34" s="234">
        <f>SUMIF(E33:E36,"~?",D33:D36)</f>
        <v>0</v>
      </c>
    </row>
    <row r="35" spans="1:12" ht="71.25">
      <c r="A35" s="288">
        <v>5.3</v>
      </c>
      <c r="B35" s="227" t="s">
        <v>107</v>
      </c>
      <c r="C35" s="228" t="s">
        <v>293</v>
      </c>
      <c r="D35" s="229">
        <v>1</v>
      </c>
      <c r="E35" s="289">
        <v>1</v>
      </c>
      <c r="F35" s="235"/>
      <c r="G35" s="291" t="s">
        <v>891</v>
      </c>
      <c r="H35" s="291"/>
      <c r="I35" s="291"/>
      <c r="J35" s="291"/>
      <c r="K35" s="233" t="s">
        <v>34</v>
      </c>
      <c r="L35" s="234">
        <f>SUM(E33:E36)</f>
        <v>6</v>
      </c>
    </row>
    <row r="36" spans="1:12" ht="30">
      <c r="A36" s="293"/>
      <c r="B36" s="238"/>
      <c r="C36" s="238"/>
      <c r="D36" s="239"/>
      <c r="E36" s="294"/>
      <c r="F36" s="235"/>
      <c r="G36" s="360"/>
      <c r="H36" s="360"/>
      <c r="I36" s="360"/>
      <c r="J36" s="360"/>
      <c r="K36" s="233" t="s">
        <v>35</v>
      </c>
      <c r="L36" s="234">
        <f>L33-L34</f>
        <v>6</v>
      </c>
    </row>
    <row r="37" spans="1:12" ht="30">
      <c r="A37" s="287">
        <v>6</v>
      </c>
      <c r="B37" s="242" t="s">
        <v>67</v>
      </c>
      <c r="C37" s="243"/>
      <c r="D37" s="243"/>
      <c r="E37" s="243"/>
      <c r="F37" s="244"/>
      <c r="G37" s="356"/>
      <c r="H37" s="356"/>
      <c r="I37" s="356"/>
      <c r="J37" s="356"/>
      <c r="K37" s="240" t="s">
        <v>267</v>
      </c>
      <c r="L37" s="241">
        <f>IFERROR(L35/L33,"N/A")</f>
        <v>1</v>
      </c>
    </row>
    <row r="38" spans="1:12" ht="30">
      <c r="A38" s="288"/>
      <c r="B38" s="248" t="s">
        <v>295</v>
      </c>
      <c r="C38" s="248"/>
      <c r="D38" s="248"/>
      <c r="E38" s="248"/>
      <c r="F38" s="249"/>
      <c r="G38" s="268"/>
      <c r="H38" s="268"/>
      <c r="I38" s="268"/>
      <c r="J38" s="268"/>
      <c r="K38" s="250" t="s">
        <v>32</v>
      </c>
      <c r="L38" s="234">
        <f>SUM(D38:D50)-SUMIF(E38:E50,"-",D38:D50)</f>
        <v>14</v>
      </c>
    </row>
    <row r="39" spans="1:12" ht="42.75">
      <c r="A39" s="288" t="s">
        <v>109</v>
      </c>
      <c r="B39" s="227" t="s">
        <v>110</v>
      </c>
      <c r="C39" s="228" t="s">
        <v>296</v>
      </c>
      <c r="D39" s="229">
        <v>2</v>
      </c>
      <c r="E39" s="289">
        <v>0</v>
      </c>
      <c r="F39" s="231"/>
      <c r="G39" s="291" t="s">
        <v>1003</v>
      </c>
      <c r="H39" s="291"/>
      <c r="I39" s="291"/>
      <c r="J39" s="291"/>
      <c r="K39" s="250" t="s">
        <v>33</v>
      </c>
      <c r="L39" s="234">
        <f>SUMIF(E38:E50,"~?",D38:D50)</f>
        <v>0</v>
      </c>
    </row>
    <row r="40" spans="1:12" ht="42.75">
      <c r="A40" s="288" t="s">
        <v>111</v>
      </c>
      <c r="B40" s="227" t="s">
        <v>112</v>
      </c>
      <c r="C40" s="228" t="s">
        <v>297</v>
      </c>
      <c r="D40" s="229">
        <v>1</v>
      </c>
      <c r="E40" s="289">
        <v>0</v>
      </c>
      <c r="F40" s="235"/>
      <c r="G40" s="291" t="s">
        <v>1004</v>
      </c>
      <c r="H40" s="291"/>
      <c r="I40" s="291"/>
      <c r="J40" s="291"/>
      <c r="K40" s="250" t="s">
        <v>34</v>
      </c>
      <c r="L40" s="234">
        <f>SUM(E38:E50)</f>
        <v>4</v>
      </c>
    </row>
    <row r="41" spans="1:12" ht="71.25">
      <c r="A41" s="288" t="s">
        <v>113</v>
      </c>
      <c r="B41" s="227" t="s">
        <v>114</v>
      </c>
      <c r="C41" s="228" t="s">
        <v>298</v>
      </c>
      <c r="D41" s="229">
        <v>2</v>
      </c>
      <c r="E41" s="289">
        <v>2</v>
      </c>
      <c r="F41" s="292" t="s">
        <v>1005</v>
      </c>
      <c r="G41" s="291" t="s">
        <v>1007</v>
      </c>
      <c r="H41" s="291"/>
      <c r="I41" s="291"/>
      <c r="J41" s="291"/>
      <c r="K41" s="250" t="s">
        <v>35</v>
      </c>
      <c r="L41" s="234">
        <f>L38-L39</f>
        <v>14</v>
      </c>
    </row>
    <row r="42" spans="1:12" ht="30">
      <c r="A42" s="293"/>
      <c r="B42" s="248" t="s">
        <v>115</v>
      </c>
      <c r="C42" s="248"/>
      <c r="D42" s="248"/>
      <c r="E42" s="248"/>
      <c r="F42" s="249"/>
      <c r="G42" s="268"/>
      <c r="H42" s="268"/>
      <c r="I42" s="268"/>
      <c r="J42" s="268"/>
      <c r="K42" s="240" t="s">
        <v>267</v>
      </c>
      <c r="L42" s="241">
        <f>IFERROR(L40/L38,"N/A")</f>
        <v>0.2857142857142857</v>
      </c>
    </row>
    <row r="43" spans="1:12" ht="42.75">
      <c r="A43" s="288" t="s">
        <v>116</v>
      </c>
      <c r="B43" s="227" t="s">
        <v>654</v>
      </c>
      <c r="C43" s="228" t="s">
        <v>301</v>
      </c>
      <c r="D43" s="229">
        <v>1</v>
      </c>
      <c r="E43" s="289">
        <v>0</v>
      </c>
      <c r="F43" s="235"/>
      <c r="G43" s="291" t="s">
        <v>462</v>
      </c>
      <c r="H43" s="291"/>
      <c r="I43" s="291"/>
      <c r="J43" s="291"/>
      <c r="K43" s="211"/>
      <c r="L43" s="211"/>
    </row>
    <row r="44" spans="1:12" ht="71.25">
      <c r="A44" s="288" t="s">
        <v>118</v>
      </c>
      <c r="B44" s="227" t="s">
        <v>119</v>
      </c>
      <c r="C44" s="228" t="s">
        <v>302</v>
      </c>
      <c r="D44" s="229">
        <v>2</v>
      </c>
      <c r="E44" s="289">
        <v>0</v>
      </c>
      <c r="F44" s="235"/>
      <c r="G44" s="291" t="s">
        <v>463</v>
      </c>
      <c r="H44" s="291"/>
      <c r="I44" s="291"/>
      <c r="J44" s="291"/>
      <c r="K44" s="211"/>
      <c r="L44" s="211"/>
    </row>
    <row r="45" spans="1:12" ht="30">
      <c r="A45" s="293"/>
      <c r="B45" s="248" t="s">
        <v>120</v>
      </c>
      <c r="C45" s="248"/>
      <c r="D45" s="248"/>
      <c r="E45" s="248"/>
      <c r="F45" s="249"/>
      <c r="G45" s="268"/>
      <c r="H45" s="268"/>
      <c r="I45" s="268"/>
      <c r="J45" s="268"/>
      <c r="K45" s="211"/>
      <c r="L45" s="211"/>
    </row>
    <row r="46" spans="1:12" ht="42.75">
      <c r="A46" s="288" t="s">
        <v>121</v>
      </c>
      <c r="B46" s="227" t="s">
        <v>122</v>
      </c>
      <c r="C46" s="228" t="s">
        <v>304</v>
      </c>
      <c r="D46" s="229">
        <v>2</v>
      </c>
      <c r="E46" s="289">
        <v>2</v>
      </c>
      <c r="F46" s="292" t="s">
        <v>1012</v>
      </c>
      <c r="G46" s="291" t="s">
        <v>1013</v>
      </c>
      <c r="H46" s="291"/>
      <c r="I46" s="291"/>
      <c r="J46" s="291"/>
      <c r="K46" s="211"/>
      <c r="L46" s="211"/>
    </row>
    <row r="47" spans="1:12" ht="28.5">
      <c r="A47" s="288" t="s">
        <v>123</v>
      </c>
      <c r="B47" s="227" t="s">
        <v>124</v>
      </c>
      <c r="C47" s="238"/>
      <c r="D47" s="229">
        <v>1</v>
      </c>
      <c r="E47" s="289">
        <v>0</v>
      </c>
      <c r="F47" s="235"/>
      <c r="G47" s="291" t="s">
        <v>1014</v>
      </c>
      <c r="H47" s="291"/>
      <c r="I47" s="291"/>
      <c r="J47" s="291"/>
      <c r="K47" s="211"/>
      <c r="L47" s="211"/>
    </row>
    <row r="48" spans="1:12" ht="28.5">
      <c r="A48" s="288" t="s">
        <v>125</v>
      </c>
      <c r="B48" s="227" t="s">
        <v>126</v>
      </c>
      <c r="C48" s="238"/>
      <c r="D48" s="229">
        <v>1</v>
      </c>
      <c r="E48" s="289">
        <v>0</v>
      </c>
      <c r="F48" s="235"/>
      <c r="G48" s="291" t="s">
        <v>1015</v>
      </c>
      <c r="H48" s="291"/>
      <c r="I48" s="291"/>
      <c r="J48" s="291"/>
      <c r="K48" s="211"/>
      <c r="L48" s="211"/>
    </row>
    <row r="49" spans="1:12" ht="57">
      <c r="A49" s="288" t="s">
        <v>127</v>
      </c>
      <c r="B49" s="227" t="s">
        <v>128</v>
      </c>
      <c r="C49" s="228" t="s">
        <v>305</v>
      </c>
      <c r="D49" s="229">
        <v>2</v>
      </c>
      <c r="E49" s="289">
        <v>0</v>
      </c>
      <c r="F49" s="235"/>
      <c r="G49" s="291" t="s">
        <v>959</v>
      </c>
      <c r="H49" s="291"/>
      <c r="I49" s="291"/>
      <c r="J49" s="291"/>
      <c r="K49" s="211"/>
      <c r="L49" s="211"/>
    </row>
    <row r="50" spans="1:12" ht="15">
      <c r="A50" s="293"/>
      <c r="B50" s="238"/>
      <c r="C50" s="238"/>
      <c r="D50" s="239"/>
      <c r="E50" s="294"/>
      <c r="F50" s="235"/>
      <c r="G50" s="360"/>
      <c r="H50" s="360"/>
      <c r="I50" s="360"/>
      <c r="J50" s="360"/>
      <c r="K50" s="211"/>
      <c r="L50" s="211"/>
    </row>
    <row r="51" spans="1:12" ht="15">
      <c r="A51" s="287">
        <v>7</v>
      </c>
      <c r="B51" s="242" t="s">
        <v>308</v>
      </c>
      <c r="C51" s="243"/>
      <c r="D51" s="243"/>
      <c r="E51" s="243"/>
      <c r="F51" s="244"/>
      <c r="G51" s="356"/>
      <c r="H51" s="356"/>
      <c r="I51" s="356"/>
      <c r="J51" s="356"/>
      <c r="K51" s="225"/>
      <c r="L51" s="225"/>
    </row>
    <row r="52" spans="1:12" ht="30">
      <c r="A52" s="288"/>
      <c r="B52" s="251" t="s">
        <v>130</v>
      </c>
      <c r="C52" s="248"/>
      <c r="D52" s="248"/>
      <c r="E52" s="248"/>
      <c r="F52" s="249"/>
      <c r="G52" s="268"/>
      <c r="H52" s="268"/>
      <c r="I52" s="268"/>
      <c r="J52" s="268"/>
      <c r="K52" s="250" t="s">
        <v>32</v>
      </c>
      <c r="L52" s="234">
        <f>SUM(D52:D84)-SUMIF(E52:E84,"-",D52:D84)</f>
        <v>24</v>
      </c>
    </row>
    <row r="53" spans="1:12" ht="57">
      <c r="A53" s="288" t="s">
        <v>131</v>
      </c>
      <c r="B53" s="227" t="s">
        <v>132</v>
      </c>
      <c r="C53" s="228" t="s">
        <v>309</v>
      </c>
      <c r="D53" s="229">
        <v>1</v>
      </c>
      <c r="E53" s="289">
        <v>0</v>
      </c>
      <c r="F53" s="235"/>
      <c r="G53" s="291" t="s">
        <v>1016</v>
      </c>
      <c r="H53" s="291"/>
      <c r="I53" s="291"/>
      <c r="J53" s="291"/>
      <c r="K53" s="250" t="s">
        <v>33</v>
      </c>
      <c r="L53" s="234">
        <f>SUMIF(E52:E84,"~?",D52:D84)</f>
        <v>2</v>
      </c>
    </row>
    <row r="54" spans="1:12" ht="71.25">
      <c r="A54" s="288" t="s">
        <v>133</v>
      </c>
      <c r="B54" s="227" t="s">
        <v>134</v>
      </c>
      <c r="C54" s="228" t="s">
        <v>310</v>
      </c>
      <c r="D54" s="229">
        <v>1</v>
      </c>
      <c r="E54" s="289">
        <v>0</v>
      </c>
      <c r="F54" s="235"/>
      <c r="G54" s="291" t="s">
        <v>590</v>
      </c>
      <c r="H54" s="291"/>
      <c r="I54" s="291"/>
      <c r="J54" s="291"/>
      <c r="K54" s="250" t="s">
        <v>34</v>
      </c>
      <c r="L54" s="234">
        <f>SUM(E52:E84)</f>
        <v>6</v>
      </c>
    </row>
    <row r="55" spans="1:12" ht="30">
      <c r="A55" s="293"/>
      <c r="B55" s="248" t="s">
        <v>311</v>
      </c>
      <c r="C55" s="248"/>
      <c r="D55" s="248"/>
      <c r="E55" s="248"/>
      <c r="F55" s="249"/>
      <c r="G55" s="268"/>
      <c r="H55" s="268"/>
      <c r="I55" s="268"/>
      <c r="J55" s="268"/>
      <c r="K55" s="250" t="s">
        <v>35</v>
      </c>
      <c r="L55" s="234">
        <f>L52-L53</f>
        <v>22</v>
      </c>
    </row>
    <row r="56" spans="1:12" ht="42.75">
      <c r="A56" s="288" t="s">
        <v>136</v>
      </c>
      <c r="B56" s="227" t="s">
        <v>137</v>
      </c>
      <c r="C56" s="228" t="s">
        <v>312</v>
      </c>
      <c r="D56" s="229">
        <v>1</v>
      </c>
      <c r="E56" s="289">
        <v>0</v>
      </c>
      <c r="F56" s="292" t="s">
        <v>1017</v>
      </c>
      <c r="G56" s="291" t="s">
        <v>1018</v>
      </c>
      <c r="H56" s="291"/>
      <c r="I56" s="291"/>
      <c r="J56" s="291"/>
      <c r="K56" s="240" t="s">
        <v>267</v>
      </c>
      <c r="L56" s="241">
        <f>IFERROR(L54/L52,"N/A")</f>
        <v>0.25</v>
      </c>
    </row>
    <row r="57" spans="1:12" ht="42.75">
      <c r="A57" s="288" t="s">
        <v>138</v>
      </c>
      <c r="B57" s="227" t="s">
        <v>139</v>
      </c>
      <c r="C57" s="228" t="s">
        <v>313</v>
      </c>
      <c r="D57" s="229">
        <v>1</v>
      </c>
      <c r="E57" s="289">
        <v>0</v>
      </c>
      <c r="F57" s="235"/>
      <c r="G57" s="291" t="s">
        <v>970</v>
      </c>
      <c r="H57" s="291"/>
      <c r="I57" s="291"/>
      <c r="J57" s="291"/>
      <c r="K57" s="211"/>
      <c r="L57" s="211"/>
    </row>
    <row r="58" spans="1:12" ht="71.25">
      <c r="A58" s="288" t="s">
        <v>140</v>
      </c>
      <c r="B58" s="227" t="s">
        <v>141</v>
      </c>
      <c r="C58" s="238"/>
      <c r="D58" s="229">
        <v>1</v>
      </c>
      <c r="E58" s="289">
        <v>1</v>
      </c>
      <c r="F58" s="235"/>
      <c r="G58" s="291" t="s">
        <v>971</v>
      </c>
      <c r="H58" s="291"/>
      <c r="I58" s="291"/>
      <c r="J58" s="291"/>
      <c r="K58" s="211"/>
      <c r="L58" s="211"/>
    </row>
    <row r="59" spans="1:12" ht="15">
      <c r="A59" s="293"/>
      <c r="B59" s="248" t="s">
        <v>314</v>
      </c>
      <c r="C59" s="248"/>
      <c r="D59" s="248"/>
      <c r="E59" s="248"/>
      <c r="F59" s="249"/>
      <c r="G59" s="268"/>
      <c r="H59" s="268"/>
      <c r="I59" s="268"/>
      <c r="J59" s="268"/>
      <c r="K59" s="211"/>
      <c r="L59" s="211"/>
    </row>
    <row r="60" spans="1:12" ht="57">
      <c r="A60" s="288" t="s">
        <v>143</v>
      </c>
      <c r="B60" s="227" t="s">
        <v>144</v>
      </c>
      <c r="C60" s="228" t="s">
        <v>315</v>
      </c>
      <c r="D60" s="229">
        <v>1</v>
      </c>
      <c r="E60" s="289">
        <v>0</v>
      </c>
      <c r="F60" s="235"/>
      <c r="G60" s="291" t="s">
        <v>1019</v>
      </c>
      <c r="H60" s="291"/>
      <c r="I60" s="291"/>
      <c r="J60" s="291"/>
      <c r="K60" s="211"/>
      <c r="L60" s="211"/>
    </row>
    <row r="61" spans="1:12" ht="15">
      <c r="A61" s="293"/>
      <c r="B61" s="248" t="s">
        <v>316</v>
      </c>
      <c r="C61" s="248"/>
      <c r="D61" s="248"/>
      <c r="E61" s="248"/>
      <c r="F61" s="249"/>
      <c r="G61" s="268"/>
      <c r="H61" s="268"/>
      <c r="I61" s="268"/>
      <c r="J61" s="268"/>
      <c r="K61" s="211"/>
      <c r="L61" s="211"/>
    </row>
    <row r="62" spans="1:12" ht="57">
      <c r="A62" s="288" t="s">
        <v>146</v>
      </c>
      <c r="B62" s="227" t="s">
        <v>147</v>
      </c>
      <c r="C62" s="228" t="s">
        <v>317</v>
      </c>
      <c r="D62" s="229">
        <v>1</v>
      </c>
      <c r="E62" s="289">
        <v>1</v>
      </c>
      <c r="F62" s="235"/>
      <c r="G62" s="291" t="s">
        <v>665</v>
      </c>
      <c r="H62" s="291"/>
      <c r="I62" s="291"/>
      <c r="J62" s="291"/>
      <c r="K62" s="211"/>
      <c r="L62" s="211"/>
    </row>
    <row r="63" spans="1:12" ht="42.75">
      <c r="A63" s="288" t="s">
        <v>148</v>
      </c>
      <c r="B63" s="227" t="s">
        <v>149</v>
      </c>
      <c r="C63" s="228" t="s">
        <v>318</v>
      </c>
      <c r="D63" s="229">
        <v>1</v>
      </c>
      <c r="E63" s="289">
        <v>1</v>
      </c>
      <c r="F63" s="235"/>
      <c r="G63" s="291" t="s">
        <v>974</v>
      </c>
      <c r="H63" s="291"/>
      <c r="I63" s="291"/>
      <c r="J63" s="291"/>
      <c r="K63" s="211"/>
      <c r="L63" s="211"/>
    </row>
    <row r="64" spans="1:12" ht="114">
      <c r="A64" s="288" t="s">
        <v>150</v>
      </c>
      <c r="B64" s="227" t="s">
        <v>151</v>
      </c>
      <c r="C64" s="228" t="s">
        <v>319</v>
      </c>
      <c r="D64" s="229">
        <v>1</v>
      </c>
      <c r="E64" s="289">
        <v>1</v>
      </c>
      <c r="F64" s="235"/>
      <c r="G64" s="291" t="s">
        <v>1021</v>
      </c>
      <c r="H64" s="291"/>
      <c r="I64" s="291"/>
      <c r="J64" s="291"/>
      <c r="K64" s="211"/>
      <c r="L64" s="211"/>
    </row>
    <row r="65" spans="1:12" ht="15">
      <c r="A65" s="293"/>
      <c r="B65" s="248" t="s">
        <v>320</v>
      </c>
      <c r="C65" s="248"/>
      <c r="D65" s="248"/>
      <c r="E65" s="248"/>
      <c r="F65" s="249"/>
      <c r="G65" s="268"/>
      <c r="H65" s="268"/>
      <c r="I65" s="268"/>
      <c r="J65" s="268"/>
      <c r="K65" s="211"/>
      <c r="L65" s="211"/>
    </row>
    <row r="66" spans="1:12" ht="71.25">
      <c r="A66" s="288" t="s">
        <v>153</v>
      </c>
      <c r="B66" s="227" t="s">
        <v>154</v>
      </c>
      <c r="C66" s="228" t="s">
        <v>321</v>
      </c>
      <c r="D66" s="229">
        <v>1</v>
      </c>
      <c r="E66" s="289">
        <v>0</v>
      </c>
      <c r="F66" s="235"/>
      <c r="G66" s="291" t="s">
        <v>976</v>
      </c>
      <c r="H66" s="291"/>
      <c r="I66" s="291"/>
      <c r="J66" s="291"/>
      <c r="K66" s="211"/>
      <c r="L66" s="211"/>
    </row>
    <row r="67" spans="1:12" ht="71.25">
      <c r="A67" s="288" t="s">
        <v>155</v>
      </c>
      <c r="B67" s="227" t="s">
        <v>156</v>
      </c>
      <c r="C67" s="238"/>
      <c r="D67" s="229">
        <v>1</v>
      </c>
      <c r="E67" s="289">
        <v>0</v>
      </c>
      <c r="F67" s="235"/>
      <c r="G67" s="291" t="s">
        <v>473</v>
      </c>
      <c r="H67" s="291"/>
      <c r="I67" s="291"/>
      <c r="J67" s="291"/>
      <c r="K67" s="211"/>
      <c r="L67" s="211"/>
    </row>
    <row r="68" spans="1:12" ht="15">
      <c r="A68" s="293"/>
      <c r="B68" s="248" t="s">
        <v>322</v>
      </c>
      <c r="C68" s="248"/>
      <c r="D68" s="248"/>
      <c r="E68" s="248"/>
      <c r="F68" s="249"/>
      <c r="G68" s="268"/>
      <c r="H68" s="268"/>
      <c r="I68" s="268"/>
      <c r="J68" s="268"/>
      <c r="K68" s="211"/>
      <c r="L68" s="211"/>
    </row>
    <row r="69" spans="1:12" ht="85.5">
      <c r="A69" s="288" t="s">
        <v>158</v>
      </c>
      <c r="B69" s="227" t="s">
        <v>159</v>
      </c>
      <c r="C69" s="228" t="s">
        <v>323</v>
      </c>
      <c r="D69" s="229">
        <v>3</v>
      </c>
      <c r="E69" s="289">
        <v>0</v>
      </c>
      <c r="F69" s="235"/>
      <c r="G69" s="291" t="s">
        <v>474</v>
      </c>
      <c r="H69" s="291"/>
      <c r="I69" s="291"/>
      <c r="J69" s="291"/>
      <c r="K69" s="211"/>
      <c r="L69" s="211"/>
    </row>
    <row r="70" spans="1:12" ht="71.25">
      <c r="A70" s="288" t="s">
        <v>160</v>
      </c>
      <c r="B70" s="227" t="s">
        <v>161</v>
      </c>
      <c r="C70" s="228" t="s">
        <v>325</v>
      </c>
      <c r="D70" s="229">
        <v>1</v>
      </c>
      <c r="E70" s="289">
        <v>1</v>
      </c>
      <c r="F70" s="235"/>
      <c r="G70" s="291" t="s">
        <v>475</v>
      </c>
      <c r="H70" s="291"/>
      <c r="I70" s="291"/>
      <c r="J70" s="291"/>
      <c r="K70" s="211"/>
      <c r="L70" s="211"/>
    </row>
    <row r="71" spans="1:12" ht="57">
      <c r="A71" s="288" t="s">
        <v>162</v>
      </c>
      <c r="B71" s="227" t="s">
        <v>678</v>
      </c>
      <c r="C71" s="228" t="s">
        <v>327</v>
      </c>
      <c r="D71" s="229">
        <v>1</v>
      </c>
      <c r="E71" s="289">
        <v>1</v>
      </c>
      <c r="F71" s="235"/>
      <c r="G71" s="291" t="s">
        <v>1022</v>
      </c>
      <c r="H71" s="291"/>
      <c r="I71" s="291"/>
      <c r="J71" s="291"/>
      <c r="K71" s="211"/>
      <c r="L71" s="211"/>
    </row>
    <row r="72" spans="1:12" ht="71.25">
      <c r="A72" s="288" t="s">
        <v>164</v>
      </c>
      <c r="B72" s="227" t="s">
        <v>165</v>
      </c>
      <c r="C72" s="238"/>
      <c r="D72" s="229">
        <v>1</v>
      </c>
      <c r="E72" s="289" t="s">
        <v>465</v>
      </c>
      <c r="F72" s="235"/>
      <c r="G72" s="291" t="s">
        <v>1024</v>
      </c>
      <c r="H72" s="291"/>
      <c r="I72" s="291"/>
      <c r="J72" s="291"/>
      <c r="K72" s="211"/>
      <c r="L72" s="211"/>
    </row>
    <row r="73" spans="1:12" ht="15">
      <c r="A73" s="293"/>
      <c r="B73" s="248" t="s">
        <v>329</v>
      </c>
      <c r="C73" s="248"/>
      <c r="D73" s="248"/>
      <c r="E73" s="248"/>
      <c r="F73" s="249"/>
      <c r="G73" s="268"/>
      <c r="H73" s="268"/>
      <c r="I73" s="268"/>
      <c r="J73" s="268"/>
      <c r="K73" s="211"/>
      <c r="L73" s="211"/>
    </row>
    <row r="74" spans="1:12" ht="71.25">
      <c r="A74" s="288" t="s">
        <v>167</v>
      </c>
      <c r="B74" s="227" t="s">
        <v>168</v>
      </c>
      <c r="C74" s="228" t="s">
        <v>330</v>
      </c>
      <c r="D74" s="229">
        <v>1</v>
      </c>
      <c r="E74" s="289" t="s">
        <v>454</v>
      </c>
      <c r="F74" s="235"/>
      <c r="G74" s="291" t="s">
        <v>1025</v>
      </c>
      <c r="H74" s="291"/>
      <c r="I74" s="291"/>
      <c r="J74" s="291"/>
      <c r="K74" s="211"/>
      <c r="L74" s="211"/>
    </row>
    <row r="75" spans="1:12" ht="57">
      <c r="A75" s="288" t="s">
        <v>169</v>
      </c>
      <c r="B75" s="227" t="s">
        <v>170</v>
      </c>
      <c r="C75" s="238"/>
      <c r="D75" s="229">
        <v>1</v>
      </c>
      <c r="E75" s="289" t="s">
        <v>454</v>
      </c>
      <c r="F75" s="235"/>
      <c r="G75" s="291" t="s">
        <v>1025</v>
      </c>
      <c r="H75" s="291"/>
      <c r="I75" s="291"/>
      <c r="J75" s="291"/>
      <c r="K75" s="211"/>
      <c r="L75" s="211"/>
    </row>
    <row r="76" spans="1:12" ht="15">
      <c r="A76" s="293"/>
      <c r="B76" s="248" t="s">
        <v>331</v>
      </c>
      <c r="C76" s="248"/>
      <c r="D76" s="248"/>
      <c r="E76" s="248"/>
      <c r="F76" s="249"/>
      <c r="G76" s="268"/>
      <c r="H76" s="268"/>
      <c r="I76" s="268"/>
      <c r="J76" s="268"/>
      <c r="K76" s="211"/>
      <c r="L76" s="211"/>
    </row>
    <row r="77" spans="1:12" ht="71.25">
      <c r="A77" s="288" t="s">
        <v>172</v>
      </c>
      <c r="B77" s="227" t="s">
        <v>173</v>
      </c>
      <c r="C77" s="228" t="s">
        <v>332</v>
      </c>
      <c r="D77" s="229">
        <v>1</v>
      </c>
      <c r="E77" s="289">
        <v>0</v>
      </c>
      <c r="F77" s="235"/>
      <c r="G77" s="291" t="s">
        <v>1026</v>
      </c>
      <c r="H77" s="291"/>
      <c r="I77" s="291"/>
      <c r="J77" s="291"/>
      <c r="K77" s="211"/>
      <c r="L77" s="211"/>
    </row>
    <row r="78" spans="1:12" ht="42.75">
      <c r="A78" s="288" t="s">
        <v>174</v>
      </c>
      <c r="B78" s="227" t="s">
        <v>175</v>
      </c>
      <c r="C78" s="238"/>
      <c r="D78" s="229">
        <v>1</v>
      </c>
      <c r="E78" s="289">
        <v>0</v>
      </c>
      <c r="F78" s="235"/>
      <c r="G78" s="291" t="s">
        <v>981</v>
      </c>
      <c r="H78" s="291"/>
      <c r="I78" s="291"/>
      <c r="J78" s="291"/>
      <c r="K78" s="211"/>
      <c r="L78" s="211"/>
    </row>
    <row r="79" spans="1:12" ht="57">
      <c r="A79" s="288" t="s">
        <v>176</v>
      </c>
      <c r="B79" s="227" t="s">
        <v>177</v>
      </c>
      <c r="C79" s="228" t="s">
        <v>333</v>
      </c>
      <c r="D79" s="229">
        <v>1</v>
      </c>
      <c r="E79" s="289">
        <v>0</v>
      </c>
      <c r="F79" s="235"/>
      <c r="G79" s="291" t="s">
        <v>1027</v>
      </c>
      <c r="H79" s="291"/>
      <c r="I79" s="291"/>
      <c r="J79" s="291"/>
      <c r="K79" s="211"/>
      <c r="L79" s="211"/>
    </row>
    <row r="80" spans="1:12" ht="15">
      <c r="A80" s="293"/>
      <c r="B80" s="248" t="s">
        <v>334</v>
      </c>
      <c r="C80" s="248"/>
      <c r="D80" s="248"/>
      <c r="E80" s="248"/>
      <c r="F80" s="249"/>
      <c r="G80" s="268"/>
      <c r="H80" s="268"/>
      <c r="I80" s="268"/>
      <c r="J80" s="268"/>
      <c r="K80" s="211"/>
      <c r="L80" s="211"/>
    </row>
    <row r="81" spans="1:12" ht="71.25">
      <c r="A81" s="288" t="s">
        <v>179</v>
      </c>
      <c r="B81" s="227" t="s">
        <v>180</v>
      </c>
      <c r="C81" s="238"/>
      <c r="D81" s="229">
        <v>1</v>
      </c>
      <c r="E81" s="289">
        <v>0</v>
      </c>
      <c r="F81" s="235"/>
      <c r="G81" s="291" t="s">
        <v>983</v>
      </c>
      <c r="H81" s="291"/>
      <c r="I81" s="291"/>
      <c r="J81" s="291"/>
      <c r="K81" s="211"/>
      <c r="L81" s="211"/>
    </row>
    <row r="82" spans="1:12" ht="71.25">
      <c r="A82" s="288" t="s">
        <v>181</v>
      </c>
      <c r="B82" s="227" t="s">
        <v>182</v>
      </c>
      <c r="C82" s="238"/>
      <c r="D82" s="229">
        <v>1</v>
      </c>
      <c r="E82" s="289">
        <v>0</v>
      </c>
      <c r="F82" s="235"/>
      <c r="G82" s="291" t="s">
        <v>983</v>
      </c>
      <c r="H82" s="291"/>
      <c r="I82" s="291"/>
      <c r="J82" s="291"/>
      <c r="K82" s="211"/>
      <c r="L82" s="211"/>
    </row>
    <row r="83" spans="1:12" ht="57">
      <c r="A83" s="288" t="s">
        <v>183</v>
      </c>
      <c r="B83" s="227" t="s">
        <v>184</v>
      </c>
      <c r="C83" s="238"/>
      <c r="D83" s="229">
        <v>1</v>
      </c>
      <c r="E83" s="289">
        <v>0</v>
      </c>
      <c r="F83" s="235"/>
      <c r="G83" s="291" t="s">
        <v>983</v>
      </c>
      <c r="H83" s="291"/>
      <c r="I83" s="291"/>
      <c r="J83" s="291"/>
      <c r="K83" s="211"/>
      <c r="L83" s="211"/>
    </row>
    <row r="84" spans="1:12" ht="15">
      <c r="A84" s="293"/>
      <c r="B84" s="238"/>
      <c r="C84" s="238"/>
      <c r="D84" s="239"/>
      <c r="E84" s="294"/>
      <c r="F84" s="235"/>
      <c r="G84" s="360"/>
      <c r="H84" s="360"/>
      <c r="I84" s="360"/>
      <c r="J84" s="360"/>
      <c r="K84" s="211"/>
      <c r="L84" s="211"/>
    </row>
    <row r="85" spans="1:12" ht="15">
      <c r="A85" s="287">
        <v>8</v>
      </c>
      <c r="B85" s="242" t="s">
        <v>336</v>
      </c>
      <c r="C85" s="243"/>
      <c r="D85" s="243"/>
      <c r="E85" s="243"/>
      <c r="F85" s="244"/>
      <c r="G85" s="356"/>
      <c r="H85" s="356"/>
      <c r="I85" s="356"/>
      <c r="J85" s="356"/>
      <c r="K85" s="225"/>
      <c r="L85" s="225"/>
    </row>
    <row r="86" spans="1:12" ht="42.75">
      <c r="A86" s="288">
        <v>8.1</v>
      </c>
      <c r="B86" s="227" t="s">
        <v>186</v>
      </c>
      <c r="C86" s="228" t="s">
        <v>338</v>
      </c>
      <c r="D86" s="229">
        <v>2</v>
      </c>
      <c r="E86" s="289" t="s">
        <v>454</v>
      </c>
      <c r="F86" s="235"/>
      <c r="G86" s="291" t="s">
        <v>795</v>
      </c>
      <c r="H86" s="291"/>
      <c r="I86" s="291"/>
      <c r="J86" s="291"/>
      <c r="K86" s="250" t="s">
        <v>32</v>
      </c>
      <c r="L86" s="234">
        <f>SUM(D86:D89)-SUMIF(E86:E89,"-",D86:D89)</f>
        <v>5</v>
      </c>
    </row>
    <row r="87" spans="1:12" ht="71.25">
      <c r="A87" s="288">
        <v>8.1999999999999993</v>
      </c>
      <c r="B87" s="227" t="s">
        <v>187</v>
      </c>
      <c r="C87" s="228" t="s">
        <v>341</v>
      </c>
      <c r="D87" s="229">
        <v>1</v>
      </c>
      <c r="E87" s="289">
        <v>0</v>
      </c>
      <c r="F87" s="235"/>
      <c r="G87" s="291" t="s">
        <v>986</v>
      </c>
      <c r="H87" s="291"/>
      <c r="I87" s="291"/>
      <c r="J87" s="291"/>
      <c r="K87" s="250" t="s">
        <v>33</v>
      </c>
      <c r="L87" s="234">
        <f>SUMIF(E86:E89,"~?",D86:D89)</f>
        <v>2</v>
      </c>
    </row>
    <row r="88" spans="1:12" ht="42.75">
      <c r="A88" s="288">
        <v>8.3000000000000007</v>
      </c>
      <c r="B88" s="227" t="s">
        <v>188</v>
      </c>
      <c r="C88" s="228" t="s">
        <v>343</v>
      </c>
      <c r="D88" s="229">
        <v>2</v>
      </c>
      <c r="E88" s="289">
        <v>2</v>
      </c>
      <c r="F88" s="235"/>
      <c r="G88" s="291" t="s">
        <v>988</v>
      </c>
      <c r="H88" s="291"/>
      <c r="I88" s="291"/>
      <c r="J88" s="291"/>
      <c r="K88" s="250" t="s">
        <v>34</v>
      </c>
      <c r="L88" s="234">
        <f>SUM(E86:E89)</f>
        <v>2</v>
      </c>
    </row>
    <row r="89" spans="1:12" ht="30">
      <c r="A89" s="293"/>
      <c r="B89" s="238"/>
      <c r="C89" s="238"/>
      <c r="D89" s="239"/>
      <c r="E89" s="294"/>
      <c r="F89" s="235"/>
      <c r="G89" s="360"/>
      <c r="H89" s="360"/>
      <c r="I89" s="360"/>
      <c r="J89" s="360"/>
      <c r="K89" s="250" t="s">
        <v>35</v>
      </c>
      <c r="L89" s="234">
        <f>L86-L87</f>
        <v>3</v>
      </c>
    </row>
    <row r="90" spans="1:12" ht="30">
      <c r="A90" s="287">
        <v>9</v>
      </c>
      <c r="B90" s="242" t="s">
        <v>71</v>
      </c>
      <c r="C90" s="243"/>
      <c r="D90" s="243"/>
      <c r="E90" s="243"/>
      <c r="F90" s="244"/>
      <c r="G90" s="356"/>
      <c r="H90" s="356"/>
      <c r="I90" s="356"/>
      <c r="J90" s="356"/>
      <c r="K90" s="240" t="s">
        <v>267</v>
      </c>
      <c r="L90" s="241">
        <f>IFERROR(L88/L86,"N/A")</f>
        <v>0.4</v>
      </c>
    </row>
    <row r="91" spans="1:12" ht="42.75">
      <c r="A91" s="288">
        <v>9.1</v>
      </c>
      <c r="B91" s="227" t="s">
        <v>190</v>
      </c>
      <c r="C91" s="228" t="s">
        <v>347</v>
      </c>
      <c r="D91" s="229">
        <v>3</v>
      </c>
      <c r="E91" s="289">
        <v>3</v>
      </c>
      <c r="F91" s="235"/>
      <c r="G91" s="291" t="s">
        <v>1033</v>
      </c>
      <c r="H91" s="291"/>
      <c r="I91" s="291"/>
      <c r="J91" s="291"/>
      <c r="K91" s="250" t="s">
        <v>32</v>
      </c>
      <c r="L91" s="234">
        <f>SUM(D91:D93)-SUMIF(E91:E93,"-",D91:D93)</f>
        <v>5</v>
      </c>
    </row>
    <row r="92" spans="1:12" ht="42.75">
      <c r="A92" s="288">
        <v>9.1999999999999993</v>
      </c>
      <c r="B92" s="253" t="s">
        <v>191</v>
      </c>
      <c r="C92" s="228" t="s">
        <v>350</v>
      </c>
      <c r="D92" s="229">
        <v>2</v>
      </c>
      <c r="E92" s="289"/>
      <c r="F92" s="235"/>
      <c r="G92" s="370"/>
      <c r="H92" s="370"/>
      <c r="I92" s="370"/>
      <c r="J92" s="370"/>
      <c r="K92" s="250" t="s">
        <v>33</v>
      </c>
      <c r="L92" s="234">
        <f>SUMIF(E91:E93,"~?",D91:D93)</f>
        <v>0</v>
      </c>
    </row>
    <row r="93" spans="1:12" ht="15">
      <c r="A93" s="288"/>
      <c r="B93" s="227"/>
      <c r="C93" s="238"/>
      <c r="D93" s="239"/>
      <c r="E93" s="294"/>
      <c r="F93" s="235"/>
      <c r="G93" s="360"/>
      <c r="H93" s="360"/>
      <c r="I93" s="360"/>
      <c r="J93" s="360"/>
      <c r="K93" s="250" t="s">
        <v>34</v>
      </c>
      <c r="L93" s="234">
        <f>SUM(E91:E93)</f>
        <v>3</v>
      </c>
    </row>
    <row r="94" spans="1:12" ht="30">
      <c r="A94" s="287">
        <v>10</v>
      </c>
      <c r="B94" s="242" t="s">
        <v>353</v>
      </c>
      <c r="C94" s="243"/>
      <c r="D94" s="243"/>
      <c r="E94" s="243"/>
      <c r="F94" s="244"/>
      <c r="G94" s="356"/>
      <c r="H94" s="356"/>
      <c r="I94" s="356"/>
      <c r="J94" s="356"/>
      <c r="K94" s="250" t="s">
        <v>35</v>
      </c>
      <c r="L94" s="234">
        <f>L91-L92</f>
        <v>5</v>
      </c>
    </row>
    <row r="95" spans="1:12" ht="42.75">
      <c r="A95" s="288">
        <v>10.1</v>
      </c>
      <c r="B95" s="227" t="s">
        <v>193</v>
      </c>
      <c r="C95" s="228" t="s">
        <v>355</v>
      </c>
      <c r="D95" s="229">
        <v>1</v>
      </c>
      <c r="E95" s="289">
        <v>0</v>
      </c>
      <c r="F95" s="235"/>
      <c r="G95" s="291" t="s">
        <v>997</v>
      </c>
      <c r="H95" s="291"/>
      <c r="I95" s="291"/>
      <c r="J95" s="291"/>
      <c r="K95" s="240" t="s">
        <v>267</v>
      </c>
      <c r="L95" s="241">
        <f>IFERROR(L93/L91,"N/A")</f>
        <v>0.6</v>
      </c>
    </row>
    <row r="96" spans="1:12" ht="57">
      <c r="A96" s="288">
        <v>10.199999999999999</v>
      </c>
      <c r="B96" s="227" t="s">
        <v>194</v>
      </c>
      <c r="C96" s="228" t="s">
        <v>357</v>
      </c>
      <c r="D96" s="229">
        <v>1</v>
      </c>
      <c r="E96" s="289">
        <v>0</v>
      </c>
      <c r="F96" s="235"/>
      <c r="G96" s="291" t="s">
        <v>486</v>
      </c>
      <c r="H96" s="291"/>
      <c r="I96" s="291"/>
      <c r="J96" s="291"/>
      <c r="K96" s="250" t="s">
        <v>32</v>
      </c>
      <c r="L96" s="234">
        <f>SUM(D95:D100)-SUMIF(E95:E100,"-",D95:D100)</f>
        <v>5</v>
      </c>
    </row>
    <row r="97" spans="1:12" ht="85.5">
      <c r="A97" s="288">
        <v>10.3</v>
      </c>
      <c r="B97" s="227" t="s">
        <v>195</v>
      </c>
      <c r="C97" s="228" t="s">
        <v>359</v>
      </c>
      <c r="D97" s="229">
        <v>2</v>
      </c>
      <c r="E97" s="289">
        <v>0</v>
      </c>
      <c r="F97" s="235"/>
      <c r="G97" s="291" t="s">
        <v>1000</v>
      </c>
      <c r="H97" s="291"/>
      <c r="I97" s="291"/>
      <c r="J97" s="291"/>
      <c r="K97" s="250" t="s">
        <v>33</v>
      </c>
      <c r="L97" s="234">
        <f>SUMIF(E95:E100,"~?",D95:D100)</f>
        <v>0</v>
      </c>
    </row>
    <row r="98" spans="1:12" ht="42.75">
      <c r="A98" s="288">
        <v>10.4</v>
      </c>
      <c r="B98" s="227" t="s">
        <v>197</v>
      </c>
      <c r="C98" s="228" t="s">
        <v>361</v>
      </c>
      <c r="D98" s="229">
        <v>1</v>
      </c>
      <c r="E98" s="289">
        <v>0</v>
      </c>
      <c r="F98" s="235"/>
      <c r="G98" s="291" t="s">
        <v>489</v>
      </c>
      <c r="H98" s="360"/>
      <c r="I98" s="360"/>
      <c r="J98" s="360"/>
      <c r="K98" s="250" t="s">
        <v>34</v>
      </c>
      <c r="L98" s="234">
        <f>SUM(E95:E100)</f>
        <v>0</v>
      </c>
    </row>
    <row r="99" spans="1:12" ht="30">
      <c r="A99" s="329"/>
      <c r="B99" s="255"/>
      <c r="C99" s="256"/>
      <c r="D99" s="256"/>
      <c r="E99" s="256"/>
      <c r="F99" s="257"/>
      <c r="G99" s="363"/>
      <c r="H99" s="363"/>
      <c r="I99" s="363"/>
      <c r="J99" s="363"/>
      <c r="K99" s="250" t="s">
        <v>35</v>
      </c>
      <c r="L99" s="234">
        <f>L96-L97</f>
        <v>5</v>
      </c>
    </row>
    <row r="100" spans="1:12" ht="30">
      <c r="H100" s="291"/>
      <c r="I100" s="291"/>
      <c r="J100" s="291"/>
      <c r="K100" s="240" t="s">
        <v>267</v>
      </c>
      <c r="L100" s="241">
        <f>IFERROR(L98/L96,"N/A")</f>
        <v>0</v>
      </c>
    </row>
    <row r="101" spans="1:12" ht="15">
      <c r="A101" s="293"/>
      <c r="B101" s="238"/>
      <c r="C101" s="238"/>
      <c r="D101" s="239"/>
      <c r="E101" s="294"/>
      <c r="F101" s="235"/>
      <c r="G101" s="360"/>
      <c r="H101" s="360"/>
      <c r="I101" s="360"/>
      <c r="J101" s="360"/>
      <c r="K101" s="211"/>
      <c r="L101" s="211"/>
    </row>
    <row r="102" spans="1:12" ht="15">
      <c r="A102" s="287">
        <v>11</v>
      </c>
      <c r="B102" s="242" t="s">
        <v>363</v>
      </c>
      <c r="C102" s="243"/>
      <c r="D102" s="243"/>
      <c r="E102" s="243"/>
      <c r="F102" s="244"/>
      <c r="G102" s="356"/>
      <c r="H102" s="356"/>
      <c r="I102" s="356"/>
      <c r="J102" s="356"/>
      <c r="K102" s="225"/>
      <c r="L102" s="225"/>
    </row>
    <row r="103" spans="1:12" ht="71.25">
      <c r="A103" s="265">
        <v>11.1</v>
      </c>
      <c r="B103" s="227" t="s">
        <v>199</v>
      </c>
      <c r="C103" s="228" t="s">
        <v>366</v>
      </c>
      <c r="D103" s="229">
        <v>2</v>
      </c>
      <c r="E103" s="289" t="s">
        <v>454</v>
      </c>
      <c r="F103" s="235"/>
      <c r="G103" s="291" t="s">
        <v>795</v>
      </c>
      <c r="H103" s="291"/>
      <c r="I103" s="291"/>
      <c r="J103" s="291"/>
      <c r="K103" s="250" t="s">
        <v>32</v>
      </c>
      <c r="L103" s="234">
        <f>SUM(D103:D107)-SUMIF(E103:E107,"-",D103:D107)</f>
        <v>9</v>
      </c>
    </row>
    <row r="104" spans="1:12" ht="71.25">
      <c r="A104" s="265">
        <v>11.2</v>
      </c>
      <c r="B104" s="228" t="s">
        <v>200</v>
      </c>
      <c r="C104" s="228" t="s">
        <v>368</v>
      </c>
      <c r="D104" s="229">
        <v>3</v>
      </c>
      <c r="E104" s="289" t="s">
        <v>454</v>
      </c>
      <c r="F104" s="235"/>
      <c r="G104" s="291" t="s">
        <v>490</v>
      </c>
      <c r="H104" s="291"/>
      <c r="I104" s="291"/>
      <c r="J104" s="291"/>
      <c r="K104" s="250" t="s">
        <v>33</v>
      </c>
      <c r="L104" s="234">
        <f>SUMIF(E103:E107,"~?",D103:D107)</f>
        <v>7</v>
      </c>
    </row>
    <row r="105" spans="1:12" ht="71.25">
      <c r="A105" s="265">
        <v>11.3</v>
      </c>
      <c r="B105" s="253" t="s">
        <v>201</v>
      </c>
      <c r="C105" s="228" t="s">
        <v>366</v>
      </c>
      <c r="D105" s="229">
        <v>2</v>
      </c>
      <c r="E105" s="289" t="s">
        <v>454</v>
      </c>
      <c r="F105" s="235"/>
      <c r="G105" s="291" t="s">
        <v>795</v>
      </c>
      <c r="H105" s="291"/>
      <c r="I105" s="291"/>
      <c r="J105" s="291"/>
      <c r="K105" s="250" t="s">
        <v>34</v>
      </c>
      <c r="L105" s="234">
        <f>SUM(E103:E107)</f>
        <v>0</v>
      </c>
    </row>
    <row r="106" spans="1:12" ht="85.5">
      <c r="A106" s="288">
        <v>11.4</v>
      </c>
      <c r="B106" s="228" t="s">
        <v>202</v>
      </c>
      <c r="C106" s="228" t="s">
        <v>372</v>
      </c>
      <c r="D106" s="229">
        <v>2</v>
      </c>
      <c r="E106" s="289">
        <v>0</v>
      </c>
      <c r="F106" s="235"/>
      <c r="G106" s="291" t="s">
        <v>608</v>
      </c>
      <c r="H106" s="291"/>
      <c r="I106" s="291"/>
      <c r="J106" s="291"/>
      <c r="K106" s="250" t="s">
        <v>35</v>
      </c>
      <c r="L106" s="234">
        <f>L103-L104</f>
        <v>2</v>
      </c>
    </row>
    <row r="107" spans="1:12" ht="30">
      <c r="A107" s="293"/>
      <c r="B107" s="238"/>
      <c r="C107" s="238"/>
      <c r="D107" s="239"/>
      <c r="E107" s="294"/>
      <c r="F107" s="235"/>
      <c r="G107" s="360"/>
      <c r="H107" s="360"/>
      <c r="I107" s="360"/>
      <c r="J107" s="360"/>
      <c r="K107" s="240" t="s">
        <v>267</v>
      </c>
      <c r="L107" s="241">
        <f>IFERROR(L105/L103,"N/A")</f>
        <v>0</v>
      </c>
    </row>
    <row r="108" spans="1:12" ht="15">
      <c r="A108" s="287">
        <v>12</v>
      </c>
      <c r="B108" s="242" t="s">
        <v>203</v>
      </c>
      <c r="C108" s="243"/>
      <c r="D108" s="243"/>
      <c r="E108" s="243"/>
      <c r="F108" s="244"/>
      <c r="G108" s="356"/>
      <c r="H108" s="356"/>
      <c r="I108" s="356"/>
      <c r="J108" s="356"/>
      <c r="K108" s="225"/>
      <c r="L108" s="225"/>
    </row>
    <row r="109" spans="1:12" ht="99.75">
      <c r="A109" s="288">
        <v>12.1</v>
      </c>
      <c r="B109" s="227" t="s">
        <v>204</v>
      </c>
      <c r="C109" s="238"/>
      <c r="D109" s="229">
        <v>3</v>
      </c>
      <c r="E109" s="289" t="s">
        <v>454</v>
      </c>
      <c r="F109" s="235"/>
      <c r="G109" s="291" t="s">
        <v>480</v>
      </c>
      <c r="H109" s="291"/>
      <c r="I109" s="291"/>
      <c r="J109" s="291"/>
      <c r="K109" s="250" t="s">
        <v>32</v>
      </c>
      <c r="L109" s="234">
        <f>SUM(D109:D114)-SUMIF(E109:E114,"-",D109:D114)</f>
        <v>9</v>
      </c>
    </row>
    <row r="110" spans="1:12" ht="99.75">
      <c r="A110" s="288">
        <v>12.2</v>
      </c>
      <c r="B110" s="227" t="s">
        <v>205</v>
      </c>
      <c r="C110" s="238"/>
      <c r="D110" s="229">
        <v>1</v>
      </c>
      <c r="E110" s="289" t="s">
        <v>454</v>
      </c>
      <c r="F110" s="235"/>
      <c r="G110" s="291" t="s">
        <v>480</v>
      </c>
      <c r="H110" s="291"/>
      <c r="I110" s="291"/>
      <c r="J110" s="291"/>
      <c r="K110" s="250" t="s">
        <v>33</v>
      </c>
      <c r="L110" s="234">
        <f>SUMIF(E109:E114,"~?",D109:D114)</f>
        <v>9</v>
      </c>
    </row>
    <row r="111" spans="1:12" ht="99.75">
      <c r="A111" s="288">
        <v>12.3</v>
      </c>
      <c r="B111" s="227" t="s">
        <v>206</v>
      </c>
      <c r="C111" s="238"/>
      <c r="D111" s="229">
        <v>2</v>
      </c>
      <c r="E111" s="289" t="s">
        <v>454</v>
      </c>
      <c r="F111" s="235"/>
      <c r="G111" s="291" t="s">
        <v>480</v>
      </c>
      <c r="H111" s="291"/>
      <c r="I111" s="291"/>
      <c r="J111" s="291"/>
      <c r="K111" s="250" t="s">
        <v>34</v>
      </c>
      <c r="L111" s="234">
        <f>SUM(E109:E114)</f>
        <v>0</v>
      </c>
    </row>
    <row r="112" spans="1:12" ht="99.75">
      <c r="A112" s="288">
        <v>12.4</v>
      </c>
      <c r="B112" s="227" t="s">
        <v>207</v>
      </c>
      <c r="C112" s="238"/>
      <c r="D112" s="229">
        <v>2</v>
      </c>
      <c r="E112" s="289" t="s">
        <v>454</v>
      </c>
      <c r="F112" s="235"/>
      <c r="G112" s="291" t="s">
        <v>480</v>
      </c>
      <c r="H112" s="291"/>
      <c r="I112" s="291"/>
      <c r="J112" s="291"/>
      <c r="K112" s="250" t="s">
        <v>35</v>
      </c>
      <c r="L112" s="234">
        <f>L109-L110</f>
        <v>0</v>
      </c>
    </row>
    <row r="113" spans="1:12" ht="99.75">
      <c r="A113" s="288">
        <v>12.5</v>
      </c>
      <c r="B113" s="227" t="s">
        <v>208</v>
      </c>
      <c r="C113" s="228" t="s">
        <v>382</v>
      </c>
      <c r="D113" s="229">
        <v>1</v>
      </c>
      <c r="E113" s="289" t="s">
        <v>454</v>
      </c>
      <c r="F113" s="235"/>
      <c r="G113" s="291" t="s">
        <v>480</v>
      </c>
      <c r="H113" s="291"/>
      <c r="I113" s="291"/>
      <c r="J113" s="291"/>
      <c r="K113" s="240" t="s">
        <v>267</v>
      </c>
      <c r="L113" s="241">
        <f>IFERROR(L111/L109,"N/A")</f>
        <v>0</v>
      </c>
    </row>
    <row r="114" spans="1:12" ht="15">
      <c r="A114" s="293"/>
      <c r="B114" s="238"/>
      <c r="C114" s="238"/>
      <c r="D114" s="239"/>
      <c r="E114" s="294"/>
      <c r="F114" s="235"/>
      <c r="G114" s="360"/>
      <c r="H114" s="360"/>
      <c r="I114" s="360"/>
      <c r="J114" s="360"/>
      <c r="K114" s="211"/>
      <c r="L114" s="211"/>
    </row>
    <row r="115" spans="1:12" ht="15">
      <c r="A115" s="287">
        <v>13</v>
      </c>
      <c r="B115" s="242" t="s">
        <v>74</v>
      </c>
      <c r="C115" s="243"/>
      <c r="D115" s="243"/>
      <c r="E115" s="243"/>
      <c r="F115" s="244"/>
      <c r="G115" s="356"/>
      <c r="H115" s="356"/>
      <c r="I115" s="356"/>
      <c r="J115" s="356"/>
      <c r="K115" s="225"/>
      <c r="L115" s="225"/>
    </row>
    <row r="116" spans="1:12" ht="57">
      <c r="A116" s="288">
        <v>13.1</v>
      </c>
      <c r="B116" s="227" t="s">
        <v>210</v>
      </c>
      <c r="C116" s="228" t="s">
        <v>386</v>
      </c>
      <c r="D116" s="229">
        <v>1</v>
      </c>
      <c r="E116" s="289">
        <v>1</v>
      </c>
      <c r="F116" s="235"/>
      <c r="G116" s="291" t="s">
        <v>1008</v>
      </c>
      <c r="H116" s="291"/>
      <c r="I116" s="291"/>
      <c r="J116" s="291"/>
      <c r="K116" s="250" t="s">
        <v>32</v>
      </c>
      <c r="L116" s="234">
        <f>SUM(D116:D121)-SUMIF(E116:E121,"-",D116:D121)</f>
        <v>5</v>
      </c>
    </row>
    <row r="117" spans="1:12" ht="30">
      <c r="A117" s="288">
        <v>13.2</v>
      </c>
      <c r="B117" s="227" t="s">
        <v>211</v>
      </c>
      <c r="C117" s="238"/>
      <c r="D117" s="229">
        <v>1</v>
      </c>
      <c r="E117" s="289">
        <v>1</v>
      </c>
      <c r="F117" s="235"/>
      <c r="G117" s="291" t="s">
        <v>1009</v>
      </c>
      <c r="H117" s="291"/>
      <c r="I117" s="291"/>
      <c r="J117" s="291"/>
      <c r="K117" s="250" t="s">
        <v>33</v>
      </c>
      <c r="L117" s="234">
        <f>SUMIF(E116:E121,"~?",D116:D121)</f>
        <v>1</v>
      </c>
    </row>
    <row r="118" spans="1:12" ht="57">
      <c r="A118" s="288">
        <v>13.3</v>
      </c>
      <c r="B118" s="227" t="s">
        <v>212</v>
      </c>
      <c r="C118" s="228" t="s">
        <v>389</v>
      </c>
      <c r="D118" s="229">
        <v>1</v>
      </c>
      <c r="E118" s="289">
        <v>1</v>
      </c>
      <c r="F118" s="235"/>
      <c r="G118" s="291" t="s">
        <v>1010</v>
      </c>
      <c r="H118" s="291"/>
      <c r="I118" s="291"/>
      <c r="J118" s="291"/>
      <c r="K118" s="250" t="s">
        <v>34</v>
      </c>
      <c r="L118" s="234">
        <f>SUM(E116:E121)</f>
        <v>4</v>
      </c>
    </row>
    <row r="119" spans="1:12" ht="42.75">
      <c r="A119" s="288">
        <v>13.4</v>
      </c>
      <c r="B119" s="227" t="s">
        <v>391</v>
      </c>
      <c r="C119" s="228" t="s">
        <v>392</v>
      </c>
      <c r="D119" s="229">
        <v>1</v>
      </c>
      <c r="E119" s="289">
        <v>1</v>
      </c>
      <c r="F119" s="235"/>
      <c r="G119" s="291" t="s">
        <v>1011</v>
      </c>
      <c r="H119" s="291"/>
      <c r="I119" s="291"/>
      <c r="J119" s="291"/>
      <c r="K119" s="250" t="s">
        <v>35</v>
      </c>
      <c r="L119" s="234">
        <f>L116-L117</f>
        <v>4</v>
      </c>
    </row>
    <row r="120" spans="1:12" ht="42.75">
      <c r="A120" s="288">
        <v>13.5</v>
      </c>
      <c r="B120" s="227" t="s">
        <v>214</v>
      </c>
      <c r="C120" s="228" t="s">
        <v>394</v>
      </c>
      <c r="D120" s="229">
        <v>1</v>
      </c>
      <c r="E120" s="289" t="s">
        <v>454</v>
      </c>
      <c r="F120" s="235"/>
      <c r="G120" s="291" t="s">
        <v>795</v>
      </c>
      <c r="H120" s="291"/>
      <c r="I120" s="291"/>
      <c r="J120" s="291"/>
      <c r="K120" s="240" t="s">
        <v>267</v>
      </c>
      <c r="L120" s="241">
        <f>IFERROR(L118/L116,"N/A")</f>
        <v>0.8</v>
      </c>
    </row>
    <row r="121" spans="1:12" ht="15">
      <c r="A121" s="293"/>
      <c r="B121" s="238"/>
      <c r="C121" s="238"/>
      <c r="D121" s="239"/>
      <c r="E121" s="294"/>
      <c r="F121" s="235"/>
      <c r="G121" s="360"/>
      <c r="H121" s="360"/>
      <c r="I121" s="360"/>
      <c r="J121" s="360"/>
      <c r="K121" s="211"/>
      <c r="L121" s="211"/>
    </row>
    <row r="122" spans="1:12" ht="15">
      <c r="A122" s="287">
        <v>14</v>
      </c>
      <c r="B122" s="242" t="s">
        <v>75</v>
      </c>
      <c r="C122" s="243"/>
      <c r="D122" s="243"/>
      <c r="E122" s="243"/>
      <c r="F122" s="244"/>
      <c r="G122" s="356"/>
      <c r="H122" s="356"/>
      <c r="I122" s="356"/>
      <c r="J122" s="356"/>
      <c r="K122" s="225"/>
      <c r="L122" s="225"/>
    </row>
    <row r="123" spans="1:12" ht="71.25">
      <c r="A123" s="331">
        <v>14.1</v>
      </c>
      <c r="B123" s="227" t="s">
        <v>215</v>
      </c>
      <c r="C123" s="228" t="s">
        <v>397</v>
      </c>
      <c r="D123" s="229">
        <v>0</v>
      </c>
      <c r="E123" s="289" t="s">
        <v>454</v>
      </c>
      <c r="F123" s="235"/>
      <c r="G123" s="291" t="s">
        <v>795</v>
      </c>
      <c r="H123" s="291"/>
      <c r="I123" s="291"/>
      <c r="J123" s="291"/>
      <c r="K123" s="250" t="s">
        <v>32</v>
      </c>
      <c r="L123" s="234">
        <f>SUM(D123:D129)-SUMIF(E123:E129,"-",D123:D129)</f>
        <v>5</v>
      </c>
    </row>
    <row r="124" spans="1:12" ht="42.75">
      <c r="A124" s="331">
        <v>14.2</v>
      </c>
      <c r="B124" s="227" t="s">
        <v>216</v>
      </c>
      <c r="C124" s="238"/>
      <c r="D124" s="229">
        <v>0</v>
      </c>
      <c r="E124" s="289" t="s">
        <v>454</v>
      </c>
      <c r="F124" s="235"/>
      <c r="G124" s="291" t="s">
        <v>795</v>
      </c>
      <c r="H124" s="291"/>
      <c r="I124" s="291"/>
      <c r="J124" s="291"/>
      <c r="K124" s="250" t="s">
        <v>33</v>
      </c>
      <c r="L124" s="234">
        <f>SUMIF(E123:E129,"~?",D123:D129)</f>
        <v>5</v>
      </c>
    </row>
    <row r="125" spans="1:12" ht="42.75">
      <c r="A125" s="265">
        <v>14.3</v>
      </c>
      <c r="B125" s="227" t="s">
        <v>217</v>
      </c>
      <c r="C125" s="228" t="s">
        <v>400</v>
      </c>
      <c r="D125" s="229">
        <v>1</v>
      </c>
      <c r="E125" s="289" t="s">
        <v>454</v>
      </c>
      <c r="F125" s="235"/>
      <c r="G125" s="291" t="s">
        <v>795</v>
      </c>
      <c r="H125" s="291"/>
      <c r="I125" s="291"/>
      <c r="J125" s="291"/>
      <c r="K125" s="250" t="s">
        <v>34</v>
      </c>
      <c r="L125" s="234">
        <f>SUM(E123:E129)</f>
        <v>0</v>
      </c>
    </row>
    <row r="126" spans="1:12" ht="30">
      <c r="A126" s="265">
        <v>14.4</v>
      </c>
      <c r="B126" s="227" t="s">
        <v>218</v>
      </c>
      <c r="C126" s="238"/>
      <c r="D126" s="229">
        <v>1</v>
      </c>
      <c r="E126" s="289" t="s">
        <v>454</v>
      </c>
      <c r="F126" s="235"/>
      <c r="G126" s="291" t="s">
        <v>795</v>
      </c>
      <c r="H126" s="291"/>
      <c r="I126" s="291"/>
      <c r="J126" s="291"/>
      <c r="K126" s="250" t="s">
        <v>35</v>
      </c>
      <c r="L126" s="234">
        <f>L123-L124</f>
        <v>0</v>
      </c>
    </row>
    <row r="127" spans="1:12" ht="42.75">
      <c r="A127" s="265">
        <v>14.5</v>
      </c>
      <c r="B127" s="227" t="s">
        <v>219</v>
      </c>
      <c r="C127" s="228" t="s">
        <v>403</v>
      </c>
      <c r="D127" s="229">
        <v>1</v>
      </c>
      <c r="E127" s="289" t="s">
        <v>454</v>
      </c>
      <c r="F127" s="235"/>
      <c r="G127" s="291" t="s">
        <v>795</v>
      </c>
      <c r="H127" s="291"/>
      <c r="I127" s="291"/>
      <c r="J127" s="291"/>
      <c r="K127" s="240" t="s">
        <v>267</v>
      </c>
      <c r="L127" s="241">
        <f>IFERROR(L125/L123,"N/A")</f>
        <v>0</v>
      </c>
    </row>
    <row r="128" spans="1:12" ht="28.5">
      <c r="A128" s="265">
        <v>14.6</v>
      </c>
      <c r="B128" s="227" t="s">
        <v>220</v>
      </c>
      <c r="C128" s="228" t="s">
        <v>405</v>
      </c>
      <c r="D128" s="229">
        <v>1</v>
      </c>
      <c r="E128" s="289" t="s">
        <v>454</v>
      </c>
      <c r="F128" s="235"/>
      <c r="G128" s="291" t="s">
        <v>795</v>
      </c>
      <c r="H128" s="291"/>
      <c r="I128" s="291"/>
      <c r="J128" s="291"/>
      <c r="K128" s="211"/>
      <c r="L128" s="211"/>
    </row>
    <row r="129" spans="1:12" ht="85.5">
      <c r="A129" s="265">
        <v>14.7</v>
      </c>
      <c r="B129" s="227" t="s">
        <v>221</v>
      </c>
      <c r="C129" s="228" t="s">
        <v>407</v>
      </c>
      <c r="D129" s="229">
        <v>1</v>
      </c>
      <c r="E129" s="289" t="s">
        <v>454</v>
      </c>
      <c r="F129" s="235"/>
      <c r="G129" s="291" t="s">
        <v>795</v>
      </c>
      <c r="H129" s="291"/>
      <c r="I129" s="291"/>
      <c r="J129" s="291"/>
      <c r="K129" s="211"/>
      <c r="L129" s="211"/>
    </row>
    <row r="130" spans="1:12" ht="15">
      <c r="A130" s="332"/>
      <c r="B130" s="238"/>
      <c r="C130" s="238"/>
      <c r="D130" s="239"/>
      <c r="E130" s="294"/>
      <c r="F130" s="235"/>
      <c r="G130" s="360"/>
      <c r="H130" s="360"/>
      <c r="I130" s="360"/>
      <c r="J130" s="360"/>
      <c r="K130" s="211"/>
      <c r="L130" s="211"/>
    </row>
    <row r="131" spans="1:12" ht="15">
      <c r="A131" s="287">
        <v>15</v>
      </c>
      <c r="B131" s="242" t="s">
        <v>77</v>
      </c>
      <c r="C131" s="243"/>
      <c r="D131" s="243"/>
      <c r="E131" s="243"/>
      <c r="F131" s="244"/>
      <c r="G131" s="356"/>
      <c r="H131" s="356"/>
      <c r="I131" s="356"/>
      <c r="J131" s="356"/>
      <c r="K131" s="225"/>
      <c r="L131" s="225"/>
    </row>
    <row r="132" spans="1:12" ht="30">
      <c r="A132" s="265">
        <v>15.1</v>
      </c>
      <c r="B132" s="227" t="s">
        <v>223</v>
      </c>
      <c r="C132" s="228" t="s">
        <v>410</v>
      </c>
      <c r="D132" s="229">
        <v>1</v>
      </c>
      <c r="E132" s="289" t="s">
        <v>454</v>
      </c>
      <c r="F132" s="235"/>
      <c r="G132" s="291" t="s">
        <v>795</v>
      </c>
      <c r="H132" s="291"/>
      <c r="I132" s="291"/>
      <c r="J132" s="291"/>
      <c r="K132" s="250" t="s">
        <v>32</v>
      </c>
      <c r="L132" s="234">
        <f>SUM(D132:D150)-SUMIF(E132:E150,"-",D132:D150)</f>
        <v>16</v>
      </c>
    </row>
    <row r="133" spans="1:12" ht="42.75">
      <c r="A133" s="265">
        <v>15.2</v>
      </c>
      <c r="B133" s="227" t="s">
        <v>224</v>
      </c>
      <c r="C133" s="228" t="s">
        <v>412</v>
      </c>
      <c r="D133" s="229">
        <v>1</v>
      </c>
      <c r="E133" s="289" t="s">
        <v>454</v>
      </c>
      <c r="F133" s="235"/>
      <c r="G133" s="291" t="s">
        <v>795</v>
      </c>
      <c r="H133" s="291"/>
      <c r="I133" s="291"/>
      <c r="J133" s="291"/>
      <c r="K133" s="250" t="s">
        <v>33</v>
      </c>
      <c r="L133" s="234">
        <f>SUMIF(E132:E150,"~?",D132:D150)</f>
        <v>16</v>
      </c>
    </row>
    <row r="134" spans="1:12" ht="42.75">
      <c r="A134" s="265">
        <v>15.3</v>
      </c>
      <c r="B134" s="227" t="s">
        <v>225</v>
      </c>
      <c r="C134" s="228" t="s">
        <v>414</v>
      </c>
      <c r="D134" s="229">
        <v>1</v>
      </c>
      <c r="E134" s="289" t="s">
        <v>454</v>
      </c>
      <c r="F134" s="235"/>
      <c r="G134" s="291" t="s">
        <v>795</v>
      </c>
      <c r="H134" s="291"/>
      <c r="I134" s="291"/>
      <c r="J134" s="291"/>
      <c r="K134" s="250" t="s">
        <v>34</v>
      </c>
      <c r="L134" s="234">
        <f>SUM(E132:E138)</f>
        <v>0</v>
      </c>
    </row>
    <row r="135" spans="1:12" ht="85.5">
      <c r="A135" s="265">
        <v>15.4</v>
      </c>
      <c r="B135" s="227" t="s">
        <v>226</v>
      </c>
      <c r="C135" s="228" t="s">
        <v>416</v>
      </c>
      <c r="D135" s="229">
        <v>1</v>
      </c>
      <c r="E135" s="289" t="s">
        <v>454</v>
      </c>
      <c r="F135" s="235"/>
      <c r="G135" s="291" t="s">
        <v>795</v>
      </c>
      <c r="H135" s="291"/>
      <c r="I135" s="291"/>
      <c r="J135" s="291"/>
      <c r="K135" s="250" t="s">
        <v>35</v>
      </c>
      <c r="L135" s="234">
        <f>L132-L133</f>
        <v>0</v>
      </c>
    </row>
    <row r="136" spans="1:12" ht="30">
      <c r="A136" s="333"/>
      <c r="B136" s="238"/>
      <c r="C136" s="238"/>
      <c r="D136" s="239"/>
      <c r="E136" s="294"/>
      <c r="F136" s="235"/>
      <c r="G136" s="360"/>
      <c r="H136" s="360"/>
      <c r="I136" s="360"/>
      <c r="J136" s="360"/>
      <c r="K136" s="240" t="s">
        <v>267</v>
      </c>
      <c r="L136" s="241">
        <f>IFERROR(L134/L132,"N/A")</f>
        <v>0</v>
      </c>
    </row>
    <row r="137" spans="1:12" ht="15">
      <c r="A137" s="265"/>
      <c r="B137" s="251" t="s">
        <v>417</v>
      </c>
      <c r="C137" s="248"/>
      <c r="D137" s="248"/>
      <c r="E137" s="248"/>
      <c r="F137" s="249"/>
      <c r="G137" s="268"/>
      <c r="H137" s="268"/>
      <c r="I137" s="268"/>
      <c r="J137" s="268"/>
      <c r="K137" s="211"/>
      <c r="L137" s="211"/>
    </row>
    <row r="138" spans="1:12" ht="28.5">
      <c r="A138" s="265">
        <v>15.5</v>
      </c>
      <c r="B138" s="227" t="s">
        <v>228</v>
      </c>
      <c r="C138" s="238"/>
      <c r="D138" s="229">
        <v>1</v>
      </c>
      <c r="E138" s="289" t="s">
        <v>454</v>
      </c>
      <c r="F138" s="235"/>
      <c r="G138" s="291" t="s">
        <v>795</v>
      </c>
      <c r="H138" s="291"/>
      <c r="I138" s="291"/>
      <c r="J138" s="291"/>
      <c r="K138" s="211"/>
      <c r="L138" s="211"/>
    </row>
    <row r="139" spans="1:12" ht="28.5">
      <c r="A139" s="265">
        <v>15.6</v>
      </c>
      <c r="B139" s="227" t="s">
        <v>229</v>
      </c>
      <c r="C139" s="238"/>
      <c r="D139" s="229">
        <v>1</v>
      </c>
      <c r="E139" s="289" t="s">
        <v>454</v>
      </c>
      <c r="F139" s="235"/>
      <c r="G139" s="291" t="s">
        <v>795</v>
      </c>
      <c r="H139" s="291"/>
      <c r="I139" s="291"/>
      <c r="J139" s="291"/>
      <c r="K139" s="211"/>
      <c r="L139" s="211"/>
    </row>
    <row r="140" spans="1:12" ht="28.5">
      <c r="A140" s="265">
        <v>15.7</v>
      </c>
      <c r="B140" s="227" t="s">
        <v>230</v>
      </c>
      <c r="C140" s="228" t="s">
        <v>421</v>
      </c>
      <c r="D140" s="229">
        <v>1</v>
      </c>
      <c r="E140" s="289" t="s">
        <v>454</v>
      </c>
      <c r="F140" s="235"/>
      <c r="G140" s="291" t="s">
        <v>795</v>
      </c>
      <c r="H140" s="291"/>
      <c r="I140" s="291"/>
      <c r="J140" s="291"/>
      <c r="K140" s="211"/>
      <c r="L140" s="211"/>
    </row>
    <row r="141" spans="1:12" ht="71.25">
      <c r="A141" s="265">
        <v>15.8</v>
      </c>
      <c r="B141" s="227" t="s">
        <v>231</v>
      </c>
      <c r="C141" s="238"/>
      <c r="D141" s="229">
        <v>1</v>
      </c>
      <c r="E141" s="289" t="s">
        <v>454</v>
      </c>
      <c r="F141" s="235"/>
      <c r="G141" s="291" t="s">
        <v>795</v>
      </c>
      <c r="H141" s="291"/>
      <c r="I141" s="291"/>
      <c r="J141" s="291"/>
      <c r="K141" s="211"/>
      <c r="L141" s="211"/>
    </row>
    <row r="142" spans="1:12" ht="28.5">
      <c r="A142" s="265">
        <v>15.9</v>
      </c>
      <c r="B142" s="227" t="s">
        <v>232</v>
      </c>
      <c r="C142" s="238"/>
      <c r="D142" s="229">
        <v>1</v>
      </c>
      <c r="E142" s="289" t="s">
        <v>454</v>
      </c>
      <c r="F142" s="235"/>
      <c r="G142" s="291" t="s">
        <v>795</v>
      </c>
      <c r="H142" s="291"/>
      <c r="I142" s="291"/>
      <c r="J142" s="291"/>
      <c r="K142" s="211"/>
      <c r="L142" s="211"/>
    </row>
    <row r="143" spans="1:12" ht="42.75">
      <c r="A143" s="265">
        <v>15.1</v>
      </c>
      <c r="B143" s="227" t="s">
        <v>233</v>
      </c>
      <c r="C143" s="238"/>
      <c r="D143" s="229">
        <v>1</v>
      </c>
      <c r="E143" s="289" t="s">
        <v>454</v>
      </c>
      <c r="F143" s="235"/>
      <c r="G143" s="291" t="s">
        <v>795</v>
      </c>
      <c r="H143" s="291"/>
      <c r="I143" s="291"/>
      <c r="J143" s="291"/>
      <c r="K143" s="211"/>
      <c r="L143" s="211"/>
    </row>
    <row r="144" spans="1:12" ht="114">
      <c r="A144" s="265">
        <v>15.11</v>
      </c>
      <c r="B144" s="227" t="s">
        <v>234</v>
      </c>
      <c r="C144" s="228" t="s">
        <v>426</v>
      </c>
      <c r="D144" s="229">
        <v>2</v>
      </c>
      <c r="E144" s="289" t="s">
        <v>454</v>
      </c>
      <c r="F144" s="235"/>
      <c r="G144" s="291" t="s">
        <v>795</v>
      </c>
      <c r="H144" s="291"/>
      <c r="I144" s="291"/>
      <c r="J144" s="291"/>
      <c r="K144" s="211"/>
      <c r="L144" s="211"/>
    </row>
    <row r="145" spans="1:12" ht="15">
      <c r="A145" s="333"/>
      <c r="B145" s="238"/>
      <c r="C145" s="238"/>
      <c r="D145" s="239"/>
      <c r="E145" s="294"/>
      <c r="F145" s="235"/>
      <c r="G145" s="360"/>
      <c r="H145" s="360"/>
      <c r="I145" s="360"/>
      <c r="J145" s="360"/>
      <c r="K145" s="211"/>
      <c r="L145" s="211"/>
    </row>
    <row r="146" spans="1:12" ht="15">
      <c r="A146" s="265"/>
      <c r="B146" s="251" t="s">
        <v>428</v>
      </c>
      <c r="C146" s="248"/>
      <c r="D146" s="248"/>
      <c r="E146" s="248"/>
      <c r="F146" s="249"/>
      <c r="G146" s="268"/>
      <c r="H146" s="268"/>
      <c r="I146" s="268"/>
      <c r="J146" s="268"/>
      <c r="K146" s="211"/>
      <c r="L146" s="211"/>
    </row>
    <row r="147" spans="1:12" ht="42.75">
      <c r="A147" s="265">
        <v>15.12</v>
      </c>
      <c r="B147" s="227" t="s">
        <v>236</v>
      </c>
      <c r="C147" s="228" t="s">
        <v>430</v>
      </c>
      <c r="D147" s="229">
        <v>1</v>
      </c>
      <c r="E147" s="289" t="s">
        <v>454</v>
      </c>
      <c r="F147" s="235"/>
      <c r="G147" s="291" t="s">
        <v>795</v>
      </c>
      <c r="H147" s="291"/>
      <c r="I147" s="291"/>
      <c r="J147" s="291"/>
      <c r="K147" s="211"/>
      <c r="L147" s="211"/>
    </row>
    <row r="148" spans="1:12" ht="42.75">
      <c r="A148" s="265">
        <v>15.13</v>
      </c>
      <c r="B148" s="227" t="s">
        <v>237</v>
      </c>
      <c r="C148" s="228" t="s">
        <v>430</v>
      </c>
      <c r="D148" s="229">
        <v>1</v>
      </c>
      <c r="E148" s="289" t="s">
        <v>454</v>
      </c>
      <c r="F148" s="235"/>
      <c r="G148" s="291" t="s">
        <v>795</v>
      </c>
      <c r="H148" s="291"/>
      <c r="I148" s="291"/>
      <c r="J148" s="291"/>
      <c r="K148" s="211"/>
      <c r="L148" s="211"/>
    </row>
    <row r="149" spans="1:12" ht="57">
      <c r="A149" s="265">
        <v>15.14</v>
      </c>
      <c r="B149" s="227" t="s">
        <v>238</v>
      </c>
      <c r="C149" s="228" t="s">
        <v>430</v>
      </c>
      <c r="D149" s="229">
        <v>1</v>
      </c>
      <c r="E149" s="289" t="s">
        <v>454</v>
      </c>
      <c r="F149" s="235"/>
      <c r="G149" s="291" t="s">
        <v>795</v>
      </c>
      <c r="H149" s="291"/>
      <c r="I149" s="291"/>
      <c r="J149" s="291"/>
      <c r="K149" s="211"/>
      <c r="L149" s="211"/>
    </row>
    <row r="150" spans="1:12" ht="42.75">
      <c r="A150" s="265">
        <v>15.15</v>
      </c>
      <c r="B150" s="227" t="s">
        <v>239</v>
      </c>
      <c r="C150" s="228" t="s">
        <v>430</v>
      </c>
      <c r="D150" s="229">
        <v>1</v>
      </c>
      <c r="E150" s="289" t="s">
        <v>454</v>
      </c>
      <c r="F150" s="235"/>
      <c r="G150" s="291" t="s">
        <v>795</v>
      </c>
      <c r="H150" s="291"/>
      <c r="I150" s="291"/>
      <c r="J150" s="291"/>
      <c r="K150" s="211"/>
      <c r="L150" s="211"/>
    </row>
    <row r="151" spans="1:12" ht="15">
      <c r="A151" s="293"/>
      <c r="B151" s="238"/>
      <c r="C151" s="238"/>
      <c r="D151" s="239"/>
      <c r="E151" s="294"/>
      <c r="F151" s="235"/>
      <c r="G151" s="235"/>
      <c r="H151" s="235"/>
      <c r="I151" s="235"/>
      <c r="J151" s="235"/>
      <c r="K151" s="211"/>
      <c r="L151" s="211"/>
    </row>
    <row r="152" spans="1:12" ht="15">
      <c r="A152" s="297"/>
      <c r="B152" s="270"/>
      <c r="C152" s="270"/>
      <c r="D152" s="271"/>
      <c r="E152" s="298"/>
      <c r="F152" s="272"/>
      <c r="G152" s="272"/>
      <c r="H152" s="272"/>
      <c r="I152" s="272"/>
      <c r="J152" s="272"/>
      <c r="K152" s="211"/>
      <c r="L152" s="211"/>
    </row>
    <row r="153" spans="1:12" ht="15">
      <c r="A153" s="293"/>
      <c r="B153" s="238"/>
      <c r="C153" s="238"/>
      <c r="D153" s="239"/>
      <c r="E153" s="294"/>
      <c r="F153" s="235"/>
      <c r="G153" s="235"/>
      <c r="H153" s="235"/>
      <c r="I153" s="235"/>
      <c r="J153" s="235"/>
      <c r="K153" s="211"/>
      <c r="L153" s="211"/>
    </row>
    <row r="154" spans="1:12" ht="30">
      <c r="A154" s="293"/>
      <c r="B154" s="273" t="s">
        <v>434</v>
      </c>
      <c r="C154" s="274"/>
      <c r="D154" s="275" t="s">
        <v>250</v>
      </c>
      <c r="F154" s="235"/>
      <c r="G154" s="235"/>
      <c r="H154" s="235"/>
      <c r="I154" s="235"/>
      <c r="J154" s="235"/>
      <c r="K154" s="211"/>
      <c r="L154" s="211"/>
    </row>
    <row r="155" spans="1:12" ht="30" customHeight="1">
      <c r="A155" s="302"/>
      <c r="B155" s="277" t="s">
        <v>32</v>
      </c>
      <c r="C155" s="278" t="s">
        <v>435</v>
      </c>
      <c r="D155" s="279">
        <f>SUM(D7:D150)-SUMIF(E5:E150,"-",D5:D150)</f>
        <v>134</v>
      </c>
      <c r="F155" s="235"/>
      <c r="G155" s="235"/>
      <c r="H155" s="235"/>
      <c r="I155" s="235"/>
      <c r="J155" s="235"/>
      <c r="K155" s="211"/>
      <c r="L155" s="211"/>
    </row>
    <row r="156" spans="1:12" ht="30" customHeight="1">
      <c r="A156" s="302"/>
      <c r="B156" s="277" t="s">
        <v>33</v>
      </c>
      <c r="C156" s="278" t="s">
        <v>241</v>
      </c>
      <c r="D156" s="279">
        <f>SUMIF(E5:E150,"~?",D5:D150)</f>
        <v>51</v>
      </c>
      <c r="F156" s="235"/>
      <c r="G156" s="235"/>
      <c r="H156" s="235"/>
      <c r="I156" s="235"/>
      <c r="J156" s="235"/>
      <c r="K156" s="211"/>
      <c r="L156" s="211"/>
    </row>
    <row r="157" spans="1:12" ht="30" customHeight="1">
      <c r="A157" s="302"/>
      <c r="B157" s="277" t="s">
        <v>34</v>
      </c>
      <c r="C157" s="278" t="s">
        <v>242</v>
      </c>
      <c r="D157" s="279">
        <f>SUM(E5:E150)</f>
        <v>37</v>
      </c>
      <c r="F157" s="235"/>
      <c r="G157" s="235"/>
      <c r="H157" s="235"/>
      <c r="I157" s="235"/>
      <c r="J157" s="235"/>
      <c r="K157" s="211"/>
      <c r="L157" s="211"/>
    </row>
    <row r="158" spans="1:12" ht="30" customHeight="1">
      <c r="A158" s="302"/>
      <c r="B158" s="277" t="s">
        <v>35</v>
      </c>
      <c r="C158" s="278" t="s">
        <v>243</v>
      </c>
      <c r="D158" s="279">
        <f>D155-D156</f>
        <v>83</v>
      </c>
      <c r="F158" s="235"/>
      <c r="G158" s="235"/>
      <c r="H158" s="235"/>
      <c r="I158" s="235"/>
      <c r="J158" s="235"/>
      <c r="K158" s="211"/>
      <c r="L158" s="211"/>
    </row>
    <row r="159" spans="1:12" ht="30" customHeight="1">
      <c r="A159" s="302"/>
      <c r="B159" s="280" t="s">
        <v>244</v>
      </c>
      <c r="C159" s="281" t="s">
        <v>436</v>
      </c>
      <c r="D159" s="282">
        <v>0.35287545790000002</v>
      </c>
      <c r="F159" s="235"/>
      <c r="G159" s="235"/>
      <c r="H159" s="235"/>
      <c r="I159" s="235"/>
      <c r="J159" s="235"/>
      <c r="K159" s="211"/>
      <c r="L159" s="211"/>
    </row>
    <row r="160" spans="1:12" ht="30" customHeight="1">
      <c r="A160" s="302"/>
      <c r="B160" s="371"/>
      <c r="C160" s="372"/>
      <c r="D160" s="373"/>
      <c r="F160" s="235"/>
      <c r="G160" s="235"/>
      <c r="H160" s="235"/>
      <c r="I160" s="235"/>
      <c r="J160" s="235"/>
      <c r="K160" s="211"/>
      <c r="L160" s="211"/>
    </row>
    <row r="161" spans="1:12" ht="30" customHeight="1">
      <c r="A161" s="302"/>
      <c r="B161" s="324" t="s">
        <v>575</v>
      </c>
      <c r="C161" s="324" t="s">
        <v>579</v>
      </c>
      <c r="D161" s="325" t="s">
        <v>580</v>
      </c>
      <c r="F161" s="235"/>
      <c r="G161" s="235"/>
      <c r="H161" s="235"/>
      <c r="I161" s="235"/>
      <c r="J161" s="235"/>
      <c r="K161" s="211"/>
      <c r="L161" s="211"/>
    </row>
    <row r="162" spans="1:12" ht="30" customHeight="1">
      <c r="A162" s="302"/>
      <c r="B162" s="235" t="str">
        <f>Dimenzie!$B$2</f>
        <v>Vyhľadateľnosť</v>
      </c>
      <c r="C162" s="326">
        <f>L11</f>
        <v>0</v>
      </c>
      <c r="D162" s="326">
        <f t="shared" ref="D162:D176" si="0">IFERROR(1-C162,"N/A")</f>
        <v>1</v>
      </c>
      <c r="F162" s="235"/>
      <c r="G162" s="235"/>
      <c r="H162" s="235"/>
      <c r="I162" s="235"/>
      <c r="J162" s="235"/>
      <c r="K162" s="211"/>
      <c r="L162" s="211"/>
    </row>
    <row r="163" spans="1:12" ht="30" customHeight="1">
      <c r="A163" s="302"/>
      <c r="B163" s="235" t="str">
        <f>Dimenzie!$B$3</f>
        <v>Návody a informovanosť</v>
      </c>
      <c r="C163" s="326">
        <f>L17</f>
        <v>0.76923076923076927</v>
      </c>
      <c r="D163" s="326">
        <f t="shared" si="0"/>
        <v>0.23076923076923073</v>
      </c>
      <c r="F163" s="235"/>
      <c r="G163" s="235"/>
      <c r="H163" s="235"/>
      <c r="I163" s="235"/>
      <c r="J163" s="235"/>
      <c r="K163" s="211"/>
      <c r="L163" s="211"/>
    </row>
    <row r="164" spans="1:12" ht="30" customHeight="1">
      <c r="A164" s="302"/>
      <c r="B164" s="235" t="str">
        <f>Dimenzie!$B$4</f>
        <v>Navigácia vo formulároch</v>
      </c>
      <c r="C164" s="326">
        <f>L27</f>
        <v>0.33333333333333331</v>
      </c>
      <c r="D164" s="326">
        <f t="shared" si="0"/>
        <v>0.66666666666666674</v>
      </c>
      <c r="F164" s="235"/>
      <c r="G164" s="235"/>
      <c r="H164" s="235"/>
      <c r="I164" s="235"/>
      <c r="J164" s="235"/>
      <c r="K164" s="211"/>
      <c r="L164" s="211"/>
    </row>
    <row r="165" spans="1:12" ht="30" customHeight="1">
      <c r="A165" s="302"/>
      <c r="B165" s="235" t="str">
        <f>Dimenzie!$B$5</f>
        <v>Proaktívnosť</v>
      </c>
      <c r="C165" s="326">
        <f>L32</f>
        <v>0</v>
      </c>
      <c r="D165" s="326">
        <f t="shared" si="0"/>
        <v>1</v>
      </c>
      <c r="F165" s="235"/>
      <c r="G165" s="235"/>
      <c r="H165" s="235"/>
      <c r="I165" s="235"/>
      <c r="J165" s="235"/>
      <c r="K165" s="211"/>
      <c r="L165" s="211"/>
    </row>
    <row r="166" spans="1:12" ht="30" customHeight="1">
      <c r="A166" s="302"/>
      <c r="B166" s="235" t="str">
        <f>Dimenzie!$B$6</f>
        <v>1x a dosť!</v>
      </c>
      <c r="C166" s="326">
        <f>L37</f>
        <v>1</v>
      </c>
      <c r="D166" s="326">
        <f t="shared" si="0"/>
        <v>0</v>
      </c>
      <c r="F166" s="235"/>
      <c r="G166" s="235"/>
      <c r="H166" s="235"/>
      <c r="I166" s="235"/>
      <c r="J166" s="235"/>
      <c r="K166" s="211"/>
      <c r="L166" s="211"/>
    </row>
    <row r="167" spans="1:12" ht="30" customHeight="1">
      <c r="A167" s="302"/>
      <c r="B167" s="235" t="str">
        <f>Dimenzie!$B$7</f>
        <v>Spätná väzba</v>
      </c>
      <c r="C167" s="326">
        <f>L42</f>
        <v>0.2857142857142857</v>
      </c>
      <c r="D167" s="326">
        <f t="shared" si="0"/>
        <v>0.7142857142857143</v>
      </c>
      <c r="F167" s="235"/>
      <c r="G167" s="235"/>
      <c r="H167" s="235"/>
      <c r="I167" s="235"/>
      <c r="J167" s="235"/>
      <c r="K167" s="211"/>
      <c r="L167" s="211"/>
    </row>
    <row r="168" spans="1:12" ht="30" customHeight="1">
      <c r="A168" s="302"/>
      <c r="B168" s="235" t="str">
        <f>Dimenzie!$B$8</f>
        <v>Použiteľnosť</v>
      </c>
      <c r="C168" s="326">
        <f>L56</f>
        <v>0.25</v>
      </c>
      <c r="D168" s="326">
        <f t="shared" si="0"/>
        <v>0.75</v>
      </c>
      <c r="F168" s="235"/>
      <c r="G168" s="235"/>
      <c r="H168" s="235"/>
      <c r="I168" s="235"/>
      <c r="J168" s="235"/>
      <c r="K168" s="211"/>
      <c r="L168" s="211"/>
    </row>
    <row r="169" spans="1:12" ht="30" customHeight="1">
      <c r="A169" s="302"/>
      <c r="B169" s="235" t="str">
        <f>Dimenzie!$B$9</f>
        <v>Zrozumiteľnosť</v>
      </c>
      <c r="C169" s="326">
        <f>L90</f>
        <v>0.4</v>
      </c>
      <c r="D169" s="326">
        <f t="shared" si="0"/>
        <v>0.6</v>
      </c>
      <c r="F169" s="235"/>
      <c r="G169" s="235"/>
      <c r="H169" s="235"/>
      <c r="I169" s="235"/>
      <c r="J169" s="235"/>
      <c r="K169" s="211"/>
      <c r="L169" s="211"/>
    </row>
    <row r="170" spans="1:12" ht="30" customHeight="1">
      <c r="A170" s="302"/>
      <c r="B170" s="235" t="str">
        <f>Dimenzie!$B$10</f>
        <v>Dostupnosť online</v>
      </c>
      <c r="C170" s="326">
        <f>L95</f>
        <v>0.6</v>
      </c>
      <c r="D170" s="326">
        <f t="shared" si="0"/>
        <v>0.4</v>
      </c>
      <c r="F170" s="235"/>
      <c r="G170" s="235"/>
      <c r="H170" s="235"/>
      <c r="I170" s="235"/>
      <c r="J170" s="235"/>
      <c r="K170" s="211"/>
      <c r="L170" s="211"/>
    </row>
    <row r="171" spans="1:12" ht="30" customHeight="1">
      <c r="A171" s="302"/>
      <c r="B171" s="235" t="str">
        <f>Dimenzie!$B$11</f>
        <v>Mobilita</v>
      </c>
      <c r="C171" s="326">
        <f>L100</f>
        <v>0</v>
      </c>
      <c r="D171" s="326">
        <f t="shared" si="0"/>
        <v>1</v>
      </c>
      <c r="F171" s="235"/>
      <c r="G171" s="235"/>
      <c r="H171" s="235"/>
      <c r="I171" s="235"/>
      <c r="J171" s="235"/>
      <c r="K171" s="211"/>
      <c r="L171" s="211"/>
    </row>
    <row r="172" spans="1:12" ht="30" customHeight="1">
      <c r="A172" s="302"/>
      <c r="B172" s="235" t="str">
        <f>Dimenzie!$B$12</f>
        <v>Inkluzívnosť</v>
      </c>
      <c r="C172" s="326">
        <f>L107</f>
        <v>0</v>
      </c>
      <c r="D172" s="326">
        <f t="shared" si="0"/>
        <v>1</v>
      </c>
      <c r="F172" s="235"/>
      <c r="G172" s="235"/>
      <c r="H172" s="235"/>
      <c r="I172" s="235"/>
      <c r="J172" s="235"/>
      <c r="K172" s="211"/>
      <c r="L172" s="211"/>
    </row>
    <row r="173" spans="1:12" ht="30" customHeight="1">
      <c r="A173" s="302"/>
      <c r="B173" s="235" t="str">
        <f>Dimenzie!$B$13</f>
        <v>Platba</v>
      </c>
      <c r="C173" s="326">
        <f>L113</f>
        <v>0</v>
      </c>
      <c r="D173" s="326">
        <f t="shared" si="0"/>
        <v>1</v>
      </c>
      <c r="F173" s="235"/>
      <c r="G173" s="235"/>
      <c r="H173" s="235"/>
      <c r="I173" s="235"/>
      <c r="J173" s="235"/>
      <c r="K173" s="211"/>
      <c r="L173" s="211"/>
    </row>
    <row r="174" spans="1:12" ht="30" customHeight="1">
      <c r="A174" s="302"/>
      <c r="B174" s="235" t="str">
        <f>Dimenzie!$B$14</f>
        <v>Bezpečnosť</v>
      </c>
      <c r="C174" s="326">
        <f>L120</f>
        <v>0.8</v>
      </c>
      <c r="D174" s="326">
        <f t="shared" si="0"/>
        <v>0.19999999999999996</v>
      </c>
      <c r="F174" s="235"/>
      <c r="G174" s="235"/>
      <c r="H174" s="235"/>
      <c r="I174" s="235"/>
      <c r="J174" s="235"/>
      <c r="K174" s="211"/>
      <c r="L174" s="211"/>
    </row>
    <row r="175" spans="1:12" ht="30" customHeight="1">
      <c r="A175" s="302"/>
      <c r="B175" s="235" t="str">
        <f>Dimenzie!$B$15</f>
        <v>Transparentnosť</v>
      </c>
      <c r="C175" s="326">
        <f>L127</f>
        <v>0</v>
      </c>
      <c r="D175" s="326">
        <f t="shared" si="0"/>
        <v>1</v>
      </c>
      <c r="F175" s="235"/>
      <c r="G175" s="235"/>
      <c r="H175" s="235"/>
      <c r="I175" s="235"/>
      <c r="J175" s="235"/>
      <c r="K175" s="211"/>
      <c r="L175" s="211"/>
    </row>
    <row r="176" spans="1:12" ht="30" customHeight="1">
      <c r="A176" s="302"/>
      <c r="B176" s="235" t="str">
        <f>Dimenzie!$B$16</f>
        <v>Rozvoj</v>
      </c>
      <c r="C176" s="326">
        <f>L136</f>
        <v>0</v>
      </c>
      <c r="D176" s="326">
        <f t="shared" si="0"/>
        <v>1</v>
      </c>
      <c r="F176" s="235"/>
      <c r="G176" s="235"/>
      <c r="H176" s="235"/>
      <c r="I176" s="235"/>
      <c r="J176" s="235"/>
      <c r="K176" s="211"/>
      <c r="L176" s="211"/>
    </row>
  </sheetData>
  <hyperlinks>
    <hyperlink ref="F7" r:id="rId1"/>
    <hyperlink ref="F13" r:id="rId2"/>
    <hyperlink ref="F14" r:id="rId3"/>
    <hyperlink ref="F20" r:id="rId4"/>
    <hyperlink ref="F23" r:id="rId5"/>
    <hyperlink ref="F41" r:id="rId6"/>
    <hyperlink ref="F46" r:id="rId7"/>
    <hyperlink ref="F56" r:id="rId8"/>
  </hyperlinks>
  <pageMargins left="0.7" right="0.7" top="0.75" bottom="0.75" header="0.3" footer="0.3"/>
  <drawing r:id="rId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6" width="15.85546875" customWidth="1"/>
    <col min="7" max="7" width="33.28515625" customWidth="1"/>
    <col min="11" max="12" width="18.5703125" customWidth="1"/>
    <col min="13" max="28" width="14.42578125" hidden="1"/>
  </cols>
  <sheetData>
    <row r="1" spans="1:28" ht="45">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1039</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3</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1040</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1041</v>
      </c>
      <c r="C5" s="219" t="s">
        <v>1042</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358">
        <v>0</v>
      </c>
      <c r="F7" s="292" t="s">
        <v>1043</v>
      </c>
      <c r="G7" s="291" t="s">
        <v>1044</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358">
        <v>0</v>
      </c>
      <c r="F8" s="231" t="s">
        <v>714</v>
      </c>
      <c r="G8" s="291" t="s">
        <v>1045</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358">
        <v>0</v>
      </c>
      <c r="F9" s="231" t="s">
        <v>714</v>
      </c>
      <c r="G9" s="291" t="s">
        <v>1045</v>
      </c>
      <c r="H9" s="130"/>
      <c r="I9" s="130"/>
      <c r="J9" s="130"/>
      <c r="K9" s="233" t="s">
        <v>34</v>
      </c>
      <c r="L9" s="234">
        <f>SUM(E7:E10)</f>
        <v>1</v>
      </c>
      <c r="M9" s="130"/>
      <c r="N9" s="130"/>
      <c r="O9" s="130"/>
      <c r="P9" s="130"/>
      <c r="Q9" s="130"/>
      <c r="R9" s="130"/>
      <c r="S9" s="130"/>
      <c r="T9" s="130"/>
      <c r="U9" s="130"/>
      <c r="V9" s="130"/>
      <c r="W9" s="130"/>
      <c r="X9" s="130"/>
      <c r="Y9" s="130"/>
      <c r="Z9" s="130"/>
      <c r="AA9" s="130"/>
      <c r="AB9" s="130"/>
    </row>
    <row r="10" spans="1:28" ht="114">
      <c r="A10" s="288">
        <v>1.4</v>
      </c>
      <c r="B10" s="227" t="s">
        <v>88</v>
      </c>
      <c r="C10" s="228" t="s">
        <v>266</v>
      </c>
      <c r="D10" s="229">
        <v>1</v>
      </c>
      <c r="E10" s="358">
        <v>1</v>
      </c>
      <c r="F10" s="292" t="s">
        <v>1046</v>
      </c>
      <c r="G10" s="291" t="s">
        <v>1047</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374"/>
      <c r="F11" s="235"/>
      <c r="G11" s="360"/>
      <c r="H11" s="130"/>
      <c r="I11" s="130"/>
      <c r="J11" s="130"/>
      <c r="K11" s="240" t="s">
        <v>267</v>
      </c>
      <c r="L11" s="241">
        <f>IFERROR(L9/L7,"N/A")</f>
        <v>0.16666666666666666</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375"/>
      <c r="F12" s="244"/>
      <c r="G12" s="356"/>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358">
        <v>2</v>
      </c>
      <c r="F13" s="292" t="s">
        <v>1048</v>
      </c>
      <c r="G13" s="291" t="s">
        <v>1049</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99.75">
      <c r="A14" s="288">
        <v>2.2000000000000002</v>
      </c>
      <c r="B14" s="227" t="s">
        <v>90</v>
      </c>
      <c r="C14" s="228" t="s">
        <v>270</v>
      </c>
      <c r="D14" s="229">
        <v>3</v>
      </c>
      <c r="E14" s="358">
        <v>3</v>
      </c>
      <c r="F14" s="231" t="s">
        <v>714</v>
      </c>
      <c r="G14" s="291" t="s">
        <v>1050</v>
      </c>
      <c r="H14" s="130"/>
      <c r="I14" s="130"/>
      <c r="J14" s="130"/>
      <c r="K14" s="233" t="s">
        <v>33</v>
      </c>
      <c r="L14" s="234">
        <f>SUMIF(E13:E20,"~?",D13:D20)</f>
        <v>1</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358">
        <v>1</v>
      </c>
      <c r="F15" s="292" t="s">
        <v>1051</v>
      </c>
      <c r="G15" s="291" t="s">
        <v>708</v>
      </c>
      <c r="H15" s="130"/>
      <c r="I15" s="130"/>
      <c r="J15" s="130"/>
      <c r="K15" s="233" t="s">
        <v>34</v>
      </c>
      <c r="L15" s="234">
        <f>SUM(E13:E20)</f>
        <v>9</v>
      </c>
      <c r="M15" s="130"/>
      <c r="N15" s="130"/>
      <c r="O15" s="130"/>
      <c r="P15" s="130"/>
      <c r="Q15" s="130"/>
      <c r="R15" s="130"/>
      <c r="S15" s="130"/>
      <c r="T15" s="130"/>
      <c r="U15" s="130"/>
      <c r="V15" s="130"/>
      <c r="W15" s="130"/>
      <c r="X15" s="130"/>
      <c r="Y15" s="130"/>
      <c r="Z15" s="130"/>
      <c r="AA15" s="130"/>
      <c r="AB15" s="130"/>
    </row>
    <row r="16" spans="1:28" ht="71.25">
      <c r="A16" s="288">
        <v>2.4</v>
      </c>
      <c r="B16" s="227" t="s">
        <v>92</v>
      </c>
      <c r="C16" s="228" t="s">
        <v>273</v>
      </c>
      <c r="D16" s="229">
        <v>2</v>
      </c>
      <c r="E16" s="358">
        <v>0</v>
      </c>
      <c r="F16" s="292" t="s">
        <v>1052</v>
      </c>
      <c r="G16" s="291" t="s">
        <v>1053</v>
      </c>
      <c r="H16" s="130"/>
      <c r="I16" s="130"/>
      <c r="J16" s="130"/>
      <c r="K16" s="233" t="s">
        <v>35</v>
      </c>
      <c r="L16" s="234">
        <f>L13-L14</f>
        <v>12</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358">
        <v>1</v>
      </c>
      <c r="F17" s="231" t="s">
        <v>714</v>
      </c>
      <c r="G17" s="291" t="s">
        <v>1054</v>
      </c>
      <c r="H17" s="130"/>
      <c r="I17" s="130"/>
      <c r="J17" s="130"/>
      <c r="K17" s="240" t="s">
        <v>267</v>
      </c>
      <c r="L17" s="241">
        <f>IFERROR(L15/L13,"N/A")</f>
        <v>0.69230769230769229</v>
      </c>
      <c r="M17" s="130"/>
      <c r="N17" s="130"/>
      <c r="O17" s="130"/>
      <c r="P17" s="130"/>
      <c r="Q17" s="130"/>
      <c r="R17" s="130"/>
      <c r="S17" s="130"/>
      <c r="T17" s="130"/>
      <c r="U17" s="130"/>
      <c r="V17" s="130"/>
      <c r="W17" s="130"/>
      <c r="X17" s="130"/>
      <c r="Y17" s="130"/>
      <c r="Z17" s="130"/>
      <c r="AA17" s="130"/>
      <c r="AB17" s="130"/>
    </row>
    <row r="18" spans="1:28" ht="57">
      <c r="A18" s="288">
        <v>2.6</v>
      </c>
      <c r="B18" s="227" t="s">
        <v>94</v>
      </c>
      <c r="C18" s="228" t="s">
        <v>276</v>
      </c>
      <c r="D18" s="229">
        <v>1</v>
      </c>
      <c r="E18" s="358" t="s">
        <v>454</v>
      </c>
      <c r="F18" s="231" t="s">
        <v>714</v>
      </c>
      <c r="G18" s="291" t="s">
        <v>1055</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57">
      <c r="A19" s="288">
        <v>2.7</v>
      </c>
      <c r="B19" s="227" t="s">
        <v>95</v>
      </c>
      <c r="C19" s="228" t="s">
        <v>277</v>
      </c>
      <c r="D19" s="229">
        <v>2</v>
      </c>
      <c r="E19" s="358">
        <v>2</v>
      </c>
      <c r="F19" s="231" t="s">
        <v>714</v>
      </c>
      <c r="G19" s="291" t="s">
        <v>1056</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358">
        <v>0</v>
      </c>
      <c r="F20" s="231"/>
      <c r="G20" s="291" t="s">
        <v>1057</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374"/>
      <c r="F21" s="235"/>
      <c r="G21" s="360"/>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375"/>
      <c r="F22" s="244"/>
      <c r="G22" s="356"/>
      <c r="H22" s="130"/>
      <c r="I22" s="130"/>
      <c r="J22" s="130"/>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358">
        <v>0</v>
      </c>
      <c r="F23" s="292" t="s">
        <v>1058</v>
      </c>
      <c r="G23" s="291" t="s">
        <v>1059</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358" t="s">
        <v>454</v>
      </c>
      <c r="F24" s="235"/>
      <c r="G24" s="291" t="s">
        <v>883</v>
      </c>
      <c r="H24" s="130"/>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358">
        <v>0</v>
      </c>
      <c r="F25" s="231"/>
      <c r="G25" s="291" t="s">
        <v>1062</v>
      </c>
      <c r="H25" s="130"/>
      <c r="I25" s="130"/>
      <c r="J25" s="130"/>
      <c r="K25" s="233" t="s">
        <v>34</v>
      </c>
      <c r="L25" s="234">
        <f>SUM(E23:E26)</f>
        <v>0</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374"/>
      <c r="F26" s="235"/>
      <c r="G26" s="360"/>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375"/>
      <c r="F27" s="244"/>
      <c r="G27" s="356"/>
      <c r="H27" s="130"/>
      <c r="I27" s="130"/>
      <c r="J27" s="130"/>
      <c r="K27" s="240" t="s">
        <v>267</v>
      </c>
      <c r="L27" s="241">
        <f>IFERROR(L25/L23,"N/A")</f>
        <v>0</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358" t="s">
        <v>454</v>
      </c>
      <c r="F28" s="235"/>
      <c r="G28" s="291" t="s">
        <v>794</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358" t="s">
        <v>454</v>
      </c>
      <c r="F29" s="235"/>
      <c r="G29" s="291" t="s">
        <v>794</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114">
      <c r="A30" s="288">
        <v>4.3</v>
      </c>
      <c r="B30" s="227" t="s">
        <v>103</v>
      </c>
      <c r="C30" s="228" t="s">
        <v>287</v>
      </c>
      <c r="D30" s="229">
        <v>2</v>
      </c>
      <c r="E30" s="358" t="s">
        <v>454</v>
      </c>
      <c r="F30" s="235"/>
      <c r="G30" s="291" t="s">
        <v>794</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374"/>
      <c r="F31" s="235"/>
      <c r="G31" s="360"/>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375"/>
      <c r="F32" s="244"/>
      <c r="G32" s="356"/>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358">
        <v>3</v>
      </c>
      <c r="F33" s="235"/>
      <c r="G33" s="291" t="s">
        <v>890</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358">
        <v>2</v>
      </c>
      <c r="F34" s="235"/>
      <c r="G34" s="291" t="s">
        <v>890</v>
      </c>
      <c r="H34" s="130"/>
      <c r="I34" s="130"/>
      <c r="J34" s="130"/>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358">
        <v>1</v>
      </c>
      <c r="F35" s="235"/>
      <c r="G35" s="291" t="s">
        <v>891</v>
      </c>
      <c r="H35" s="130"/>
      <c r="I35" s="130"/>
      <c r="J35" s="130"/>
      <c r="K35" s="233" t="s">
        <v>34</v>
      </c>
      <c r="L35" s="234">
        <f>SUM(E33:E36)</f>
        <v>6</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374"/>
      <c r="F36" s="235"/>
      <c r="G36" s="360"/>
      <c r="H36" s="130"/>
      <c r="I36" s="130"/>
      <c r="J36" s="130"/>
      <c r="K36" s="233" t="s">
        <v>35</v>
      </c>
      <c r="L36" s="234">
        <f>L33-L34</f>
        <v>6</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375"/>
      <c r="F37" s="244"/>
      <c r="G37" s="356"/>
      <c r="H37" s="130"/>
      <c r="I37" s="130"/>
      <c r="J37" s="130"/>
      <c r="K37" s="240" t="s">
        <v>267</v>
      </c>
      <c r="L37" s="241">
        <f>IFERROR(L35/L33,"N/A")</f>
        <v>1</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376"/>
      <c r="F38" s="249"/>
      <c r="G38" s="268"/>
      <c r="H38" s="130"/>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71.25">
      <c r="A39" s="288" t="s">
        <v>109</v>
      </c>
      <c r="B39" s="227" t="s">
        <v>110</v>
      </c>
      <c r="C39" s="228" t="s">
        <v>296</v>
      </c>
      <c r="D39" s="229">
        <v>2</v>
      </c>
      <c r="E39" s="358">
        <v>1</v>
      </c>
      <c r="F39" s="292" t="s">
        <v>1073</v>
      </c>
      <c r="G39" s="339" t="s">
        <v>1074</v>
      </c>
      <c r="H39" s="130"/>
      <c r="I39" s="130"/>
      <c r="J39" s="130"/>
      <c r="K39" s="250" t="s">
        <v>33</v>
      </c>
      <c r="L39" s="234">
        <f>SUMIF(E38:E50,"~?",D38:D50)</f>
        <v>2</v>
      </c>
      <c r="M39" s="130"/>
      <c r="N39" s="130"/>
      <c r="O39" s="130"/>
      <c r="P39" s="130"/>
      <c r="Q39" s="130"/>
      <c r="R39" s="130"/>
      <c r="S39" s="130"/>
      <c r="T39" s="130"/>
      <c r="U39" s="130"/>
      <c r="V39" s="130"/>
      <c r="W39" s="130"/>
      <c r="X39" s="130"/>
      <c r="Y39" s="130"/>
      <c r="Z39" s="130"/>
      <c r="AA39" s="130"/>
      <c r="AB39" s="130"/>
    </row>
    <row r="40" spans="1:28" ht="71.25">
      <c r="A40" s="288" t="s">
        <v>111</v>
      </c>
      <c r="B40" s="227" t="s">
        <v>112</v>
      </c>
      <c r="C40" s="228" t="s">
        <v>297</v>
      </c>
      <c r="D40" s="229">
        <v>1</v>
      </c>
      <c r="E40" s="358">
        <v>1</v>
      </c>
      <c r="F40" s="292" t="s">
        <v>1076</v>
      </c>
      <c r="G40" s="291" t="s">
        <v>1078</v>
      </c>
      <c r="H40" s="130"/>
      <c r="I40" s="130"/>
      <c r="J40" s="130"/>
      <c r="K40" s="250" t="s">
        <v>34</v>
      </c>
      <c r="L40" s="234">
        <f>SUM(E38:E50)</f>
        <v>4</v>
      </c>
      <c r="M40" s="130"/>
      <c r="N40" s="130"/>
      <c r="O40" s="130"/>
      <c r="P40" s="130"/>
      <c r="Q40" s="130"/>
      <c r="R40" s="130"/>
      <c r="S40" s="130"/>
      <c r="T40" s="130"/>
      <c r="U40" s="130"/>
      <c r="V40" s="130"/>
      <c r="W40" s="130"/>
      <c r="X40" s="130"/>
      <c r="Y40" s="130"/>
      <c r="Z40" s="130"/>
      <c r="AA40" s="130"/>
      <c r="AB40" s="130"/>
    </row>
    <row r="41" spans="1:28" ht="71.25">
      <c r="A41" s="288" t="s">
        <v>113</v>
      </c>
      <c r="B41" s="227" t="s">
        <v>114</v>
      </c>
      <c r="C41" s="228" t="s">
        <v>298</v>
      </c>
      <c r="D41" s="229">
        <v>2</v>
      </c>
      <c r="E41" s="358">
        <v>2</v>
      </c>
      <c r="F41" s="292" t="s">
        <v>1080</v>
      </c>
      <c r="G41" s="291" t="s">
        <v>1082</v>
      </c>
      <c r="H41" s="130"/>
      <c r="I41" s="130"/>
      <c r="J41" s="130"/>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376"/>
      <c r="F42" s="249"/>
      <c r="G42" s="268"/>
      <c r="H42" s="130"/>
      <c r="I42" s="130"/>
      <c r="J42" s="130"/>
      <c r="K42" s="240" t="s">
        <v>267</v>
      </c>
      <c r="L42" s="241">
        <f>IFERROR(L40/L38,"N/A")</f>
        <v>0.4</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358">
        <v>0</v>
      </c>
      <c r="F43" s="235"/>
      <c r="G43" s="291" t="s">
        <v>655</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358" t="s">
        <v>454</v>
      </c>
      <c r="F44" s="235"/>
      <c r="G44" s="291" t="s">
        <v>794</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376"/>
      <c r="F45" s="249"/>
      <c r="G45" s="268"/>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358">
        <v>0</v>
      </c>
      <c r="F46" s="235"/>
      <c r="G46" s="291" t="s">
        <v>896</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42.75">
      <c r="A47" s="288" t="s">
        <v>123</v>
      </c>
      <c r="B47" s="227" t="s">
        <v>124</v>
      </c>
      <c r="C47" s="238"/>
      <c r="D47" s="229">
        <v>1</v>
      </c>
      <c r="E47" s="358" t="s">
        <v>465</v>
      </c>
      <c r="F47" s="235"/>
      <c r="G47" s="339" t="s">
        <v>1087</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42.75">
      <c r="A48" s="288" t="s">
        <v>125</v>
      </c>
      <c r="B48" s="227" t="s">
        <v>126</v>
      </c>
      <c r="C48" s="238"/>
      <c r="D48" s="229">
        <v>1</v>
      </c>
      <c r="E48" s="358" t="s">
        <v>465</v>
      </c>
      <c r="F48" s="235"/>
      <c r="G48" s="291" t="s">
        <v>1087</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358" t="s">
        <v>465</v>
      </c>
      <c r="F49" s="235"/>
      <c r="G49" s="291" t="s">
        <v>1087</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374"/>
      <c r="F50" s="235"/>
      <c r="G50" s="360"/>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375"/>
      <c r="F51" s="244"/>
      <c r="G51" s="356"/>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376"/>
      <c r="F52" s="249"/>
      <c r="G52" s="268"/>
      <c r="H52" s="130"/>
      <c r="I52" s="130"/>
      <c r="J52" s="130"/>
      <c r="K52" s="250" t="s">
        <v>32</v>
      </c>
      <c r="L52" s="234">
        <f>SUM(D52:D84)-SUMIF(E52:E84,"-",D52:D84)</f>
        <v>20</v>
      </c>
      <c r="M52" s="130"/>
      <c r="N52" s="130"/>
      <c r="O52" s="130"/>
      <c r="P52" s="130"/>
      <c r="Q52" s="130"/>
      <c r="R52" s="130"/>
      <c r="S52" s="130"/>
      <c r="T52" s="130"/>
      <c r="U52" s="130"/>
      <c r="V52" s="130"/>
      <c r="W52" s="130"/>
      <c r="X52" s="130"/>
      <c r="Y52" s="130"/>
      <c r="Z52" s="130"/>
      <c r="AA52" s="130"/>
      <c r="AB52" s="130"/>
    </row>
    <row r="53" spans="1:28" ht="85.5">
      <c r="A53" s="288" t="s">
        <v>131</v>
      </c>
      <c r="B53" s="227" t="s">
        <v>132</v>
      </c>
      <c r="C53" s="228" t="s">
        <v>309</v>
      </c>
      <c r="D53" s="229">
        <v>1</v>
      </c>
      <c r="E53" s="358">
        <v>0</v>
      </c>
      <c r="F53" s="231" t="s">
        <v>714</v>
      </c>
      <c r="G53" s="291" t="s">
        <v>1090</v>
      </c>
      <c r="H53" s="130"/>
      <c r="I53" s="130"/>
      <c r="J53" s="130"/>
      <c r="K53" s="250" t="s">
        <v>33</v>
      </c>
      <c r="L53" s="234">
        <f>SUMIF(E52:E84,"~?",D52:D84)</f>
        <v>5</v>
      </c>
      <c r="M53" s="130"/>
      <c r="N53" s="130"/>
      <c r="O53" s="130"/>
      <c r="P53" s="130"/>
      <c r="Q53" s="130"/>
      <c r="R53" s="130"/>
      <c r="S53" s="130"/>
      <c r="T53" s="130"/>
      <c r="U53" s="130"/>
      <c r="V53" s="130"/>
      <c r="W53" s="130"/>
      <c r="X53" s="130"/>
      <c r="Y53" s="130"/>
      <c r="Z53" s="130"/>
      <c r="AA53" s="130"/>
      <c r="AB53" s="130"/>
    </row>
    <row r="54" spans="1:28" ht="99.75">
      <c r="A54" s="288" t="s">
        <v>133</v>
      </c>
      <c r="B54" s="227" t="s">
        <v>134</v>
      </c>
      <c r="C54" s="228" t="s">
        <v>310</v>
      </c>
      <c r="D54" s="229">
        <v>1</v>
      </c>
      <c r="E54" s="358">
        <v>0</v>
      </c>
      <c r="F54" s="231" t="s">
        <v>714</v>
      </c>
      <c r="G54" s="291" t="s">
        <v>1092</v>
      </c>
      <c r="H54" s="130"/>
      <c r="I54" s="130"/>
      <c r="J54" s="130"/>
      <c r="K54" s="250" t="s">
        <v>34</v>
      </c>
      <c r="L54" s="234">
        <f>SUM(E52:E84)</f>
        <v>5</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377"/>
      <c r="F55" s="249"/>
      <c r="G55" s="268"/>
      <c r="H55" s="130"/>
      <c r="I55" s="130"/>
      <c r="J55" s="130"/>
      <c r="K55" s="250" t="s">
        <v>35</v>
      </c>
      <c r="L55" s="234">
        <f>L52-L53</f>
        <v>15</v>
      </c>
      <c r="M55" s="130"/>
      <c r="N55" s="130"/>
      <c r="O55" s="130"/>
      <c r="P55" s="130"/>
      <c r="Q55" s="130"/>
      <c r="R55" s="130"/>
      <c r="S55" s="130"/>
      <c r="T55" s="130"/>
      <c r="U55" s="130"/>
      <c r="V55" s="130"/>
      <c r="W55" s="130"/>
      <c r="X55" s="130"/>
      <c r="Y55" s="130"/>
      <c r="Z55" s="130"/>
      <c r="AA55" s="130"/>
      <c r="AB55" s="130"/>
    </row>
    <row r="56" spans="1:28" ht="99.75">
      <c r="A56" s="288" t="s">
        <v>136</v>
      </c>
      <c r="B56" s="227" t="s">
        <v>137</v>
      </c>
      <c r="C56" s="228" t="s">
        <v>312</v>
      </c>
      <c r="D56" s="229">
        <v>1</v>
      </c>
      <c r="E56" s="358">
        <v>0</v>
      </c>
      <c r="F56" s="292" t="s">
        <v>1094</v>
      </c>
      <c r="G56" s="291" t="s">
        <v>1095</v>
      </c>
      <c r="H56" s="130"/>
      <c r="I56" s="130"/>
      <c r="J56" s="130"/>
      <c r="K56" s="240" t="s">
        <v>267</v>
      </c>
      <c r="L56" s="241">
        <f>IFERROR(L54/L52,"N/A")</f>
        <v>0.25</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358" t="s">
        <v>454</v>
      </c>
      <c r="F57" s="235"/>
      <c r="G57" s="291" t="s">
        <v>902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358" t="s">
        <v>454</v>
      </c>
      <c r="F58" s="235"/>
      <c r="G58" s="291" t="s">
        <v>1097</v>
      </c>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377"/>
      <c r="F59" s="249"/>
      <c r="G59" s="268"/>
      <c r="H59" s="130"/>
      <c r="I59" s="130"/>
      <c r="J59" s="130"/>
      <c r="K59" s="211"/>
      <c r="L59" s="211"/>
      <c r="M59" s="130"/>
      <c r="N59" s="130"/>
      <c r="O59" s="130"/>
      <c r="P59" s="130"/>
      <c r="Q59" s="130"/>
      <c r="R59" s="130"/>
      <c r="S59" s="130"/>
      <c r="T59" s="130"/>
      <c r="U59" s="130"/>
      <c r="V59" s="130"/>
      <c r="W59" s="130"/>
      <c r="X59" s="130"/>
      <c r="Y59" s="130"/>
      <c r="Z59" s="130"/>
      <c r="AA59" s="130"/>
      <c r="AB59" s="130"/>
    </row>
    <row r="60" spans="1:28" ht="99.75">
      <c r="A60" s="288" t="s">
        <v>143</v>
      </c>
      <c r="B60" s="227" t="s">
        <v>144</v>
      </c>
      <c r="C60" s="228" t="s">
        <v>315</v>
      </c>
      <c r="D60" s="229">
        <v>1</v>
      </c>
      <c r="E60" s="358">
        <v>0</v>
      </c>
      <c r="F60" s="231" t="s">
        <v>714</v>
      </c>
      <c r="G60" s="291" t="s">
        <v>1098</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376"/>
      <c r="F61" s="249"/>
      <c r="G61" s="268"/>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358">
        <v>1</v>
      </c>
      <c r="F62" s="231"/>
      <c r="G62" s="291" t="s">
        <v>665</v>
      </c>
      <c r="H62" s="130"/>
      <c r="I62" s="130"/>
      <c r="J62" s="130"/>
      <c r="K62" s="211"/>
      <c r="L62" s="211"/>
      <c r="M62" s="130"/>
      <c r="N62" s="130"/>
      <c r="O62" s="130"/>
      <c r="P62" s="130"/>
      <c r="Q62" s="130"/>
      <c r="R62" s="130"/>
      <c r="S62" s="130"/>
      <c r="T62" s="130"/>
      <c r="U62" s="130"/>
      <c r="V62" s="130"/>
      <c r="W62" s="130"/>
      <c r="X62" s="130"/>
      <c r="Y62" s="130"/>
      <c r="Z62" s="130"/>
      <c r="AA62" s="130"/>
      <c r="AB62" s="130"/>
    </row>
    <row r="63" spans="1:28" ht="71.25">
      <c r="A63" s="288" t="s">
        <v>148</v>
      </c>
      <c r="B63" s="227" t="s">
        <v>149</v>
      </c>
      <c r="C63" s="228" t="s">
        <v>318</v>
      </c>
      <c r="D63" s="229">
        <v>1</v>
      </c>
      <c r="E63" s="358">
        <v>1</v>
      </c>
      <c r="F63" s="292" t="s">
        <v>1099</v>
      </c>
      <c r="G63" s="291" t="s">
        <v>666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358">
        <v>1</v>
      </c>
      <c r="F64" s="231" t="s">
        <v>714</v>
      </c>
      <c r="G64" s="291" t="s">
        <v>1100</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376"/>
      <c r="F65" s="249"/>
      <c r="G65" s="268"/>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358">
        <v>0</v>
      </c>
      <c r="F66" s="231" t="s">
        <v>714</v>
      </c>
      <c r="G66" s="291" t="s">
        <v>1098</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99.75">
      <c r="A67" s="288" t="s">
        <v>155</v>
      </c>
      <c r="B67" s="227" t="s">
        <v>156</v>
      </c>
      <c r="C67" s="238"/>
      <c r="D67" s="229">
        <v>1</v>
      </c>
      <c r="E67" s="358">
        <v>0</v>
      </c>
      <c r="F67" s="231" t="s">
        <v>714</v>
      </c>
      <c r="G67" s="291" t="s">
        <v>1098</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376"/>
      <c r="F68" s="249"/>
      <c r="G68" s="268"/>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s">
        <v>465</v>
      </c>
      <c r="F69" s="235"/>
      <c r="G69" s="291" t="s">
        <v>1101</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71.25">
      <c r="A70" s="288" t="s">
        <v>160</v>
      </c>
      <c r="B70" s="227" t="s">
        <v>161</v>
      </c>
      <c r="C70" s="228" t="s">
        <v>325</v>
      </c>
      <c r="D70" s="229">
        <v>1</v>
      </c>
      <c r="E70" s="358">
        <v>1</v>
      </c>
      <c r="F70" s="292" t="s">
        <v>1102</v>
      </c>
      <c r="G70" s="291" t="s">
        <v>677</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t="s">
        <v>465</v>
      </c>
      <c r="F71" s="231"/>
      <c r="G71" s="291" t="s">
        <v>1104</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465</v>
      </c>
      <c r="F72" s="235"/>
      <c r="G72" s="291" t="s">
        <v>909</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376"/>
      <c r="F73" s="249"/>
      <c r="G73" s="268"/>
      <c r="H73" s="130"/>
      <c r="I73" s="130"/>
      <c r="J73" s="130"/>
      <c r="K73" s="211"/>
      <c r="L73" s="211"/>
      <c r="M73" s="130"/>
      <c r="N73" s="130"/>
      <c r="O73" s="130"/>
      <c r="P73" s="130"/>
      <c r="Q73" s="130"/>
      <c r="R73" s="130"/>
      <c r="S73" s="130"/>
      <c r="T73" s="130"/>
      <c r="U73" s="130"/>
      <c r="V73" s="130"/>
      <c r="W73" s="130"/>
      <c r="X73" s="130"/>
      <c r="Y73" s="130"/>
      <c r="Z73" s="130"/>
      <c r="AA73" s="130"/>
      <c r="AB73" s="130"/>
    </row>
    <row r="74" spans="1:28" ht="156.75">
      <c r="A74" s="288" t="s">
        <v>167</v>
      </c>
      <c r="B74" s="227" t="s">
        <v>168</v>
      </c>
      <c r="C74" s="228" t="s">
        <v>330</v>
      </c>
      <c r="D74" s="229">
        <v>1</v>
      </c>
      <c r="E74" s="358">
        <v>0</v>
      </c>
      <c r="F74" s="292" t="s">
        <v>1106</v>
      </c>
      <c r="G74" s="291" t="s">
        <v>1109</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358">
        <v>1</v>
      </c>
      <c r="F75" s="231" t="s">
        <v>714</v>
      </c>
      <c r="G75" s="291" t="s">
        <v>913</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376"/>
      <c r="F76" s="249"/>
      <c r="G76" s="268"/>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358">
        <v>0</v>
      </c>
      <c r="F77" s="231" t="s">
        <v>1111</v>
      </c>
      <c r="G77" s="291" t="s">
        <v>1112</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358">
        <v>0</v>
      </c>
      <c r="F78" s="235"/>
      <c r="G78" s="291" t="s">
        <v>1114</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71.25">
      <c r="A79" s="288" t="s">
        <v>176</v>
      </c>
      <c r="B79" s="227" t="s">
        <v>177</v>
      </c>
      <c r="C79" s="228" t="s">
        <v>333</v>
      </c>
      <c r="D79" s="229">
        <v>1</v>
      </c>
      <c r="E79" s="358">
        <v>0</v>
      </c>
      <c r="F79" s="292" t="s">
        <v>1115</v>
      </c>
      <c r="G79" s="291" t="s">
        <v>1116</v>
      </c>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376"/>
      <c r="F80" s="249"/>
      <c r="G80" s="268"/>
      <c r="H80" s="130"/>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1"/>
      <c r="G81" s="231" t="s">
        <v>794</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358" t="s">
        <v>454</v>
      </c>
      <c r="F82" s="235"/>
      <c r="G82" s="291"/>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358" t="s">
        <v>454</v>
      </c>
      <c r="F83" s="231"/>
      <c r="G83" s="291"/>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374"/>
      <c r="F84" s="235"/>
      <c r="G84" s="360"/>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375"/>
      <c r="F85" s="244"/>
      <c r="G85" s="356"/>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358" t="s">
        <v>454</v>
      </c>
      <c r="F86" s="235"/>
      <c r="G86" s="291" t="s">
        <v>481</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358">
        <v>0</v>
      </c>
      <c r="F87" s="235"/>
      <c r="G87" s="291" t="s">
        <v>917</v>
      </c>
      <c r="H87" s="130"/>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71.25">
      <c r="A88" s="288">
        <v>8.3000000000000007</v>
      </c>
      <c r="B88" s="227" t="s">
        <v>188</v>
      </c>
      <c r="C88" s="228" t="s">
        <v>343</v>
      </c>
      <c r="D88" s="229">
        <v>2</v>
      </c>
      <c r="E88" s="358">
        <v>0</v>
      </c>
      <c r="F88" s="235"/>
      <c r="G88" s="291" t="s">
        <v>1121</v>
      </c>
      <c r="H88" s="130"/>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374"/>
      <c r="F89" s="235"/>
      <c r="G89" s="360"/>
      <c r="H89" s="130"/>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375"/>
      <c r="F90" s="244"/>
      <c r="G90" s="356"/>
      <c r="H90" s="130"/>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358">
        <v>3</v>
      </c>
      <c r="F91" s="235"/>
      <c r="G91" s="291" t="s">
        <v>483</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358">
        <v>2</v>
      </c>
      <c r="F92" s="235"/>
      <c r="G92" s="291" t="s">
        <v>484</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374"/>
      <c r="F93" s="235"/>
      <c r="G93" s="360"/>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375"/>
      <c r="F94" s="244"/>
      <c r="G94" s="356"/>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358">
        <v>0</v>
      </c>
      <c r="F95" s="235"/>
      <c r="G95" s="291" t="s">
        <v>1130</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358">
        <v>0</v>
      </c>
      <c r="F96" s="235"/>
      <c r="G96" s="291" t="s">
        <v>1130</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358">
        <v>0</v>
      </c>
      <c r="F97" s="231"/>
      <c r="G97" s="291" t="s">
        <v>1136</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57">
      <c r="A98" s="288">
        <v>10.4</v>
      </c>
      <c r="B98" s="227" t="s">
        <v>197</v>
      </c>
      <c r="C98" s="228" t="s">
        <v>361</v>
      </c>
      <c r="D98" s="229">
        <v>1</v>
      </c>
      <c r="E98" s="358">
        <v>0</v>
      </c>
      <c r="F98" s="383"/>
      <c r="G98" s="291" t="s">
        <v>1140</v>
      </c>
      <c r="H98" s="130"/>
      <c r="I98" s="130"/>
      <c r="J98" s="130"/>
      <c r="K98" s="250" t="s">
        <v>34</v>
      </c>
      <c r="L98" s="234">
        <f>SUM(E95:E100)</f>
        <v>0</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384"/>
      <c r="F99" s="257"/>
      <c r="G99" s="363"/>
      <c r="H99" s="130"/>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385"/>
      <c r="F101" s="235"/>
      <c r="G101" s="360"/>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386"/>
      <c r="F102" s="244"/>
      <c r="G102" s="356"/>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358" t="s">
        <v>454</v>
      </c>
      <c r="F103" s="383"/>
      <c r="G103" s="291" t="s">
        <v>737</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358" t="s">
        <v>454</v>
      </c>
      <c r="F104" s="383"/>
      <c r="G104" s="29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358" t="s">
        <v>454</v>
      </c>
      <c r="F105" s="383"/>
      <c r="G105" s="291" t="s">
        <v>740</v>
      </c>
      <c r="H105" s="130"/>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358">
        <v>1</v>
      </c>
      <c r="F106" s="231"/>
      <c r="G106" s="291" t="s">
        <v>1148</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385"/>
      <c r="F107" s="235"/>
      <c r="G107" s="360"/>
      <c r="H107" s="130"/>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386"/>
      <c r="F108" s="244"/>
      <c r="G108" s="356"/>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114">
      <c r="A109" s="288">
        <v>12.1</v>
      </c>
      <c r="B109" s="227" t="s">
        <v>204</v>
      </c>
      <c r="C109" s="238"/>
      <c r="D109" s="229">
        <v>3</v>
      </c>
      <c r="E109" s="358" t="s">
        <v>454</v>
      </c>
      <c r="F109" s="383"/>
      <c r="G109" s="291" t="s">
        <v>794</v>
      </c>
      <c r="H109" s="130"/>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114">
      <c r="A110" s="288">
        <v>12.2</v>
      </c>
      <c r="B110" s="227" t="s">
        <v>205</v>
      </c>
      <c r="C110" s="238"/>
      <c r="D110" s="229">
        <v>1</v>
      </c>
      <c r="E110" s="358" t="s">
        <v>454</v>
      </c>
      <c r="F110" s="383"/>
      <c r="G110" s="291" t="s">
        <v>794</v>
      </c>
      <c r="H110" s="130"/>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114">
      <c r="A111" s="288">
        <v>12.3</v>
      </c>
      <c r="B111" s="227" t="s">
        <v>206</v>
      </c>
      <c r="C111" s="238"/>
      <c r="D111" s="229">
        <v>2</v>
      </c>
      <c r="E111" s="358" t="s">
        <v>454</v>
      </c>
      <c r="F111" s="383"/>
      <c r="G111" s="291" t="s">
        <v>794</v>
      </c>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114">
      <c r="A112" s="288">
        <v>12.4</v>
      </c>
      <c r="B112" s="227" t="s">
        <v>207</v>
      </c>
      <c r="C112" s="238"/>
      <c r="D112" s="229">
        <v>2</v>
      </c>
      <c r="E112" s="358" t="s">
        <v>454</v>
      </c>
      <c r="F112" s="383"/>
      <c r="G112" s="291" t="s">
        <v>794</v>
      </c>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114">
      <c r="A113" s="288">
        <v>12.5</v>
      </c>
      <c r="B113" s="227" t="s">
        <v>208</v>
      </c>
      <c r="C113" s="228" t="s">
        <v>382</v>
      </c>
      <c r="D113" s="229">
        <v>1</v>
      </c>
      <c r="E113" s="358" t="s">
        <v>454</v>
      </c>
      <c r="F113" s="383"/>
      <c r="G113" s="291" t="s">
        <v>794</v>
      </c>
      <c r="H113" s="130"/>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385"/>
      <c r="F114" s="235"/>
      <c r="G114" s="360"/>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386"/>
      <c r="F115" s="244"/>
      <c r="G115" s="356"/>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358">
        <v>1</v>
      </c>
      <c r="F116" s="235"/>
      <c r="G116" s="291" t="s">
        <v>754</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358">
        <v>1</v>
      </c>
      <c r="F117" s="235"/>
      <c r="G117" s="291" t="s">
        <v>755</v>
      </c>
      <c r="H117" s="130"/>
      <c r="I117" s="130"/>
      <c r="J117" s="130"/>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358">
        <v>1</v>
      </c>
      <c r="F118" s="235"/>
      <c r="G118" s="291" t="s">
        <v>760</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358">
        <v>1</v>
      </c>
      <c r="F119" s="235"/>
      <c r="G119" s="291" t="s">
        <v>762</v>
      </c>
      <c r="H119" s="130"/>
      <c r="I119" s="130"/>
      <c r="J119" s="130"/>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358">
        <v>0</v>
      </c>
      <c r="F120" s="231"/>
      <c r="G120" s="291" t="s">
        <v>763</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360"/>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356"/>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921</v>
      </c>
      <c r="D123" s="229">
        <v>0</v>
      </c>
      <c r="E123" s="289" t="s">
        <v>454</v>
      </c>
      <c r="F123" s="235"/>
      <c r="G123" s="291" t="s">
        <v>767</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339" t="s">
        <v>767</v>
      </c>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91" t="s">
        <v>767</v>
      </c>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91" t="s">
        <v>767</v>
      </c>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91" t="s">
        <v>767</v>
      </c>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91" t="s">
        <v>767</v>
      </c>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91" t="s">
        <v>767</v>
      </c>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383"/>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387"/>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91" t="s">
        <v>767</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91" t="s">
        <v>767</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91" t="s">
        <v>767</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91" t="s">
        <v>767</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383"/>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388"/>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91" t="s">
        <v>767</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91" t="s">
        <v>767</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91" t="s">
        <v>767</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91" t="s">
        <v>767</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91" t="s">
        <v>767</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91" t="s">
        <v>767</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91" t="s">
        <v>767</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383"/>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388"/>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91" t="s">
        <v>767</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91" t="s">
        <v>767</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91" t="s">
        <v>767</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91" t="s">
        <v>767</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383"/>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389"/>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126</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56</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35</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70</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0.36811965810000002</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0.16666666666666666</v>
      </c>
      <c r="D162" s="326">
        <f t="shared" ref="D162:D176" si="0">IFERROR(1-C162,"N/A")</f>
        <v>0.83333333333333337</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0.69230769230769229</v>
      </c>
      <c r="D163" s="326">
        <f t="shared" si="0"/>
        <v>0.30769230769230771</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v>
      </c>
      <c r="D164" s="326">
        <f t="shared" si="0"/>
        <v>1</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1</v>
      </c>
      <c r="D166" s="326">
        <f t="shared" si="0"/>
        <v>0</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0.4</v>
      </c>
      <c r="D167" s="326">
        <f t="shared" si="0"/>
        <v>0.6</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0.25</v>
      </c>
      <c r="D168" s="326">
        <f t="shared" si="0"/>
        <v>0.75</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v>
      </c>
      <c r="D171" s="326">
        <f t="shared" si="0"/>
        <v>1</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15" r:id="rId4"/>
    <hyperlink ref="F16" r:id="rId5"/>
    <hyperlink ref="F23" r:id="rId6"/>
    <hyperlink ref="F39" r:id="rId7"/>
    <hyperlink ref="F40" r:id="rId8"/>
    <hyperlink ref="F41" r:id="rId9"/>
    <hyperlink ref="F56" r:id="rId10"/>
    <hyperlink ref="F63" r:id="rId11"/>
    <hyperlink ref="F70" r:id="rId12"/>
    <hyperlink ref="F74" r:id="rId13"/>
    <hyperlink ref="F79" r:id="rId14"/>
  </hyperlinks>
  <pageMargins left="0.7" right="0.7" top="0.75" bottom="0.75" header="0.3" footer="0.3"/>
  <drawing r:id="rId1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30">
      <c r="A2" s="285" t="s">
        <v>254</v>
      </c>
      <c r="B2" s="213" t="s">
        <v>1060</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3</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1061</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1063</v>
      </c>
      <c r="C5" s="219" t="s">
        <v>1064</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2" t="s">
        <v>1065</v>
      </c>
      <c r="G7" s="231" t="s">
        <v>1066</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92" t="s">
        <v>1065</v>
      </c>
      <c r="G8" s="231" t="s">
        <v>1067</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92" t="s">
        <v>1065</v>
      </c>
      <c r="G9" s="231" t="s">
        <v>1067</v>
      </c>
      <c r="H9" s="130"/>
      <c r="I9" s="130"/>
      <c r="J9" s="130"/>
      <c r="K9" s="233" t="s">
        <v>34</v>
      </c>
      <c r="L9" s="234">
        <f>SUM(E7:E10)</f>
        <v>6</v>
      </c>
      <c r="M9" s="130"/>
      <c r="N9" s="130"/>
      <c r="O9" s="130"/>
      <c r="P9" s="130"/>
      <c r="Q9" s="130"/>
      <c r="R9" s="130"/>
      <c r="S9" s="130"/>
      <c r="T9" s="130"/>
      <c r="U9" s="130"/>
      <c r="V9" s="130"/>
      <c r="W9" s="130"/>
      <c r="X9" s="130"/>
      <c r="Y9" s="130"/>
      <c r="Z9" s="130"/>
      <c r="AA9" s="130"/>
      <c r="AB9" s="130"/>
    </row>
    <row r="10" spans="1:28" ht="99.75">
      <c r="A10" s="288">
        <v>1.4</v>
      </c>
      <c r="B10" s="227" t="s">
        <v>88</v>
      </c>
      <c r="C10" s="228" t="s">
        <v>266</v>
      </c>
      <c r="D10" s="229">
        <v>1</v>
      </c>
      <c r="E10" s="289">
        <v>1</v>
      </c>
      <c r="F10" s="292" t="s">
        <v>1068</v>
      </c>
      <c r="G10" s="231" t="s">
        <v>1069</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292" t="s">
        <v>1070</v>
      </c>
      <c r="G13" s="231" t="s">
        <v>1071</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92" t="s">
        <v>1072</v>
      </c>
      <c r="G14" s="231" t="s">
        <v>867</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92" t="s">
        <v>1072</v>
      </c>
      <c r="G15" s="231" t="s">
        <v>708</v>
      </c>
      <c r="H15" s="130"/>
      <c r="I15" s="130"/>
      <c r="J15" s="130"/>
      <c r="K15" s="233" t="s">
        <v>34</v>
      </c>
      <c r="L15" s="234">
        <f>SUM(E13:E20)</f>
        <v>13</v>
      </c>
      <c r="M15" s="130"/>
      <c r="N15" s="130"/>
      <c r="O15" s="130"/>
      <c r="P15" s="130"/>
      <c r="Q15" s="130"/>
      <c r="R15" s="130"/>
      <c r="S15" s="130"/>
      <c r="T15" s="130"/>
      <c r="U15" s="130"/>
      <c r="V15" s="130"/>
      <c r="W15" s="130"/>
      <c r="X15" s="130"/>
      <c r="Y15" s="130"/>
      <c r="Z15" s="130"/>
      <c r="AA15" s="130"/>
      <c r="AB15" s="130"/>
    </row>
    <row r="16" spans="1:28" ht="57">
      <c r="A16" s="288">
        <v>2.4</v>
      </c>
      <c r="B16" s="227" t="s">
        <v>92</v>
      </c>
      <c r="C16" s="228" t="s">
        <v>273</v>
      </c>
      <c r="D16" s="229">
        <v>2</v>
      </c>
      <c r="E16" s="289">
        <v>2</v>
      </c>
      <c r="F16" s="292" t="s">
        <v>1075</v>
      </c>
      <c r="G16" s="231" t="s">
        <v>1077</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57">
      <c r="A17" s="288">
        <v>2.5</v>
      </c>
      <c r="B17" s="227" t="s">
        <v>93</v>
      </c>
      <c r="C17" s="228" t="s">
        <v>275</v>
      </c>
      <c r="D17" s="229">
        <v>1</v>
      </c>
      <c r="E17" s="289">
        <v>1</v>
      </c>
      <c r="F17" s="292" t="s">
        <v>1079</v>
      </c>
      <c r="G17" s="231" t="s">
        <v>1081</v>
      </c>
      <c r="H17" s="130"/>
      <c r="I17" s="130"/>
      <c r="J17" s="130"/>
      <c r="K17" s="240" t="s">
        <v>267</v>
      </c>
      <c r="L17" s="241">
        <f>IFERROR(L15/L13,"N/A")</f>
        <v>1</v>
      </c>
      <c r="M17" s="130"/>
      <c r="N17" s="130"/>
      <c r="O17" s="130"/>
      <c r="P17" s="130"/>
      <c r="Q17" s="130"/>
      <c r="R17" s="130"/>
      <c r="S17" s="130"/>
      <c r="T17" s="130"/>
      <c r="U17" s="130"/>
      <c r="V17" s="130"/>
      <c r="W17" s="130"/>
      <c r="X17" s="130"/>
      <c r="Y17" s="130"/>
      <c r="Z17" s="130"/>
      <c r="AA17" s="130"/>
      <c r="AB17" s="130"/>
    </row>
    <row r="18" spans="1:28" ht="57">
      <c r="A18" s="288">
        <v>2.6</v>
      </c>
      <c r="B18" s="227" t="s">
        <v>94</v>
      </c>
      <c r="C18" s="228" t="s">
        <v>276</v>
      </c>
      <c r="D18" s="229">
        <v>1</v>
      </c>
      <c r="E18" s="289">
        <v>1</v>
      </c>
      <c r="F18" s="292" t="s">
        <v>1083</v>
      </c>
      <c r="G18" s="231" t="s">
        <v>1084</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57">
      <c r="A19" s="288">
        <v>2.7</v>
      </c>
      <c r="B19" s="227" t="s">
        <v>95</v>
      </c>
      <c r="C19" s="228" t="s">
        <v>277</v>
      </c>
      <c r="D19" s="229">
        <v>2</v>
      </c>
      <c r="E19" s="289">
        <v>2</v>
      </c>
      <c r="F19" s="292" t="s">
        <v>1085</v>
      </c>
      <c r="G19" s="231" t="s">
        <v>1086</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292" t="s">
        <v>1083</v>
      </c>
      <c r="G20" s="231" t="s">
        <v>1088</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1</v>
      </c>
      <c r="F23" s="292" t="s">
        <v>1089</v>
      </c>
      <c r="G23" s="231" t="s">
        <v>1091</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31" t="s">
        <v>883</v>
      </c>
      <c r="H24" s="130"/>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2</v>
      </c>
      <c r="F25" s="292" t="s">
        <v>1093</v>
      </c>
      <c r="G25" s="231" t="s">
        <v>1096</v>
      </c>
      <c r="H25" s="130"/>
      <c r="I25" s="130"/>
      <c r="J25" s="130"/>
      <c r="K25" s="233" t="s">
        <v>34</v>
      </c>
      <c r="L25" s="234">
        <f>SUM(E23:E26)</f>
        <v>3</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0.5</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31" t="s">
        <v>794</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289" t="s">
        <v>454</v>
      </c>
      <c r="F29" s="235"/>
      <c r="G29" s="231" t="s">
        <v>794</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114">
      <c r="A30" s="288">
        <v>4.3</v>
      </c>
      <c r="B30" s="227" t="s">
        <v>103</v>
      </c>
      <c r="C30" s="228" t="s">
        <v>287</v>
      </c>
      <c r="D30" s="229">
        <v>2</v>
      </c>
      <c r="E30" s="289" t="s">
        <v>454</v>
      </c>
      <c r="F30" s="235"/>
      <c r="G30" s="231" t="s">
        <v>794</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v>3</v>
      </c>
      <c r="F33" s="235"/>
      <c r="G33" s="231" t="s">
        <v>890</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v>2</v>
      </c>
      <c r="F34" s="235"/>
      <c r="G34" s="231" t="s">
        <v>890</v>
      </c>
      <c r="H34" s="130"/>
      <c r="I34" s="130"/>
      <c r="J34" s="130"/>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1</v>
      </c>
      <c r="F35" s="235"/>
      <c r="G35" s="231" t="s">
        <v>891</v>
      </c>
      <c r="H35" s="130"/>
      <c r="I35" s="130"/>
      <c r="J35" s="130"/>
      <c r="K35" s="233" t="s">
        <v>34</v>
      </c>
      <c r="L35" s="234">
        <f>SUM(E33:E36)</f>
        <v>6</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6</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1</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35"/>
      <c r="G39" s="339" t="s">
        <v>892</v>
      </c>
      <c r="H39" s="130"/>
      <c r="I39" s="130"/>
      <c r="J39" s="130"/>
      <c r="K39" s="250" t="s">
        <v>33</v>
      </c>
      <c r="L39" s="234">
        <f>SUMIF(E38:E50,"~?",D38:D50)</f>
        <v>2</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0</v>
      </c>
      <c r="F40" s="235"/>
      <c r="G40" s="231" t="s">
        <v>892</v>
      </c>
      <c r="H40" s="130"/>
      <c r="I40" s="130"/>
      <c r="J40" s="130"/>
      <c r="K40" s="250" t="s">
        <v>34</v>
      </c>
      <c r="L40" s="234">
        <f>SUM(E38:E50)</f>
        <v>2</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92" t="s">
        <v>1118</v>
      </c>
      <c r="G41" s="231" t="s">
        <v>894</v>
      </c>
      <c r="H41" s="130"/>
      <c r="I41" s="130"/>
      <c r="J41" s="130"/>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0.2</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35"/>
      <c r="G43" s="231" t="s">
        <v>655</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5"/>
      <c r="G44" s="231" t="s">
        <v>794</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0</v>
      </c>
      <c r="F46" s="235"/>
      <c r="G46" s="231" t="s">
        <v>896</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42.75">
      <c r="A47" s="288" t="s">
        <v>123</v>
      </c>
      <c r="B47" s="227" t="s">
        <v>124</v>
      </c>
      <c r="C47" s="238"/>
      <c r="D47" s="229">
        <v>1</v>
      </c>
      <c r="E47" s="289" t="s">
        <v>465</v>
      </c>
      <c r="F47" s="235"/>
      <c r="G47" s="339" t="s">
        <v>1087</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42.75">
      <c r="A48" s="288" t="s">
        <v>125</v>
      </c>
      <c r="B48" s="227" t="s">
        <v>126</v>
      </c>
      <c r="C48" s="238"/>
      <c r="D48" s="229">
        <v>1</v>
      </c>
      <c r="E48" s="289" t="s">
        <v>465</v>
      </c>
      <c r="F48" s="235"/>
      <c r="G48" s="231" t="s">
        <v>1087</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5"/>
      <c r="G49" s="231" t="s">
        <v>1087</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22</v>
      </c>
      <c r="M52" s="130"/>
      <c r="N52" s="130"/>
      <c r="O52" s="130"/>
      <c r="P52" s="130"/>
      <c r="Q52" s="130"/>
      <c r="R52" s="130"/>
      <c r="S52" s="130"/>
      <c r="T52" s="130"/>
      <c r="U52" s="130"/>
      <c r="V52" s="130"/>
      <c r="W52" s="130"/>
      <c r="X52" s="130"/>
      <c r="Y52" s="130"/>
      <c r="Z52" s="130"/>
      <c r="AA52" s="130"/>
      <c r="AB52" s="130"/>
    </row>
    <row r="53" spans="1:28" ht="71.25">
      <c r="A53" s="288" t="s">
        <v>131</v>
      </c>
      <c r="B53" s="227" t="s">
        <v>132</v>
      </c>
      <c r="C53" s="228" t="s">
        <v>309</v>
      </c>
      <c r="D53" s="229">
        <v>1</v>
      </c>
      <c r="E53" s="289">
        <v>0</v>
      </c>
      <c r="F53" s="292" t="s">
        <v>1123</v>
      </c>
      <c r="G53" s="231" t="s">
        <v>1124</v>
      </c>
      <c r="H53" s="130"/>
      <c r="I53" s="130"/>
      <c r="J53" s="130"/>
      <c r="K53" s="250" t="s">
        <v>33</v>
      </c>
      <c r="L53" s="234">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292" t="s">
        <v>1123</v>
      </c>
      <c r="G54" s="231" t="s">
        <v>1126</v>
      </c>
      <c r="H54" s="130"/>
      <c r="I54" s="130"/>
      <c r="J54" s="130"/>
      <c r="K54" s="250" t="s">
        <v>34</v>
      </c>
      <c r="L54" s="234">
        <f>SUM(E52:E84)</f>
        <v>9</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22</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92" t="s">
        <v>1128</v>
      </c>
      <c r="G56" s="231" t="s">
        <v>1131</v>
      </c>
      <c r="H56" s="130"/>
      <c r="I56" s="130"/>
      <c r="J56" s="130"/>
      <c r="K56" s="240" t="s">
        <v>267</v>
      </c>
      <c r="L56" s="241">
        <f>IFERROR(L54/L52,"N/A")</f>
        <v>0.40909090909090912</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t="s">
        <v>465</v>
      </c>
      <c r="F57" s="235"/>
      <c r="G57" s="231" t="s">
        <v>902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5"/>
      <c r="G58" s="231" t="s">
        <v>1097</v>
      </c>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92" t="s">
        <v>1135</v>
      </c>
      <c r="G60" s="231" t="s">
        <v>1124</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1"/>
      <c r="G62" s="231" t="s">
        <v>665</v>
      </c>
      <c r="H62" s="130"/>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92" t="s">
        <v>1142</v>
      </c>
      <c r="G63" s="231" t="s">
        <v>666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1</v>
      </c>
      <c r="F64" s="292" t="s">
        <v>1142</v>
      </c>
      <c r="G64" s="231" t="s">
        <v>905</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92" t="s">
        <v>1135</v>
      </c>
      <c r="G66" s="231" t="s">
        <v>1124</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92" t="s">
        <v>1135</v>
      </c>
      <c r="G67" s="231" t="s">
        <v>1124</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94"/>
      <c r="F69" s="235"/>
      <c r="G69" s="235"/>
      <c r="H69" s="130"/>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92" t="s">
        <v>1150</v>
      </c>
      <c r="G70" s="231" t="s">
        <v>677</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0</v>
      </c>
      <c r="F71" s="292" t="s">
        <v>1152</v>
      </c>
      <c r="G71" s="231" t="s">
        <v>908</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465</v>
      </c>
      <c r="F72" s="235"/>
      <c r="G72" s="231" t="s">
        <v>909</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85.5">
      <c r="A74" s="288" t="s">
        <v>167</v>
      </c>
      <c r="B74" s="227" t="s">
        <v>168</v>
      </c>
      <c r="C74" s="228" t="s">
        <v>330</v>
      </c>
      <c r="D74" s="229">
        <v>1</v>
      </c>
      <c r="E74" s="289">
        <v>1</v>
      </c>
      <c r="F74" s="292" t="s">
        <v>1155</v>
      </c>
      <c r="G74" s="231" t="s">
        <v>912</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92" t="s">
        <v>1157</v>
      </c>
      <c r="G75" s="231" t="s">
        <v>913</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0</v>
      </c>
      <c r="F77" s="235"/>
      <c r="G77" s="231" t="s">
        <v>914</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57">
      <c r="A78" s="288" t="s">
        <v>174</v>
      </c>
      <c r="B78" s="227" t="s">
        <v>175</v>
      </c>
      <c r="C78" s="238"/>
      <c r="D78" s="229">
        <v>1</v>
      </c>
      <c r="E78" s="289">
        <v>0</v>
      </c>
      <c r="F78" s="235"/>
      <c r="G78" s="231" t="s">
        <v>1158</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1" t="s">
        <v>916</v>
      </c>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v>1</v>
      </c>
      <c r="F81" s="292" t="s">
        <v>1160</v>
      </c>
      <c r="G81" s="231" t="s">
        <v>1161</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v>0</v>
      </c>
      <c r="F82" s="235"/>
      <c r="G82" s="231" t="s">
        <v>1162</v>
      </c>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1</v>
      </c>
      <c r="F83" s="292" t="s">
        <v>1163</v>
      </c>
      <c r="G83" s="231" t="s">
        <v>1166</v>
      </c>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481</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917</v>
      </c>
      <c r="H87" s="130"/>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31" t="s">
        <v>1169</v>
      </c>
      <c r="H88" s="130"/>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289">
        <v>3</v>
      </c>
      <c r="F91" s="235"/>
      <c r="G91" s="231" t="s">
        <v>483</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484</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1130</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1130</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92" t="s">
        <v>1176</v>
      </c>
      <c r="G97" s="231" t="s">
        <v>918</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57">
      <c r="A98" s="288">
        <v>10.4</v>
      </c>
      <c r="B98" s="227" t="s">
        <v>197</v>
      </c>
      <c r="C98" s="228" t="s">
        <v>361</v>
      </c>
      <c r="D98" s="229">
        <v>1</v>
      </c>
      <c r="E98" s="289">
        <v>0</v>
      </c>
      <c r="F98" s="235"/>
      <c r="G98" s="231" t="s">
        <v>1140</v>
      </c>
      <c r="H98" s="130"/>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737</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740</v>
      </c>
      <c r="H105" s="130"/>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1</v>
      </c>
      <c r="F106" s="292" t="s">
        <v>1188</v>
      </c>
      <c r="G106" s="231" t="s">
        <v>1148</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114">
      <c r="A109" s="288">
        <v>12.1</v>
      </c>
      <c r="B109" s="227" t="s">
        <v>204</v>
      </c>
      <c r="C109" s="238"/>
      <c r="D109" s="229">
        <v>3</v>
      </c>
      <c r="E109" s="289" t="s">
        <v>454</v>
      </c>
      <c r="F109" s="235"/>
      <c r="G109" s="231" t="s">
        <v>794</v>
      </c>
      <c r="H109" s="130"/>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114">
      <c r="A110" s="288">
        <v>12.2</v>
      </c>
      <c r="B110" s="227" t="s">
        <v>205</v>
      </c>
      <c r="C110" s="238"/>
      <c r="D110" s="229">
        <v>1</v>
      </c>
      <c r="E110" s="289" t="s">
        <v>454</v>
      </c>
      <c r="F110" s="235"/>
      <c r="G110" s="231" t="s">
        <v>794</v>
      </c>
      <c r="H110" s="130"/>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114">
      <c r="A111" s="288">
        <v>12.3</v>
      </c>
      <c r="B111" s="227" t="s">
        <v>206</v>
      </c>
      <c r="C111" s="238"/>
      <c r="D111" s="229">
        <v>2</v>
      </c>
      <c r="E111" s="289" t="s">
        <v>454</v>
      </c>
      <c r="F111" s="235"/>
      <c r="G111" s="231" t="s">
        <v>794</v>
      </c>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114">
      <c r="A112" s="288">
        <v>12.4</v>
      </c>
      <c r="B112" s="227" t="s">
        <v>207</v>
      </c>
      <c r="C112" s="238"/>
      <c r="D112" s="229">
        <v>2</v>
      </c>
      <c r="E112" s="289" t="s">
        <v>454</v>
      </c>
      <c r="F112" s="235"/>
      <c r="G112" s="231" t="s">
        <v>794</v>
      </c>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114">
      <c r="A113" s="288">
        <v>12.5</v>
      </c>
      <c r="B113" s="227" t="s">
        <v>208</v>
      </c>
      <c r="C113" s="228" t="s">
        <v>382</v>
      </c>
      <c r="D113" s="229">
        <v>1</v>
      </c>
      <c r="E113" s="289" t="s">
        <v>454</v>
      </c>
      <c r="F113" s="235"/>
      <c r="G113" s="231" t="s">
        <v>794</v>
      </c>
      <c r="H113" s="130"/>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1198</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755</v>
      </c>
      <c r="H117" s="130"/>
      <c r="I117" s="130"/>
      <c r="J117" s="130"/>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760</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5"/>
      <c r="G119" s="231" t="s">
        <v>762</v>
      </c>
      <c r="H119" s="130"/>
      <c r="I119" s="130"/>
      <c r="J119" s="130"/>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v>0</v>
      </c>
      <c r="F120" s="292" t="s">
        <v>1135</v>
      </c>
      <c r="G120" s="231" t="s">
        <v>763</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921</v>
      </c>
      <c r="D123" s="229">
        <v>0</v>
      </c>
      <c r="E123" s="289" t="s">
        <v>454</v>
      </c>
      <c r="F123" s="235"/>
      <c r="G123" s="231" t="s">
        <v>767</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339" t="s">
        <v>767</v>
      </c>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t="s">
        <v>767</v>
      </c>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t="s">
        <v>767</v>
      </c>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t="s">
        <v>767</v>
      </c>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t="s">
        <v>767</v>
      </c>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t="s">
        <v>767</v>
      </c>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767</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1" t="s">
        <v>767</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1" t="s">
        <v>767</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1" t="s">
        <v>767</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767</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1" t="s">
        <v>767</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1" t="s">
        <v>767</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1" t="s">
        <v>767</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31" t="s">
        <v>767</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1" t="s">
        <v>767</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1" t="s">
        <v>767</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767</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1" t="s">
        <v>767</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1" t="s">
        <v>767</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1" t="s">
        <v>767</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128</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50</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50</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78</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0.49146464649999999</v>
      </c>
      <c r="E159" s="391"/>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1</v>
      </c>
      <c r="D162" s="326">
        <f t="shared" ref="D162:D176" si="0">IFERROR(1-C162,"N/A")</f>
        <v>0</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1</v>
      </c>
      <c r="D163" s="326">
        <f t="shared" si="0"/>
        <v>0</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0.5</v>
      </c>
      <c r="D164" s="326">
        <f t="shared" si="0"/>
        <v>0.5</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1</v>
      </c>
      <c r="D166" s="326">
        <f t="shared" si="0"/>
        <v>0</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v>
      </c>
      <c r="D167" s="326">
        <f t="shared" si="0"/>
        <v>0.8</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0.40909090909090912</v>
      </c>
      <c r="D168" s="326">
        <f t="shared" si="0"/>
        <v>0.59090909090909083</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8" r:id="rId2"/>
    <hyperlink ref="F9" r:id="rId3"/>
    <hyperlink ref="F10" r:id="rId4"/>
    <hyperlink ref="F13" r:id="rId5"/>
    <hyperlink ref="F14" r:id="rId6" location="nahlasenie"/>
    <hyperlink ref="F15" r:id="rId7" location="nahlasenie"/>
    <hyperlink ref="F16" r:id="rId8"/>
    <hyperlink ref="F17" r:id="rId9"/>
    <hyperlink ref="F18" r:id="rId10"/>
    <hyperlink ref="F19" r:id="rId11"/>
    <hyperlink ref="F20" r:id="rId12"/>
    <hyperlink ref="F23" r:id="rId13"/>
    <hyperlink ref="F25" r:id="rId14"/>
    <hyperlink ref="F41" r:id="rId15"/>
    <hyperlink ref="F53" r:id="rId16"/>
    <hyperlink ref="F54" r:id="rId17"/>
    <hyperlink ref="F56" r:id="rId18"/>
    <hyperlink ref="F60" r:id="rId19"/>
    <hyperlink ref="F63" r:id="rId20"/>
    <hyperlink ref="F64" r:id="rId21"/>
    <hyperlink ref="F66" r:id="rId22"/>
    <hyperlink ref="F67" r:id="rId23"/>
    <hyperlink ref="F70" r:id="rId24"/>
    <hyperlink ref="F71" r:id="rId25"/>
    <hyperlink ref="F74" r:id="rId26"/>
    <hyperlink ref="F75" r:id="rId27"/>
    <hyperlink ref="F81" r:id="rId28"/>
    <hyperlink ref="F83" r:id="rId29"/>
    <hyperlink ref="F97" r:id="rId30"/>
    <hyperlink ref="F106" r:id="rId31"/>
    <hyperlink ref="F120" r:id="rId32"/>
  </hyperlinks>
  <pageMargins left="0.7" right="0.7" top="0.75" bottom="0.75" header="0.3" footer="0.3"/>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outlinePr summaryBelow="0" summaryRight="0"/>
  </sheetPr>
  <dimension ref="A1:BS100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cols>
    <col min="1" max="1" width="60.5703125" customWidth="1"/>
    <col min="2" max="56" width="21.85546875" customWidth="1"/>
  </cols>
  <sheetData>
    <row r="1" spans="1:71" ht="36" customHeight="1">
      <c r="A1" s="27" t="s">
        <v>5</v>
      </c>
      <c r="B1" s="493" t="s">
        <v>41</v>
      </c>
      <c r="C1" s="494"/>
      <c r="D1" s="494"/>
      <c r="E1" s="494"/>
      <c r="F1" s="494"/>
      <c r="G1" s="492" t="str">
        <f>'DO NOT USEVZOR'!B6</f>
        <v>Používateľ: Vyhľadávam svoju ŽS</v>
      </c>
      <c r="H1" s="487"/>
      <c r="I1" s="487"/>
      <c r="J1" s="487"/>
      <c r="K1" s="488"/>
      <c r="L1" s="486" t="str">
        <f>'DO NOT USEVZOR'!B12</f>
        <v>Používateľ: Informujem sa o svojej ŽS</v>
      </c>
      <c r="M1" s="487"/>
      <c r="N1" s="487"/>
      <c r="O1" s="487"/>
      <c r="P1" s="488"/>
      <c r="Q1" s="492" t="str">
        <f>'DO NOT USEVZOR'!B22</f>
        <v>Používateľ: Navigujem sa medzi krokmi</v>
      </c>
      <c r="R1" s="487"/>
      <c r="S1" s="487"/>
      <c r="T1" s="487"/>
      <c r="U1" s="488"/>
      <c r="V1" s="490" t="str">
        <f>'DO NOT USEVZOR'!B27</f>
        <v xml:space="preserve">Používateľ: Som informovaný o zmenách a môžem skontrolovať stav </v>
      </c>
      <c r="W1" s="487"/>
      <c r="X1" s="487"/>
      <c r="Y1" s="487"/>
      <c r="Z1" s="488"/>
      <c r="AA1" s="492" t="str">
        <f>'DO NOT USEVZOR'!B32</f>
        <v>Používateľ:  Nevyžadujú odo mňa informácie, ktoré som už zadal</v>
      </c>
      <c r="AB1" s="487"/>
      <c r="AC1" s="487"/>
      <c r="AD1" s="487"/>
      <c r="AE1" s="488"/>
      <c r="AF1" s="489" t="str">
        <f>'DO NOT USEVZOR'!B37</f>
        <v>Používateľ: Viem jednoducho nájsť pomoc a poslať spätnú väzbu</v>
      </c>
      <c r="AG1" s="487"/>
      <c r="AH1" s="487"/>
      <c r="AI1" s="487"/>
      <c r="AJ1" s="488"/>
      <c r="AK1" s="492" t="str">
        <f>'DO NOT USEVZOR'!B51</f>
        <v xml:space="preserve">Používateľ: Mám pocit, že som v známom prostredí, dôverujem mu a viem, ako s ním narábať.  </v>
      </c>
      <c r="AL1" s="487"/>
      <c r="AM1" s="487"/>
      <c r="AN1" s="487"/>
      <c r="AO1" s="488"/>
      <c r="AP1" s="489" t="str">
        <f>'DO NOT USEVZOR'!B85</f>
        <v xml:space="preserve">Používateľ: Rozumiem textom. Sú napísané ľudskou rečou a aj odborné výrazy sú dobre vysvetlené. </v>
      </c>
      <c r="AQ1" s="487"/>
      <c r="AR1" s="487"/>
      <c r="AS1" s="487"/>
      <c r="AT1" s="488"/>
      <c r="AU1" s="492" t="s">
        <v>39</v>
      </c>
      <c r="AV1" s="487"/>
      <c r="AW1" s="487"/>
      <c r="AX1" s="487"/>
      <c r="AY1" s="488"/>
      <c r="AZ1" s="491" t="str">
        <f>'DO NOT USEVZOR'!B115</f>
        <v xml:space="preserve">Bezpečnosť a overovanie </v>
      </c>
      <c r="BA1" s="487"/>
      <c r="BB1" s="487"/>
      <c r="BC1" s="487"/>
      <c r="BD1" s="488"/>
      <c r="BE1" s="9"/>
      <c r="BF1" s="9"/>
      <c r="BG1" s="9"/>
      <c r="BH1" s="9"/>
      <c r="BI1" s="9"/>
      <c r="BJ1" s="9"/>
      <c r="BK1" s="9"/>
      <c r="BL1" s="9"/>
      <c r="BM1" s="9"/>
      <c r="BN1" s="9"/>
      <c r="BO1" s="9"/>
      <c r="BP1" s="9"/>
      <c r="BQ1" s="9"/>
      <c r="BR1" s="9"/>
      <c r="BS1" s="9"/>
    </row>
    <row r="2" spans="1:71" ht="24">
      <c r="A2" s="32"/>
      <c r="B2" s="33" t="s">
        <v>32</v>
      </c>
      <c r="C2" s="34" t="s">
        <v>33</v>
      </c>
      <c r="D2" s="34" t="s">
        <v>34</v>
      </c>
      <c r="E2" s="34" t="s">
        <v>35</v>
      </c>
      <c r="F2" s="35" t="s">
        <v>36</v>
      </c>
      <c r="G2" s="36" t="s">
        <v>32</v>
      </c>
      <c r="H2" s="37" t="s">
        <v>33</v>
      </c>
      <c r="I2" s="37" t="s">
        <v>34</v>
      </c>
      <c r="J2" s="37" t="s">
        <v>35</v>
      </c>
      <c r="K2" s="38" t="s">
        <v>36</v>
      </c>
      <c r="L2" s="39" t="s">
        <v>32</v>
      </c>
      <c r="M2" s="40" t="s">
        <v>33</v>
      </c>
      <c r="N2" s="40" t="s">
        <v>34</v>
      </c>
      <c r="O2" s="40" t="s">
        <v>35</v>
      </c>
      <c r="P2" s="41" t="s">
        <v>36</v>
      </c>
      <c r="Q2" s="37" t="s">
        <v>32</v>
      </c>
      <c r="R2" s="37" t="s">
        <v>33</v>
      </c>
      <c r="S2" s="37" t="s">
        <v>34</v>
      </c>
      <c r="T2" s="37" t="s">
        <v>35</v>
      </c>
      <c r="U2" s="37" t="s">
        <v>36</v>
      </c>
      <c r="V2" s="41" t="s">
        <v>32</v>
      </c>
      <c r="W2" s="41" t="s">
        <v>33</v>
      </c>
      <c r="X2" s="41" t="s">
        <v>34</v>
      </c>
      <c r="Y2" s="41" t="s">
        <v>35</v>
      </c>
      <c r="Z2" s="41" t="s">
        <v>36</v>
      </c>
      <c r="AA2" s="37" t="s">
        <v>32</v>
      </c>
      <c r="AB2" s="37" t="s">
        <v>33</v>
      </c>
      <c r="AC2" s="37" t="s">
        <v>34</v>
      </c>
      <c r="AD2" s="37" t="s">
        <v>35</v>
      </c>
      <c r="AE2" s="37" t="s">
        <v>36</v>
      </c>
      <c r="AF2" s="41" t="s">
        <v>32</v>
      </c>
      <c r="AG2" s="41" t="s">
        <v>33</v>
      </c>
      <c r="AH2" s="41" t="s">
        <v>34</v>
      </c>
      <c r="AI2" s="41" t="s">
        <v>35</v>
      </c>
      <c r="AJ2" s="41" t="s">
        <v>36</v>
      </c>
      <c r="AK2" s="37" t="s">
        <v>32</v>
      </c>
      <c r="AL2" s="37" t="s">
        <v>33</v>
      </c>
      <c r="AM2" s="37" t="s">
        <v>34</v>
      </c>
      <c r="AN2" s="37" t="s">
        <v>35</v>
      </c>
      <c r="AO2" s="37" t="s">
        <v>36</v>
      </c>
      <c r="AP2" s="41" t="s">
        <v>32</v>
      </c>
      <c r="AQ2" s="41" t="s">
        <v>33</v>
      </c>
      <c r="AR2" s="41" t="s">
        <v>34</v>
      </c>
      <c r="AS2" s="41" t="s">
        <v>35</v>
      </c>
      <c r="AT2" s="41" t="s">
        <v>36</v>
      </c>
      <c r="AU2" s="37" t="s">
        <v>32</v>
      </c>
      <c r="AV2" s="37" t="s">
        <v>33</v>
      </c>
      <c r="AW2" s="37" t="s">
        <v>34</v>
      </c>
      <c r="AX2" s="37" t="s">
        <v>35</v>
      </c>
      <c r="AY2" s="37" t="s">
        <v>36</v>
      </c>
      <c r="AZ2" s="41" t="s">
        <v>32</v>
      </c>
      <c r="BA2" s="41" t="s">
        <v>33</v>
      </c>
      <c r="BB2" s="41" t="s">
        <v>34</v>
      </c>
      <c r="BC2" s="41" t="s">
        <v>35</v>
      </c>
      <c r="BD2" s="41" t="s">
        <v>36</v>
      </c>
      <c r="BE2" s="15"/>
      <c r="BF2" s="15"/>
      <c r="BG2" s="15"/>
      <c r="BH2" s="15"/>
      <c r="BI2" s="15"/>
      <c r="BJ2" s="15"/>
      <c r="BK2" s="15"/>
      <c r="BL2" s="15"/>
      <c r="BM2" s="15"/>
      <c r="BN2" s="15"/>
      <c r="BO2" s="15"/>
      <c r="BP2" s="15"/>
      <c r="BQ2" s="15"/>
      <c r="BR2" s="15"/>
      <c r="BS2" s="15"/>
    </row>
    <row r="3" spans="1:71" ht="15">
      <c r="A3" s="43" t="str">
        <f>'Kúpa  nadobudnutie vozidla'!B2</f>
        <v>Kúpa / nadobudnutie vozidla</v>
      </c>
      <c r="B3" s="44">
        <f>'Kúpa  nadobudnutie vozidla'!D155</f>
        <v>135</v>
      </c>
      <c r="C3" s="44">
        <f>'Kúpa  nadobudnutie vozidla'!D156</f>
        <v>68</v>
      </c>
      <c r="D3" s="44">
        <f>'Kúpa  nadobudnutie vozidla'!D157</f>
        <v>46</v>
      </c>
      <c r="E3" s="44">
        <f>'Kúpa  nadobudnutie vozidla'!D158</f>
        <v>67</v>
      </c>
      <c r="F3" s="47">
        <f>'Kúpa  nadobudnutie vozidla'!D159</f>
        <v>0.38395848599999999</v>
      </c>
      <c r="G3" s="49">
        <f>'Kúpa  nadobudnutie vozidla'!L7</f>
        <v>6</v>
      </c>
      <c r="H3" s="50">
        <f>'Kúpa  nadobudnutie vozidla'!L8</f>
        <v>0</v>
      </c>
      <c r="I3" s="52">
        <f>'Kúpa  nadobudnutie vozidla'!L9</f>
        <v>3</v>
      </c>
      <c r="J3" s="52">
        <f>'Kúpa  nadobudnutie vozidla'!L10</f>
        <v>6</v>
      </c>
      <c r="K3" s="19">
        <f>'Kúpa  nadobudnutie vozidla'!L11</f>
        <v>0.5</v>
      </c>
      <c r="L3" s="54">
        <f>'Kúpa  nadobudnutie vozidla'!L13</f>
        <v>13</v>
      </c>
      <c r="M3" s="52">
        <f>'Kúpa  nadobudnutie vozidla'!L14</f>
        <v>0</v>
      </c>
      <c r="N3" s="52">
        <f>'Kúpa  nadobudnutie vozidla'!L15</f>
        <v>12</v>
      </c>
      <c r="O3" s="52">
        <f>'Kúpa  nadobudnutie vozidla'!L16</f>
        <v>13</v>
      </c>
      <c r="P3" s="21">
        <f>'Kúpa  nadobudnutie vozidla'!L17</f>
        <v>0.92307692307692313</v>
      </c>
      <c r="Q3" s="55">
        <f>'Kúpa  nadobudnutie vozidla'!L23</f>
        <v>6</v>
      </c>
      <c r="R3" s="56">
        <f>'Kúpa  nadobudnutie vozidla'!L24</f>
        <v>3</v>
      </c>
      <c r="S3" s="56">
        <f>'Kúpa  nadobudnutie vozidla'!L25</f>
        <v>3</v>
      </c>
      <c r="T3" s="56">
        <f>'Kúpa  nadobudnutie vozidla'!L26</f>
        <v>3</v>
      </c>
      <c r="U3" s="24">
        <f>'Kúpa  nadobudnutie vozidla'!L27</f>
        <v>0.5</v>
      </c>
      <c r="V3" s="55">
        <f>'Kúpa  nadobudnutie vozidla'!L28</f>
        <v>6</v>
      </c>
      <c r="W3" s="57">
        <f>'Kúpa  nadobudnutie vozidla'!L29</f>
        <v>6</v>
      </c>
      <c r="X3" s="57">
        <f>'Kúpa  nadobudnutie vozidla'!L30</f>
        <v>0</v>
      </c>
      <c r="Y3" s="57">
        <f>'Kúpa  nadobudnutie vozidla'!L31</f>
        <v>0</v>
      </c>
      <c r="Z3" s="24">
        <f>'Kúpa  nadobudnutie vozidla'!L32</f>
        <v>0</v>
      </c>
      <c r="AA3" s="55">
        <f>'Kúpa  nadobudnutie vozidla'!L33</f>
        <v>6</v>
      </c>
      <c r="AB3" s="56">
        <f>'Kúpa  nadobudnutie vozidla'!L34</f>
        <v>6</v>
      </c>
      <c r="AC3" s="56">
        <f>'Kúpa  nadobudnutie vozidla'!L35</f>
        <v>0</v>
      </c>
      <c r="AD3" s="56">
        <f>'Kúpa  nadobudnutie vozidla'!L36</f>
        <v>0</v>
      </c>
      <c r="AE3" s="24">
        <f>'Kúpa  nadobudnutie vozidla'!L37</f>
        <v>0</v>
      </c>
      <c r="AF3" s="55">
        <f>'Kúpa  nadobudnutie vozidla'!L38</f>
        <v>14</v>
      </c>
      <c r="AG3" s="56">
        <f>'Kúpa  nadobudnutie vozidla'!L39</f>
        <v>3</v>
      </c>
      <c r="AH3" s="56">
        <f>'Kúpa  nadobudnutie vozidla'!L40</f>
        <v>6</v>
      </c>
      <c r="AI3" s="56">
        <f>'Kúpa  nadobudnutie vozidla'!L41</f>
        <v>11</v>
      </c>
      <c r="AJ3" s="24">
        <f>'Kúpa  nadobudnutie vozidla'!L42</f>
        <v>0.42857142857142855</v>
      </c>
      <c r="AK3" s="55">
        <f>'Kúpa  nadobudnutie vozidla'!L52</f>
        <v>25</v>
      </c>
      <c r="AL3" s="56">
        <f>'Kúpa  nadobudnutie vozidla'!L53</f>
        <v>12</v>
      </c>
      <c r="AM3" s="56">
        <f>'Kúpa  nadobudnutie vozidla'!L54</f>
        <v>7</v>
      </c>
      <c r="AN3" s="56">
        <f>'Kúpa  nadobudnutie vozidla'!L55</f>
        <v>13</v>
      </c>
      <c r="AO3" s="24">
        <f>'Kúpa  nadobudnutie vozidla'!L56</f>
        <v>0.28000000000000003</v>
      </c>
      <c r="AP3" s="55">
        <f>'Kúpa  nadobudnutie vozidla'!L86</f>
        <v>5</v>
      </c>
      <c r="AQ3" s="56">
        <f>'Kúpa  nadobudnutie vozidla'!L87</f>
        <v>3</v>
      </c>
      <c r="AR3" s="56">
        <f>'Kúpa  nadobudnutie vozidla'!L88</f>
        <v>1</v>
      </c>
      <c r="AS3" s="56">
        <f>'Kúpa  nadobudnutie vozidla'!L89</f>
        <v>2</v>
      </c>
      <c r="AT3" s="24">
        <f>'Kúpa  nadobudnutie vozidla'!L90</f>
        <v>0.2</v>
      </c>
      <c r="AU3" s="60">
        <f>'Kúpa  nadobudnutie vozidla'!L109</f>
        <v>9</v>
      </c>
      <c r="AV3" s="56">
        <f>'Kúpa  nadobudnutie vozidla'!L110</f>
        <v>6</v>
      </c>
      <c r="AW3" s="56">
        <f>'Kúpa  nadobudnutie vozidla'!L111</f>
        <v>3</v>
      </c>
      <c r="AX3" s="56">
        <f>'Kúpa  nadobudnutie vozidla'!L112</f>
        <v>3</v>
      </c>
      <c r="AY3" s="24">
        <f>'Kúpa  nadobudnutie vozidla'!L113</f>
        <v>0.33333333333333331</v>
      </c>
      <c r="AZ3" s="55">
        <f>'Kúpa  nadobudnutie vozidla'!L116</f>
        <v>5</v>
      </c>
      <c r="BA3" s="56">
        <f>'Kúpa  nadobudnutie vozidla'!L117</f>
        <v>1</v>
      </c>
      <c r="BB3" s="56">
        <f>'Kúpa  nadobudnutie vozidla'!L118</f>
        <v>4</v>
      </c>
      <c r="BC3" s="56">
        <f>'Kúpa  nadobudnutie vozidla'!L119</f>
        <v>4</v>
      </c>
      <c r="BD3" s="24">
        <f>'Kúpa  nadobudnutie vozidla'!L120</f>
        <v>0.8</v>
      </c>
    </row>
    <row r="4" spans="1:71" ht="15">
      <c r="A4" s="61" t="str">
        <f>'Domáhanie sa práva – Odvolanie '!B2</f>
        <v>Domáhanie sa práva – Odvolanie sa</v>
      </c>
      <c r="B4" s="62">
        <f>'Domáhanie sa práva – Odvolanie '!D155</f>
        <v>134</v>
      </c>
      <c r="C4" s="62">
        <f>'Domáhanie sa práva – Odvolanie '!D156</f>
        <v>62</v>
      </c>
      <c r="D4" s="62">
        <f>'Domáhanie sa práva – Odvolanie '!D157</f>
        <v>45</v>
      </c>
      <c r="E4" s="62">
        <f>'Domáhanie sa práva – Odvolanie '!D158</f>
        <v>72</v>
      </c>
      <c r="F4" s="63">
        <f>'Domáhanie sa práva – Odvolanie '!D159</f>
        <v>0.37665750920000002</v>
      </c>
      <c r="G4" s="64">
        <f>'Domáhanie sa práva – Odvolanie '!L7</f>
        <v>6</v>
      </c>
      <c r="H4" s="65">
        <f>'Domáhanie sa práva – Odvolanie '!L8</f>
        <v>0</v>
      </c>
      <c r="I4" s="66">
        <f>'Domáhanie sa práva – Odvolanie '!L9</f>
        <v>6</v>
      </c>
      <c r="J4" s="66">
        <f>'Domáhanie sa práva – Odvolanie '!L10</f>
        <v>6</v>
      </c>
      <c r="K4" s="31">
        <f>'Domáhanie sa práva – Odvolanie '!L11</f>
        <v>1</v>
      </c>
      <c r="L4" s="67">
        <f>'Domáhanie sa práva – Odvolanie '!L13</f>
        <v>13</v>
      </c>
      <c r="M4" s="66">
        <f>'Domáhanie sa práva – Odvolanie '!L14</f>
        <v>0</v>
      </c>
      <c r="N4" s="66">
        <f>'Domáhanie sa práva – Odvolanie '!L15</f>
        <v>8</v>
      </c>
      <c r="O4" s="66">
        <f>'Domáhanie sa práva – Odvolanie '!L16</f>
        <v>13</v>
      </c>
      <c r="P4" s="45">
        <f>'Domáhanie sa práva – Odvolanie '!L17</f>
        <v>0.61538461538461542</v>
      </c>
      <c r="Q4" s="68">
        <f>'Domáhanie sa práva – Odvolanie '!L23</f>
        <v>6</v>
      </c>
      <c r="R4" s="69">
        <f>'Domáhanie sa práva – Odvolanie '!L24</f>
        <v>3</v>
      </c>
      <c r="S4" s="69">
        <f>'Domáhanie sa práva – Odvolanie '!L25</f>
        <v>2</v>
      </c>
      <c r="T4" s="69">
        <f>'Domáhanie sa práva – Odvolanie '!L26</f>
        <v>3</v>
      </c>
      <c r="U4" s="51">
        <f>'Domáhanie sa práva – Odvolanie '!L27</f>
        <v>0.33333333333333331</v>
      </c>
      <c r="V4" s="70">
        <f>'Domáhanie sa práva – Odvolanie '!L28</f>
        <v>6</v>
      </c>
      <c r="W4" s="69">
        <f>'Domáhanie sa práva – Odvolanie '!L29</f>
        <v>6</v>
      </c>
      <c r="X4" s="69">
        <f>'Domáhanie sa práva – Odvolanie '!L30</f>
        <v>0</v>
      </c>
      <c r="Y4" s="69">
        <f>'Domáhanie sa práva – Odvolanie '!L31</f>
        <v>0</v>
      </c>
      <c r="Z4" s="51">
        <f>'Domáhanie sa práva – Odvolanie '!L32</f>
        <v>0</v>
      </c>
      <c r="AA4" s="70">
        <f>'Domáhanie sa práva – Odvolanie '!L33</f>
        <v>6</v>
      </c>
      <c r="AB4" s="69">
        <f>'Domáhanie sa práva – Odvolanie '!L34</f>
        <v>6</v>
      </c>
      <c r="AC4" s="69">
        <f>'Domáhanie sa práva – Odvolanie '!L35</f>
        <v>0</v>
      </c>
      <c r="AD4" s="69">
        <f>'Domáhanie sa práva – Odvolanie '!L36</f>
        <v>0</v>
      </c>
      <c r="AE4" s="51">
        <f>'Domáhanie sa práva – Odvolanie '!L37</f>
        <v>0</v>
      </c>
      <c r="AF4" s="70">
        <f>'Domáhanie sa práva – Odvolanie '!L38</f>
        <v>14</v>
      </c>
      <c r="AG4" s="69">
        <f>'Domáhanie sa práva – Odvolanie '!L39</f>
        <v>4</v>
      </c>
      <c r="AH4" s="69">
        <f>'Domáhanie sa práva – Odvolanie '!L40</f>
        <v>4</v>
      </c>
      <c r="AI4" s="69">
        <f>'Domáhanie sa práva – Odvolanie '!L41</f>
        <v>10</v>
      </c>
      <c r="AJ4" s="51">
        <f>'Domáhanie sa práva – Odvolanie '!L42</f>
        <v>0.2857142857142857</v>
      </c>
      <c r="AK4" s="70">
        <f>'Domáhanie sa práva – Odvolanie '!L52</f>
        <v>24</v>
      </c>
      <c r="AL4" s="69">
        <f>'Domáhanie sa práva – Odvolanie '!L53</f>
        <v>3</v>
      </c>
      <c r="AM4" s="69">
        <f>'Domáhanie sa práva – Odvolanie '!L54</f>
        <v>13</v>
      </c>
      <c r="AN4" s="69">
        <f>'Domáhanie sa práva – Odvolanie '!L55</f>
        <v>21</v>
      </c>
      <c r="AO4" s="58">
        <f>'Domáhanie sa práva – Odvolanie '!L56</f>
        <v>0.54166666666666663</v>
      </c>
      <c r="AP4" s="70">
        <f>'Domáhanie sa práva – Odvolanie '!L86</f>
        <v>5</v>
      </c>
      <c r="AQ4" s="69">
        <f>'Domáhanie sa práva – Odvolanie '!L87</f>
        <v>2</v>
      </c>
      <c r="AR4" s="69">
        <f>'Domáhanie sa práva – Odvolanie '!L88</f>
        <v>2</v>
      </c>
      <c r="AS4" s="69">
        <f>'Domáhanie sa práva – Odvolanie '!L89</f>
        <v>3</v>
      </c>
      <c r="AT4" s="51">
        <f>'Domáhanie sa práva – Odvolanie '!L90</f>
        <v>0.4</v>
      </c>
      <c r="AU4" s="71">
        <f>'Domáhanie sa práva – Odvolanie '!L109</f>
        <v>9</v>
      </c>
      <c r="AV4" s="69">
        <f>'Domáhanie sa práva – Odvolanie '!L110</f>
        <v>9</v>
      </c>
      <c r="AW4" s="69">
        <f>'Domáhanie sa práva – Odvolanie '!L111</f>
        <v>0</v>
      </c>
      <c r="AX4" s="69">
        <f>'Domáhanie sa práva – Odvolanie '!L112</f>
        <v>0</v>
      </c>
      <c r="AY4" s="51">
        <f>'Domáhanie sa práva – Odvolanie '!L113</f>
        <v>0</v>
      </c>
      <c r="AZ4" s="70">
        <f>'Domáhanie sa práva – Odvolanie '!L116</f>
        <v>5</v>
      </c>
      <c r="BA4" s="69">
        <f>'Domáhanie sa práva – Odvolanie '!L117</f>
        <v>1</v>
      </c>
      <c r="BB4" s="69">
        <f>'Domáhanie sa práva – Odvolanie '!L118</f>
        <v>4</v>
      </c>
      <c r="BC4" s="69">
        <f>'Domáhanie sa práva – Odvolanie '!L119</f>
        <v>4</v>
      </c>
      <c r="BD4" s="51">
        <f>'Domáhanie sa práva – Odvolanie '!L120</f>
        <v>0.8</v>
      </c>
    </row>
    <row r="5" spans="1:71" ht="15">
      <c r="A5" s="61" t="str">
        <f>'Predaj vozidla'!B2</f>
        <v>Predaj vozidla</v>
      </c>
      <c r="B5" s="62">
        <f>'Predaj vozidla'!D155</f>
        <v>126</v>
      </c>
      <c r="C5" s="62">
        <f>'Predaj vozidla'!D156</f>
        <v>61</v>
      </c>
      <c r="D5" s="62">
        <f>'Predaj vozidla'!D157</f>
        <v>43</v>
      </c>
      <c r="E5" s="62">
        <f>'Predaj vozidla'!D158</f>
        <v>65</v>
      </c>
      <c r="F5" s="63">
        <f>'Predaj vozidla'!D159</f>
        <v>0.36729181929999999</v>
      </c>
      <c r="G5" s="64">
        <f>'Predaj vozidla'!L7</f>
        <v>6</v>
      </c>
      <c r="H5" s="65">
        <f>'Predaj vozidla'!L8</f>
        <v>0</v>
      </c>
      <c r="I5" s="66">
        <f>'Predaj vozidla'!L9</f>
        <v>3</v>
      </c>
      <c r="J5" s="66">
        <f>'Predaj vozidla'!L10</f>
        <v>6</v>
      </c>
      <c r="K5" s="31">
        <f>'Predaj vozidla'!L11</f>
        <v>0.5</v>
      </c>
      <c r="L5" s="67">
        <f>'Predaj vozidla'!L13</f>
        <v>13</v>
      </c>
      <c r="M5" s="66">
        <f>'Predaj vozidla'!L14</f>
        <v>0</v>
      </c>
      <c r="N5" s="66">
        <f>'Predaj vozidla'!L15</f>
        <v>12</v>
      </c>
      <c r="O5" s="66">
        <f>'Predaj vozidla'!L16</f>
        <v>13</v>
      </c>
      <c r="P5" s="45">
        <f>'Predaj vozidla'!L17</f>
        <v>0.92307692307692313</v>
      </c>
      <c r="Q5" s="68">
        <f>'Predaj vozidla'!L23</f>
        <v>6</v>
      </c>
      <c r="R5" s="69">
        <f>'Predaj vozidla'!L24</f>
        <v>3</v>
      </c>
      <c r="S5" s="69">
        <f>'Predaj vozidla'!L25</f>
        <v>3</v>
      </c>
      <c r="T5" s="69">
        <f>'Predaj vozidla'!L26</f>
        <v>3</v>
      </c>
      <c r="U5" s="51">
        <f>'Predaj vozidla'!L27</f>
        <v>0.5</v>
      </c>
      <c r="V5" s="70">
        <f>'Predaj vozidla'!L28</f>
        <v>6</v>
      </c>
      <c r="W5" s="69">
        <f>'Predaj vozidla'!L29</f>
        <v>6</v>
      </c>
      <c r="X5" s="69">
        <f>'Predaj vozidla'!L30</f>
        <v>0</v>
      </c>
      <c r="Y5" s="69">
        <f>'Predaj vozidla'!L31</f>
        <v>0</v>
      </c>
      <c r="Z5" s="51">
        <f>'Predaj vozidla'!L32</f>
        <v>0</v>
      </c>
      <c r="AA5" s="70">
        <f>'Predaj vozidla'!L33</f>
        <v>6</v>
      </c>
      <c r="AB5" s="69">
        <f>'Predaj vozidla'!L34</f>
        <v>6</v>
      </c>
      <c r="AC5" s="69">
        <f>'Predaj vozidla'!L35</f>
        <v>0</v>
      </c>
      <c r="AD5" s="69">
        <f>'Predaj vozidla'!L36</f>
        <v>0</v>
      </c>
      <c r="AE5" s="51">
        <f>'Predaj vozidla'!L37</f>
        <v>0</v>
      </c>
      <c r="AF5" s="70">
        <f>'Predaj vozidla'!L38</f>
        <v>14</v>
      </c>
      <c r="AG5" s="69">
        <f>'Predaj vozidla'!L39</f>
        <v>3</v>
      </c>
      <c r="AH5" s="69">
        <f>'Predaj vozidla'!L40</f>
        <v>6</v>
      </c>
      <c r="AI5" s="69">
        <f>'Predaj vozidla'!L41</f>
        <v>11</v>
      </c>
      <c r="AJ5" s="51">
        <f>'Predaj vozidla'!L42</f>
        <v>0.42857142857142855</v>
      </c>
      <c r="AK5" s="70">
        <f>'Predaj vozidla'!L52</f>
        <v>25</v>
      </c>
      <c r="AL5" s="69">
        <f>'Predaj vozidla'!L53</f>
        <v>11</v>
      </c>
      <c r="AM5" s="69">
        <f>'Predaj vozidla'!L54</f>
        <v>7</v>
      </c>
      <c r="AN5" s="69">
        <f>'Predaj vozidla'!L55</f>
        <v>14</v>
      </c>
      <c r="AO5" s="51">
        <f>'Predaj vozidla'!L56</f>
        <v>0.28000000000000003</v>
      </c>
      <c r="AP5" s="70">
        <f>'Predaj vozidla'!L86</f>
        <v>5</v>
      </c>
      <c r="AQ5" s="69">
        <f>'Predaj vozidla'!L87</f>
        <v>3</v>
      </c>
      <c r="AR5" s="69">
        <f>'Predaj vozidla'!L88</f>
        <v>1</v>
      </c>
      <c r="AS5" s="69">
        <f>'Predaj vozidla'!L89</f>
        <v>2</v>
      </c>
      <c r="AT5" s="51">
        <f>'Predaj vozidla'!L90</f>
        <v>0.2</v>
      </c>
      <c r="AU5" s="71">
        <f>'Predaj vozidla'!L109</f>
        <v>0</v>
      </c>
      <c r="AV5" s="69">
        <f>'Predaj vozidla'!L110</f>
        <v>0</v>
      </c>
      <c r="AW5" s="69">
        <f>'Predaj vozidla'!L111</f>
        <v>0</v>
      </c>
      <c r="AX5" s="69">
        <f>'Predaj vozidla'!L112</f>
        <v>0</v>
      </c>
      <c r="AY5" s="51" t="str">
        <f>'Predaj vozidla'!L113</f>
        <v>N/A</v>
      </c>
      <c r="AZ5" s="70">
        <f>'Predaj vozidla'!L116</f>
        <v>5</v>
      </c>
      <c r="BA5" s="69">
        <f>'Predaj vozidla'!L117</f>
        <v>1</v>
      </c>
      <c r="BB5" s="69">
        <f>'Predaj vozidla'!L118</f>
        <v>4</v>
      </c>
      <c r="BC5" s="69">
        <f>'Predaj vozidla'!L119</f>
        <v>4</v>
      </c>
      <c r="BD5" s="51">
        <f>'Predaj vozidla'!L120</f>
        <v>0.8</v>
      </c>
    </row>
    <row r="6" spans="1:71" ht="15">
      <c r="A6" s="61" t="str">
        <f>'Príspevok pri narodení dieťaťa'!B2</f>
        <v>Príspevok pri narodení dieťaťa</v>
      </c>
      <c r="B6" s="62">
        <f>'Príspevok pri narodení dieťaťa'!D155</f>
        <v>113</v>
      </c>
      <c r="C6" s="62">
        <f>'Príspevok pri narodení dieťaťa'!D156</f>
        <v>39</v>
      </c>
      <c r="D6" s="62">
        <f>'Príspevok pri narodení dieťaťa'!D157</f>
        <v>50</v>
      </c>
      <c r="E6" s="62">
        <f>'Príspevok pri narodení dieťaťa'!D158</f>
        <v>74</v>
      </c>
      <c r="F6" s="63">
        <f>'Príspevok pri narodení dieťaťa'!D159</f>
        <v>0.50321428570000004</v>
      </c>
      <c r="G6" s="64">
        <f>'Príspevok pri narodení dieťaťa'!L7</f>
        <v>6</v>
      </c>
      <c r="H6" s="65">
        <f>'Príspevok pri narodení dieťaťa'!L8</f>
        <v>0</v>
      </c>
      <c r="I6" s="66">
        <f>'Príspevok pri narodení dieťaťa'!L9</f>
        <v>6</v>
      </c>
      <c r="J6" s="66">
        <f>'Príspevok pri narodení dieťaťa'!L10</f>
        <v>6</v>
      </c>
      <c r="K6" s="31">
        <f>'Príspevok pri narodení dieťaťa'!L11</f>
        <v>1</v>
      </c>
      <c r="L6" s="67">
        <f>'Príspevok pri narodení dieťaťa'!L13</f>
        <v>12</v>
      </c>
      <c r="M6" s="66">
        <f>'Príspevok pri narodení dieťaťa'!L14</f>
        <v>0</v>
      </c>
      <c r="N6" s="66">
        <f>'Príspevok pri narodení dieťaťa'!L15</f>
        <v>9</v>
      </c>
      <c r="O6" s="66">
        <f>'Príspevok pri narodení dieťaťa'!L16</f>
        <v>12</v>
      </c>
      <c r="P6" s="45">
        <f>'Príspevok pri narodení dieťaťa'!L17</f>
        <v>0.75</v>
      </c>
      <c r="Q6" s="68">
        <f>'Príspevok pri narodení dieťaťa'!L23</f>
        <v>6</v>
      </c>
      <c r="R6" s="69">
        <f>'Príspevok pri narodení dieťaťa'!L24</f>
        <v>3</v>
      </c>
      <c r="S6" s="69">
        <f>'Príspevok pri narodení dieťaťa'!L25</f>
        <v>1</v>
      </c>
      <c r="T6" s="69">
        <f>'Príspevok pri narodení dieťaťa'!L26</f>
        <v>3</v>
      </c>
      <c r="U6" s="51">
        <f>'Príspevok pri narodení dieťaťa'!L27</f>
        <v>0.16666666666666666</v>
      </c>
      <c r="V6" s="70">
        <f>'Príspevok pri narodení dieťaťa'!L28</f>
        <v>4</v>
      </c>
      <c r="W6" s="69">
        <f>'Príspevok pri narodení dieťaťa'!L29</f>
        <v>0</v>
      </c>
      <c r="X6" s="69">
        <f>'Príspevok pri narodení dieťaťa'!L30</f>
        <v>3</v>
      </c>
      <c r="Y6" s="69">
        <f>'Príspevok pri narodení dieťaťa'!L31</f>
        <v>4</v>
      </c>
      <c r="Z6" s="51">
        <f>'Príspevok pri narodení dieťaťa'!L32</f>
        <v>0.75</v>
      </c>
      <c r="AA6" s="70">
        <f>'Príspevok pri narodení dieťaťa'!L33</f>
        <v>4</v>
      </c>
      <c r="AB6" s="69">
        <f>'Príspevok pri narodení dieťaťa'!L34</f>
        <v>0</v>
      </c>
      <c r="AC6" s="69">
        <f>'Príspevok pri narodení dieťaťa'!L35</f>
        <v>4</v>
      </c>
      <c r="AD6" s="69">
        <f>'Príspevok pri narodení dieťaťa'!L36</f>
        <v>4</v>
      </c>
      <c r="AE6" s="51">
        <f>'Príspevok pri narodení dieťaťa'!L37</f>
        <v>1</v>
      </c>
      <c r="AF6" s="70">
        <f>'Príspevok pri narodení dieťaťa'!L38</f>
        <v>10</v>
      </c>
      <c r="AG6" s="69">
        <f>'Príspevok pri narodení dieťaťa'!L39</f>
        <v>2</v>
      </c>
      <c r="AH6" s="69">
        <f>'Príspevok pri narodení dieťaťa'!L40</f>
        <v>6</v>
      </c>
      <c r="AI6" s="69">
        <f>'Príspevok pri narodení dieťaťa'!L41</f>
        <v>8</v>
      </c>
      <c r="AJ6" s="51">
        <f>'Príspevok pri narodení dieťaťa'!L42</f>
        <v>0.6</v>
      </c>
      <c r="AK6" s="70">
        <f>'Príspevok pri narodení dieťaťa'!L52</f>
        <v>21</v>
      </c>
      <c r="AL6" s="69">
        <f>'Príspevok pri narodení dieťaťa'!L53</f>
        <v>2</v>
      </c>
      <c r="AM6" s="69">
        <f>'Príspevok pri narodení dieťaťa'!L54</f>
        <v>11</v>
      </c>
      <c r="AN6" s="69">
        <f>'Príspevok pri narodení dieťaťa'!L55</f>
        <v>19</v>
      </c>
      <c r="AO6" s="51">
        <f>'Príspevok pri narodení dieťaťa'!L56</f>
        <v>0.52380952380952384</v>
      </c>
      <c r="AP6" s="70">
        <f>'Príspevok pri narodení dieťaťa'!L86</f>
        <v>5</v>
      </c>
      <c r="AQ6" s="69">
        <f>'Príspevok pri narodení dieťaťa'!L87</f>
        <v>2</v>
      </c>
      <c r="AR6" s="69">
        <f>'Príspevok pri narodení dieťaťa'!L88</f>
        <v>0</v>
      </c>
      <c r="AS6" s="69">
        <f>'Príspevok pri narodení dieťaťa'!L89</f>
        <v>3</v>
      </c>
      <c r="AT6" s="51">
        <f>'Príspevok pri narodení dieťaťa'!L90</f>
        <v>0</v>
      </c>
      <c r="AU6" s="71">
        <f>'Príspevok pri narodení dieťaťa'!L109</f>
        <v>0</v>
      </c>
      <c r="AV6" s="69">
        <f>'Príspevok pri narodení dieťaťa'!L110</f>
        <v>0</v>
      </c>
      <c r="AW6" s="69">
        <f>'Príspevok pri narodení dieťaťa'!L111</f>
        <v>0</v>
      </c>
      <c r="AX6" s="69">
        <f>'Príspevok pri narodení dieťaťa'!L112</f>
        <v>0</v>
      </c>
      <c r="AY6" s="51" t="str">
        <f>'Príspevok pri narodení dieťaťa'!L113</f>
        <v>N/A</v>
      </c>
      <c r="AZ6" s="70">
        <f>'Príspevok pri narodení dieťaťa'!L116</f>
        <v>5</v>
      </c>
      <c r="BA6" s="69">
        <f>'Príspevok pri narodení dieťaťa'!L117</f>
        <v>0</v>
      </c>
      <c r="BB6" s="69">
        <f>'Príspevok pri narodení dieťaťa'!L118</f>
        <v>5</v>
      </c>
      <c r="BC6" s="69">
        <f>'Príspevok pri narodení dieťaťa'!L119</f>
        <v>5</v>
      </c>
      <c r="BD6" s="51">
        <f>'Príspevok pri narodení dieťaťa'!L120</f>
        <v>1</v>
      </c>
    </row>
    <row r="7" spans="1:71" ht="15">
      <c r="A7" s="61" t="str">
        <f>'Domáhanie sa práva – Podanie na'!B2</f>
        <v>Domáhanie sa práva – Podanie na súd – Žaloba</v>
      </c>
      <c r="B7" s="62">
        <f>'Domáhanie sa práva – Podanie na'!D155</f>
        <v>134</v>
      </c>
      <c r="C7" s="62">
        <f>'Domáhanie sa práva – Podanie na'!D156</f>
        <v>57</v>
      </c>
      <c r="D7" s="62">
        <f>'Domáhanie sa práva – Podanie na'!D157</f>
        <v>48</v>
      </c>
      <c r="E7" s="62">
        <f>'Domáhanie sa práva – Podanie na'!D158</f>
        <v>77</v>
      </c>
      <c r="F7" s="63">
        <f>'Domáhanie sa práva – Podanie na'!D159</f>
        <v>0.38920329669999998</v>
      </c>
      <c r="G7" s="64">
        <f>'Domáhanie sa práva – Podanie na'!L7</f>
        <v>6</v>
      </c>
      <c r="H7" s="65">
        <f>'Domáhanie sa práva – Podanie na'!L8</f>
        <v>0</v>
      </c>
      <c r="I7" s="66">
        <f>'Domáhanie sa práva – Podanie na'!L9</f>
        <v>6</v>
      </c>
      <c r="J7" s="66">
        <f>'Domáhanie sa práva – Podanie na'!L10</f>
        <v>6</v>
      </c>
      <c r="K7" s="31">
        <f>'Domáhanie sa práva – Podanie na'!L11</f>
        <v>1</v>
      </c>
      <c r="L7" s="67">
        <f>'Domáhanie sa práva – Podanie na'!L13</f>
        <v>13</v>
      </c>
      <c r="M7" s="66">
        <f>'Domáhanie sa práva – Podanie na'!L14</f>
        <v>0</v>
      </c>
      <c r="N7" s="66">
        <f>'Domáhanie sa práva – Podanie na'!L15</f>
        <v>7</v>
      </c>
      <c r="O7" s="66">
        <f>'Domáhanie sa práva – Podanie na'!L16</f>
        <v>13</v>
      </c>
      <c r="P7" s="45">
        <f>'Domáhanie sa práva – Podanie na'!L17</f>
        <v>0.53846153846153844</v>
      </c>
      <c r="Q7" s="68">
        <f>'Domáhanie sa práva – Podanie na'!L23</f>
        <v>6</v>
      </c>
      <c r="R7" s="69">
        <f>'Domáhanie sa práva – Podanie na'!L24</f>
        <v>3</v>
      </c>
      <c r="S7" s="69">
        <f>'Domáhanie sa práva – Podanie na'!L25</f>
        <v>2</v>
      </c>
      <c r="T7" s="69">
        <f>'Domáhanie sa práva – Podanie na'!L26</f>
        <v>3</v>
      </c>
      <c r="U7" s="51">
        <f>'Domáhanie sa práva – Podanie na'!L27</f>
        <v>0.33333333333333331</v>
      </c>
      <c r="V7" s="70">
        <f>'Domáhanie sa práva – Podanie na'!L28</f>
        <v>6</v>
      </c>
      <c r="W7" s="69">
        <f>'Domáhanie sa práva – Podanie na'!L29</f>
        <v>6</v>
      </c>
      <c r="X7" s="69">
        <f>'Domáhanie sa práva – Podanie na'!L30</f>
        <v>0</v>
      </c>
      <c r="Y7" s="69">
        <f>'Domáhanie sa práva – Podanie na'!L31</f>
        <v>0</v>
      </c>
      <c r="Z7" s="51">
        <f>'Domáhanie sa práva – Podanie na'!L32</f>
        <v>0</v>
      </c>
      <c r="AA7" s="70">
        <f>'Domáhanie sa práva – Podanie na'!L33</f>
        <v>6</v>
      </c>
      <c r="AB7" s="69">
        <f>'Domáhanie sa práva – Podanie na'!L34</f>
        <v>6</v>
      </c>
      <c r="AC7" s="69">
        <f>'Domáhanie sa práva – Podanie na'!L35</f>
        <v>0</v>
      </c>
      <c r="AD7" s="69">
        <f>'Domáhanie sa práva – Podanie na'!L36</f>
        <v>0</v>
      </c>
      <c r="AE7" s="51">
        <f>'Domáhanie sa práva – Podanie na'!L37</f>
        <v>0</v>
      </c>
      <c r="AF7" s="70">
        <f>'Domáhanie sa práva – Podanie na'!L38</f>
        <v>14</v>
      </c>
      <c r="AG7" s="69">
        <f>'Domáhanie sa práva – Podanie na'!L39</f>
        <v>2</v>
      </c>
      <c r="AH7" s="69">
        <f>'Domáhanie sa práva – Podanie na'!L40</f>
        <v>5</v>
      </c>
      <c r="AI7" s="69">
        <f>'Domáhanie sa práva – Podanie na'!L41</f>
        <v>12</v>
      </c>
      <c r="AJ7" s="51">
        <f>'Domáhanie sa práva – Podanie na'!L42</f>
        <v>0.35714285714285715</v>
      </c>
      <c r="AK7" s="70">
        <f>'Domáhanie sa práva – Podanie na'!L52</f>
        <v>24</v>
      </c>
      <c r="AL7" s="69">
        <f>'Domáhanie sa práva – Podanie na'!L53</f>
        <v>3</v>
      </c>
      <c r="AM7" s="69">
        <f>'Domáhanie sa práva – Podanie na'!L54</f>
        <v>13</v>
      </c>
      <c r="AN7" s="69">
        <f>'Domáhanie sa práva – Podanie na'!L55</f>
        <v>21</v>
      </c>
      <c r="AO7" s="51">
        <f>'Domáhanie sa práva – Podanie na'!L56</f>
        <v>0.54166666666666663</v>
      </c>
      <c r="AP7" s="70">
        <f>'Domáhanie sa práva – Podanie na'!L86</f>
        <v>5</v>
      </c>
      <c r="AQ7" s="69">
        <f>'Domáhanie sa práva – Podanie na'!L87</f>
        <v>2</v>
      </c>
      <c r="AR7" s="69">
        <f>'Domáhanie sa práva – Podanie na'!L88</f>
        <v>2</v>
      </c>
      <c r="AS7" s="69">
        <f>'Domáhanie sa práva – Podanie na'!L89</f>
        <v>3</v>
      </c>
      <c r="AT7" s="51">
        <f>'Domáhanie sa práva – Podanie na'!L90</f>
        <v>0.4</v>
      </c>
      <c r="AU7" s="71">
        <f>'Domáhanie sa práva – Podanie na'!L109</f>
        <v>9</v>
      </c>
      <c r="AV7" s="69">
        <f>'Domáhanie sa práva – Podanie na'!L110</f>
        <v>6</v>
      </c>
      <c r="AW7" s="69">
        <f>'Domáhanie sa práva – Podanie na'!L111</f>
        <v>3</v>
      </c>
      <c r="AX7" s="69">
        <f>'Domáhanie sa práva – Podanie na'!L112</f>
        <v>3</v>
      </c>
      <c r="AY7" s="51">
        <f>'Domáhanie sa práva – Podanie na'!L113</f>
        <v>0.33333333333333331</v>
      </c>
      <c r="AZ7" s="70">
        <f>'Domáhanie sa práva – Podanie na'!L116</f>
        <v>5</v>
      </c>
      <c r="BA7" s="69">
        <f>'Domáhanie sa práva – Podanie na'!L117</f>
        <v>1</v>
      </c>
      <c r="BB7" s="69">
        <f>'Domáhanie sa práva – Podanie na'!L118</f>
        <v>4</v>
      </c>
      <c r="BC7" s="69">
        <f>'Domáhanie sa práva – Podanie na'!L119</f>
        <v>4</v>
      </c>
      <c r="BD7" s="51">
        <f>'Domáhanie sa práva – Podanie na'!L120</f>
        <v>0.8</v>
      </c>
    </row>
    <row r="8" spans="1:71" ht="15">
      <c r="A8" s="61" t="str">
        <f>'Rodinný život – Rozvod'!B2</f>
        <v>Rodinný život – Rozvod</v>
      </c>
      <c r="B8" s="62">
        <f>'Rodinný život – Rozvod'!D155</f>
        <v>134</v>
      </c>
      <c r="C8" s="62">
        <f>'Rodinný život – Rozvod'!D156</f>
        <v>62</v>
      </c>
      <c r="D8" s="62">
        <f>'Rodinný život – Rozvod'!D157</f>
        <v>44</v>
      </c>
      <c r="E8" s="62">
        <f>'Rodinný život – Rozvod'!D158</f>
        <v>72</v>
      </c>
      <c r="F8" s="63">
        <f>'Rodinný život – Rozvod'!D159</f>
        <v>0.36896520150000001</v>
      </c>
      <c r="G8" s="64">
        <f>'Rodinný život – Rozvod'!L7</f>
        <v>6</v>
      </c>
      <c r="H8" s="65">
        <f>'Rodinný život – Rozvod'!L8</f>
        <v>0</v>
      </c>
      <c r="I8" s="66">
        <f>'Rodinný život – Rozvod'!L9</f>
        <v>6</v>
      </c>
      <c r="J8" s="66">
        <f>'Rodinný život – Rozvod'!L10</f>
        <v>6</v>
      </c>
      <c r="K8" s="31">
        <f>'Rodinný život – Rozvod'!L11</f>
        <v>1</v>
      </c>
      <c r="L8" s="67">
        <f>'Rodinný život – Rozvod'!L13</f>
        <v>13</v>
      </c>
      <c r="M8" s="66">
        <f>'Rodinný život – Rozvod'!L14</f>
        <v>0</v>
      </c>
      <c r="N8" s="66">
        <f>'Rodinný život – Rozvod'!L15</f>
        <v>7</v>
      </c>
      <c r="O8" s="66">
        <f>'Rodinný život – Rozvod'!L16</f>
        <v>13</v>
      </c>
      <c r="P8" s="45">
        <f>'Rodinný život – Rozvod'!L17</f>
        <v>0.53846153846153844</v>
      </c>
      <c r="Q8" s="68">
        <f>'Rodinný život – Rozvod'!L23</f>
        <v>6</v>
      </c>
      <c r="R8" s="69">
        <f>'Rodinný život – Rozvod'!L24</f>
        <v>3</v>
      </c>
      <c r="S8" s="69">
        <f>'Rodinný život – Rozvod'!L25</f>
        <v>2</v>
      </c>
      <c r="T8" s="69">
        <f>'Rodinný život – Rozvod'!L26</f>
        <v>3</v>
      </c>
      <c r="U8" s="51">
        <f>'Rodinný život – Rozvod'!L27</f>
        <v>0.33333333333333331</v>
      </c>
      <c r="V8" s="70">
        <f>'Rodinný život – Rozvod'!L28</f>
        <v>6</v>
      </c>
      <c r="W8" s="69">
        <f>'Rodinný život – Rozvod'!L29</f>
        <v>6</v>
      </c>
      <c r="X8" s="69">
        <f>'Rodinný život – Rozvod'!L30</f>
        <v>0</v>
      </c>
      <c r="Y8" s="69">
        <f>'Rodinný život – Rozvod'!L31</f>
        <v>0</v>
      </c>
      <c r="Z8" s="51">
        <f>'Rodinný život – Rozvod'!L32</f>
        <v>0</v>
      </c>
      <c r="AA8" s="70">
        <f>'Rodinný život – Rozvod'!L33</f>
        <v>6</v>
      </c>
      <c r="AB8" s="69">
        <f>'Rodinný život – Rozvod'!L34</f>
        <v>6</v>
      </c>
      <c r="AC8" s="69">
        <f>'Rodinný život – Rozvod'!L35</f>
        <v>0</v>
      </c>
      <c r="AD8" s="69">
        <f>'Rodinný život – Rozvod'!L36</f>
        <v>0</v>
      </c>
      <c r="AE8" s="51">
        <f>'Rodinný život – Rozvod'!L37</f>
        <v>0</v>
      </c>
      <c r="AF8" s="70">
        <f>'Rodinný život – Rozvod'!L38</f>
        <v>14</v>
      </c>
      <c r="AG8" s="69">
        <f>'Rodinný život – Rozvod'!L39</f>
        <v>4</v>
      </c>
      <c r="AH8" s="69">
        <f>'Rodinný život – Rozvod'!L40</f>
        <v>4</v>
      </c>
      <c r="AI8" s="69">
        <f>'Rodinný život – Rozvod'!L41</f>
        <v>10</v>
      </c>
      <c r="AJ8" s="51">
        <f>'Rodinný život – Rozvod'!L42</f>
        <v>0.2857142857142857</v>
      </c>
      <c r="AK8" s="70">
        <f>'Rodinný život – Rozvod'!L52</f>
        <v>24</v>
      </c>
      <c r="AL8" s="69">
        <f>'Rodinný život – Rozvod'!L53</f>
        <v>3</v>
      </c>
      <c r="AM8" s="69">
        <f>'Rodinný život – Rozvod'!L54</f>
        <v>13</v>
      </c>
      <c r="AN8" s="69">
        <f>'Rodinný život – Rozvod'!L55</f>
        <v>21</v>
      </c>
      <c r="AO8" s="51">
        <f>'Rodinný život – Rozvod'!L56</f>
        <v>0.54166666666666663</v>
      </c>
      <c r="AP8" s="70">
        <f>'Rodinný život – Rozvod'!L86</f>
        <v>5</v>
      </c>
      <c r="AQ8" s="69">
        <f>'Rodinný život – Rozvod'!L87</f>
        <v>2</v>
      </c>
      <c r="AR8" s="69">
        <f>'Rodinný život – Rozvod'!L88</f>
        <v>2</v>
      </c>
      <c r="AS8" s="69">
        <f>'Rodinný život – Rozvod'!L89</f>
        <v>3</v>
      </c>
      <c r="AT8" s="51">
        <f>'Rodinný život – Rozvod'!L90</f>
        <v>0.4</v>
      </c>
      <c r="AU8" s="71">
        <f>'Rodinný život – Rozvod'!L109</f>
        <v>9</v>
      </c>
      <c r="AV8" s="69">
        <f>'Rodinný život – Rozvod'!L110</f>
        <v>9</v>
      </c>
      <c r="AW8" s="69">
        <f>'Rodinný život – Rozvod'!L111</f>
        <v>0</v>
      </c>
      <c r="AX8" s="69">
        <f>'Rodinný život – Rozvod'!L112</f>
        <v>0</v>
      </c>
      <c r="AY8" s="51">
        <f>'Rodinný život – Rozvod'!L113</f>
        <v>0</v>
      </c>
      <c r="AZ8" s="70">
        <f>'Rodinný život – Rozvod'!L116</f>
        <v>5</v>
      </c>
      <c r="BA8" s="69">
        <f>'Rodinný život – Rozvod'!L117</f>
        <v>1</v>
      </c>
      <c r="BB8" s="69">
        <f>'Rodinný život – Rozvod'!L118</f>
        <v>4</v>
      </c>
      <c r="BC8" s="69">
        <f>'Rodinný život – Rozvod'!L119</f>
        <v>4</v>
      </c>
      <c r="BD8" s="51">
        <f>'Rodinný život – Rozvod'!L120</f>
        <v>0.8</v>
      </c>
    </row>
    <row r="9" spans="1:71" ht="15">
      <c r="A9" s="61" t="str">
        <f>'Bývanie – Prihlásenie (zmena) t'!B2</f>
        <v>Bývanie – Prihlásenie (zmena) trvalého pobytu</v>
      </c>
      <c r="B9" s="62">
        <f>'Bývanie – Prihlásenie (zmena) t'!D155</f>
        <v>128</v>
      </c>
      <c r="C9" s="62">
        <f>'Bývanie – Prihlásenie (zmena) t'!D156</f>
        <v>50</v>
      </c>
      <c r="D9" s="62">
        <f>'Bývanie – Prihlásenie (zmena) t'!D157</f>
        <v>50</v>
      </c>
      <c r="E9" s="62">
        <f>'Bývanie – Prihlásenie (zmena) t'!D158</f>
        <v>78</v>
      </c>
      <c r="F9" s="63">
        <f>'Bývanie – Prihlásenie (zmena) t'!D159</f>
        <v>0.49146464649999999</v>
      </c>
      <c r="G9" s="64">
        <f>'Bývanie – Prihlásenie (zmena) t'!L7</f>
        <v>6</v>
      </c>
      <c r="H9" s="65">
        <f>'Bývanie – Prihlásenie (zmena) t'!L8</f>
        <v>0</v>
      </c>
      <c r="I9" s="66">
        <f>'Bývanie – Prihlásenie (zmena) t'!L9</f>
        <v>6</v>
      </c>
      <c r="J9" s="66">
        <f>'Bývanie – Prihlásenie (zmena) t'!L10</f>
        <v>6</v>
      </c>
      <c r="K9" s="31">
        <f>'Bývanie – Prihlásenie (zmena) t'!L11</f>
        <v>1</v>
      </c>
      <c r="L9" s="67">
        <f>'Bývanie – Prihlásenie (zmena) t'!L13</f>
        <v>13</v>
      </c>
      <c r="M9" s="66">
        <f>'Bývanie – Prihlásenie (zmena) t'!L14</f>
        <v>0</v>
      </c>
      <c r="N9" s="66">
        <f>'Bývanie – Prihlásenie (zmena) t'!L15</f>
        <v>13</v>
      </c>
      <c r="O9" s="66">
        <f>'Bývanie – Prihlásenie (zmena) t'!L16</f>
        <v>13</v>
      </c>
      <c r="P9" s="45">
        <f>'Bývanie – Prihlásenie (zmena) t'!L17</f>
        <v>1</v>
      </c>
      <c r="Q9" s="68">
        <f>'Bývanie – Prihlásenie (zmena) t'!L23</f>
        <v>6</v>
      </c>
      <c r="R9" s="69">
        <f>'Bývanie – Prihlásenie (zmena) t'!L24</f>
        <v>3</v>
      </c>
      <c r="S9" s="69">
        <f>'Bývanie – Prihlásenie (zmena) t'!L25</f>
        <v>3</v>
      </c>
      <c r="T9" s="69">
        <f>'Bývanie – Prihlásenie (zmena) t'!L26</f>
        <v>3</v>
      </c>
      <c r="U9" s="51">
        <f>'Bývanie – Prihlásenie (zmena) t'!L27</f>
        <v>0.5</v>
      </c>
      <c r="V9" s="70">
        <f>'Bývanie – Prihlásenie (zmena) t'!L28</f>
        <v>6</v>
      </c>
      <c r="W9" s="69">
        <f>'Bývanie – Prihlásenie (zmena) t'!L29</f>
        <v>6</v>
      </c>
      <c r="X9" s="69">
        <f>'Bývanie – Prihlásenie (zmena) t'!L30</f>
        <v>0</v>
      </c>
      <c r="Y9" s="69">
        <f>'Bývanie – Prihlásenie (zmena) t'!L31</f>
        <v>0</v>
      </c>
      <c r="Z9" s="51">
        <f>'Bývanie – Prihlásenie (zmena) t'!L32</f>
        <v>0</v>
      </c>
      <c r="AA9" s="70">
        <f>'Bývanie – Prihlásenie (zmena) t'!L33</f>
        <v>6</v>
      </c>
      <c r="AB9" s="69">
        <f>'Bývanie – Prihlásenie (zmena) t'!L34</f>
        <v>0</v>
      </c>
      <c r="AC9" s="69">
        <f>'Bývanie – Prihlásenie (zmena) t'!L35</f>
        <v>6</v>
      </c>
      <c r="AD9" s="69">
        <f>'Bývanie – Prihlásenie (zmena) t'!L36</f>
        <v>6</v>
      </c>
      <c r="AE9" s="51">
        <f>'Bývanie – Prihlásenie (zmena) t'!L37</f>
        <v>1</v>
      </c>
      <c r="AF9" s="70">
        <f>'Bývanie – Prihlásenie (zmena) t'!L38</f>
        <v>10</v>
      </c>
      <c r="AG9" s="69">
        <f>'Bývanie – Prihlásenie (zmena) t'!L39</f>
        <v>2</v>
      </c>
      <c r="AH9" s="69">
        <f>'Bývanie – Prihlásenie (zmena) t'!L40</f>
        <v>2</v>
      </c>
      <c r="AI9" s="69">
        <f>'Bývanie – Prihlásenie (zmena) t'!L41</f>
        <v>8</v>
      </c>
      <c r="AJ9" s="51">
        <f>'Bývanie – Prihlásenie (zmena) t'!L42</f>
        <v>0.2</v>
      </c>
      <c r="AK9" s="70">
        <f>'Bývanie – Prihlásenie (zmena) t'!L52</f>
        <v>22</v>
      </c>
      <c r="AL9" s="69">
        <f>'Bývanie – Prihlásenie (zmena) t'!L53</f>
        <v>0</v>
      </c>
      <c r="AM9" s="69">
        <f>'Bývanie – Prihlásenie (zmena) t'!L54</f>
        <v>9</v>
      </c>
      <c r="AN9" s="69">
        <f>'Bývanie – Prihlásenie (zmena) t'!L55</f>
        <v>22</v>
      </c>
      <c r="AO9" s="51">
        <f>'Bývanie – Prihlásenie (zmena) t'!L56</f>
        <v>0.40909090909090912</v>
      </c>
      <c r="AP9" s="70">
        <f>'Bývanie – Prihlásenie (zmena) t'!L86</f>
        <v>5</v>
      </c>
      <c r="AQ9" s="69">
        <f>'Bývanie – Prihlásenie (zmena) t'!L87</f>
        <v>2</v>
      </c>
      <c r="AR9" s="69">
        <f>'Bývanie – Prihlásenie (zmena) t'!L88</f>
        <v>0</v>
      </c>
      <c r="AS9" s="69">
        <f>'Bývanie – Prihlásenie (zmena) t'!L89</f>
        <v>3</v>
      </c>
      <c r="AT9" s="51">
        <f>'Bývanie – Prihlásenie (zmena) t'!L90</f>
        <v>0</v>
      </c>
      <c r="AU9" s="71">
        <f>'Bývanie – Prihlásenie (zmena) t'!L109</f>
        <v>9</v>
      </c>
      <c r="AV9" s="69">
        <f>'Bývanie – Prihlásenie (zmena) t'!L110</f>
        <v>9</v>
      </c>
      <c r="AW9" s="69">
        <f>'Bývanie – Prihlásenie (zmena) t'!L111</f>
        <v>0</v>
      </c>
      <c r="AX9" s="69">
        <f>'Bývanie – Prihlásenie (zmena) t'!L112</f>
        <v>0</v>
      </c>
      <c r="AY9" s="51">
        <f>'Bývanie – Prihlásenie (zmena) t'!L113</f>
        <v>0</v>
      </c>
      <c r="AZ9" s="70">
        <f>'Bývanie – Prihlásenie (zmena) t'!L116</f>
        <v>5</v>
      </c>
      <c r="BA9" s="69">
        <f>'Bývanie – Prihlásenie (zmena) t'!L117</f>
        <v>0</v>
      </c>
      <c r="BB9" s="69">
        <f>'Bývanie – Prihlásenie (zmena) t'!L118</f>
        <v>4</v>
      </c>
      <c r="BC9" s="69">
        <f>'Bývanie – Prihlásenie (zmena) t'!L119</f>
        <v>5</v>
      </c>
      <c r="BD9" s="51">
        <f>'Bývanie – Prihlásenie (zmena) t'!L120</f>
        <v>0.8</v>
      </c>
    </row>
    <row r="10" spans="1:71" ht="15">
      <c r="A10" s="61" t="str">
        <f>'Prídavky na dieťa'!B2</f>
        <v>Prídavky na dieťa</v>
      </c>
      <c r="B10" s="62">
        <f>'Prídavky na dieťa'!D155</f>
        <v>109</v>
      </c>
      <c r="C10" s="62">
        <f>'Prídavky na dieťa'!D156</f>
        <v>37</v>
      </c>
      <c r="D10" s="62">
        <f>'Prídavky na dieťa'!D157</f>
        <v>48</v>
      </c>
      <c r="E10" s="62">
        <f>'Prídavky na dieťa'!D158</f>
        <v>72</v>
      </c>
      <c r="F10" s="63">
        <f>'Prídavky na dieťa'!D159</f>
        <v>0.54738095239999995</v>
      </c>
      <c r="G10" s="64">
        <f>'Prídavky na dieťa'!L7</f>
        <v>6</v>
      </c>
      <c r="H10" s="65">
        <f>'Prídavky na dieťa'!L8</f>
        <v>0</v>
      </c>
      <c r="I10" s="66">
        <f>'Prídavky na dieťa'!L9</f>
        <v>6</v>
      </c>
      <c r="J10" s="66">
        <f>'Prídavky na dieťa'!L10</f>
        <v>6</v>
      </c>
      <c r="K10" s="31">
        <f>'Prídavky na dieťa'!L11</f>
        <v>1</v>
      </c>
      <c r="L10" s="67">
        <f>'Prídavky na dieťa'!L13</f>
        <v>12</v>
      </c>
      <c r="M10" s="66">
        <f>'Prídavky na dieťa'!L14</f>
        <v>0</v>
      </c>
      <c r="N10" s="66">
        <f>'Prídavky na dieťa'!L15</f>
        <v>8</v>
      </c>
      <c r="O10" s="66">
        <f>'Prídavky na dieťa'!L16</f>
        <v>12</v>
      </c>
      <c r="P10" s="45">
        <f>'Prídavky na dieťa'!L17</f>
        <v>0.66666666666666663</v>
      </c>
      <c r="Q10" s="68">
        <f>'Prídavky na dieťa'!L23</f>
        <v>6</v>
      </c>
      <c r="R10" s="69">
        <f>'Prídavky na dieťa'!L24</f>
        <v>3</v>
      </c>
      <c r="S10" s="69">
        <f>'Prídavky na dieťa'!L25</f>
        <v>1</v>
      </c>
      <c r="T10" s="69">
        <f>'Prídavky na dieťa'!L26</f>
        <v>3</v>
      </c>
      <c r="U10" s="51">
        <f>'Prídavky na dieťa'!L27</f>
        <v>0.16666666666666666</v>
      </c>
      <c r="V10" s="70">
        <f>'Prídavky na dieťa'!L28</f>
        <v>2</v>
      </c>
      <c r="W10" s="69">
        <f>'Prídavky na dieťa'!L29</f>
        <v>0</v>
      </c>
      <c r="X10" s="69">
        <f>'Prídavky na dieťa'!L30</f>
        <v>2</v>
      </c>
      <c r="Y10" s="69">
        <f>'Prídavky na dieťa'!L31</f>
        <v>2</v>
      </c>
      <c r="Z10" s="51">
        <f>'Prídavky na dieťa'!L32</f>
        <v>1</v>
      </c>
      <c r="AA10" s="70">
        <f>'Prídavky na dieťa'!L33</f>
        <v>4</v>
      </c>
      <c r="AB10" s="69">
        <f>'Prídavky na dieťa'!L34</f>
        <v>0</v>
      </c>
      <c r="AC10" s="69">
        <f>'Prídavky na dieťa'!L35</f>
        <v>4</v>
      </c>
      <c r="AD10" s="69">
        <f>'Prídavky na dieťa'!L36</f>
        <v>4</v>
      </c>
      <c r="AE10" s="51">
        <f>'Prídavky na dieťa'!L37</f>
        <v>1</v>
      </c>
      <c r="AF10" s="70">
        <f>'Prídavky na dieťa'!L38</f>
        <v>10</v>
      </c>
      <c r="AG10" s="69">
        <f>'Prídavky na dieťa'!L39</f>
        <v>2</v>
      </c>
      <c r="AH10" s="69">
        <f>'Prídavky na dieťa'!L40</f>
        <v>6</v>
      </c>
      <c r="AI10" s="69">
        <f>'Prídavky na dieťa'!L41</f>
        <v>8</v>
      </c>
      <c r="AJ10" s="51">
        <f>'Prídavky na dieťa'!L42</f>
        <v>0.6</v>
      </c>
      <c r="AK10" s="70">
        <f>'Prídavky na dieťa'!L52</f>
        <v>21</v>
      </c>
      <c r="AL10" s="69">
        <f>'Prídavky na dieťa'!L53</f>
        <v>2</v>
      </c>
      <c r="AM10" s="69">
        <f>'Prídavky na dieťa'!L54</f>
        <v>11</v>
      </c>
      <c r="AN10" s="69">
        <f>'Prídavky na dieťa'!L55</f>
        <v>19</v>
      </c>
      <c r="AO10" s="51">
        <f>'Prídavky na dieťa'!L56</f>
        <v>0.52380952380952384</v>
      </c>
      <c r="AP10" s="70">
        <f>'Prídavky na dieťa'!L86</f>
        <v>5</v>
      </c>
      <c r="AQ10" s="69">
        <f>'Prídavky na dieťa'!L87</f>
        <v>2</v>
      </c>
      <c r="AR10" s="69">
        <f>'Prídavky na dieťa'!L88</f>
        <v>0</v>
      </c>
      <c r="AS10" s="69">
        <f>'Prídavky na dieťa'!L89</f>
        <v>3</v>
      </c>
      <c r="AT10" s="51">
        <f>'Prídavky na dieťa'!L90</f>
        <v>0</v>
      </c>
      <c r="AU10" s="71">
        <f>'Prídavky na dieťa'!L109</f>
        <v>0</v>
      </c>
      <c r="AV10" s="69">
        <f>'Prídavky na dieťa'!L110</f>
        <v>0</v>
      </c>
      <c r="AW10" s="69">
        <f>'Prídavky na dieťa'!L111</f>
        <v>0</v>
      </c>
      <c r="AX10" s="69">
        <f>'Prídavky na dieťa'!L112</f>
        <v>0</v>
      </c>
      <c r="AY10" s="51" t="str">
        <f>'Prídavky na dieťa'!L113</f>
        <v>N/A</v>
      </c>
      <c r="AZ10" s="70">
        <f>'Prídavky na dieťa'!L116</f>
        <v>5</v>
      </c>
      <c r="BA10" s="69">
        <f>'Prídavky na dieťa'!L117</f>
        <v>0</v>
      </c>
      <c r="BB10" s="69">
        <f>'Prídavky na dieťa'!L118</f>
        <v>5</v>
      </c>
      <c r="BC10" s="69">
        <f>'Prídavky na dieťa'!L119</f>
        <v>5</v>
      </c>
      <c r="BD10" s="51">
        <f>'Prídavky na dieťa'!L120</f>
        <v>1</v>
      </c>
    </row>
    <row r="11" spans="1:71" ht="15">
      <c r="A11" s="61" t="str">
        <f>'Sociálne dávky – Rodičovský prí'!B2</f>
        <v>Sociálne dávky – Rodičovský príspevok</v>
      </c>
      <c r="B11" s="62">
        <f>'Sociálne dávky – Rodičovský prí'!D155</f>
        <v>116</v>
      </c>
      <c r="C11" s="62">
        <f>'Sociálne dávky – Rodičovský prí'!D156</f>
        <v>43</v>
      </c>
      <c r="D11" s="62">
        <f>'Sociálne dávky – Rodičovský prí'!D157</f>
        <v>52</v>
      </c>
      <c r="E11" s="62">
        <f>'Sociálne dávky – Rodičovský prí'!D158</f>
        <v>73</v>
      </c>
      <c r="F11" s="63">
        <f>'Sociálne dávky – Rodičovský prí'!D159</f>
        <v>0.505</v>
      </c>
      <c r="G11" s="64">
        <f>'Sociálne dávky – Rodičovský prí'!L7</f>
        <v>6</v>
      </c>
      <c r="H11" s="65">
        <f>'Sociálne dávky – Rodičovský prí'!L8</f>
        <v>0</v>
      </c>
      <c r="I11" s="66">
        <f>'Sociálne dávky – Rodičovský prí'!L9</f>
        <v>6</v>
      </c>
      <c r="J11" s="66">
        <f>'Sociálne dávky – Rodičovský prí'!L10</f>
        <v>6</v>
      </c>
      <c r="K11" s="31">
        <f>'Sociálne dávky – Rodičovský prí'!L11</f>
        <v>1</v>
      </c>
      <c r="L11" s="67">
        <f>'Sociálne dávky – Rodičovský prí'!L13</f>
        <v>12</v>
      </c>
      <c r="M11" s="66">
        <f>'Sociálne dávky – Rodičovský prí'!L14</f>
        <v>0</v>
      </c>
      <c r="N11" s="66">
        <f>'Sociálne dávky – Rodičovský prí'!L15</f>
        <v>11</v>
      </c>
      <c r="O11" s="66">
        <f>'Sociálne dávky – Rodičovský prí'!L16</f>
        <v>12</v>
      </c>
      <c r="P11" s="45">
        <f>'Sociálne dávky – Rodičovský prí'!L17</f>
        <v>0.91666666666666663</v>
      </c>
      <c r="Q11" s="68">
        <f>'Sociálne dávky – Rodičovský prí'!L23</f>
        <v>6</v>
      </c>
      <c r="R11" s="69">
        <f>'Sociálne dávky – Rodičovský prí'!L24</f>
        <v>3</v>
      </c>
      <c r="S11" s="69">
        <f>'Sociálne dávky – Rodičovský prí'!L25</f>
        <v>3</v>
      </c>
      <c r="T11" s="69">
        <f>'Sociálne dávky – Rodičovský prí'!L26</f>
        <v>3</v>
      </c>
      <c r="U11" s="51">
        <f>'Sociálne dávky – Rodičovský prí'!L27</f>
        <v>0.5</v>
      </c>
      <c r="V11" s="70">
        <f>'Sociálne dávky – Rodičovský prí'!L28</f>
        <v>6</v>
      </c>
      <c r="W11" s="69">
        <f>'Sociálne dávky – Rodičovský prí'!L29</f>
        <v>4</v>
      </c>
      <c r="X11" s="69">
        <f>'Sociálne dávky – Rodičovský prí'!L30</f>
        <v>1</v>
      </c>
      <c r="Y11" s="69">
        <f>'Sociálne dávky – Rodičovský prí'!L31</f>
        <v>2</v>
      </c>
      <c r="Z11" s="51">
        <f>'Sociálne dávky – Rodičovský prí'!L32</f>
        <v>0.16666666666666666</v>
      </c>
      <c r="AA11" s="70">
        <f>'Sociálne dávky – Rodičovský prí'!L33</f>
        <v>4</v>
      </c>
      <c r="AB11" s="69">
        <f>'Sociálne dávky – Rodičovský prí'!L34</f>
        <v>0</v>
      </c>
      <c r="AC11" s="69">
        <f>'Sociálne dávky – Rodičovský prí'!L35</f>
        <v>4</v>
      </c>
      <c r="AD11" s="69">
        <f>'Sociálne dávky – Rodičovský prí'!L36</f>
        <v>4</v>
      </c>
      <c r="AE11" s="51">
        <f>'Sociálne dávky – Rodičovský prí'!L37</f>
        <v>1</v>
      </c>
      <c r="AF11" s="70">
        <f>'Sociálne dávky – Rodičovský prí'!L38</f>
        <v>10</v>
      </c>
      <c r="AG11" s="69">
        <f>'Sociálne dávky – Rodičovský prí'!L39</f>
        <v>2</v>
      </c>
      <c r="AH11" s="69">
        <f>'Sociálne dávky – Rodičovský prí'!L40</f>
        <v>6</v>
      </c>
      <c r="AI11" s="69">
        <f>'Sociálne dávky – Rodičovský prí'!L41</f>
        <v>8</v>
      </c>
      <c r="AJ11" s="51">
        <f>'Sociálne dávky – Rodičovský prí'!L42</f>
        <v>0.6</v>
      </c>
      <c r="AK11" s="70">
        <f>'Sociálne dávky – Rodičovský prí'!L52</f>
        <v>22</v>
      </c>
      <c r="AL11" s="69">
        <f>'Sociálne dávky – Rodičovský prí'!L53</f>
        <v>2</v>
      </c>
      <c r="AM11" s="69">
        <f>'Sociálne dávky – Rodičovský prí'!L54</f>
        <v>11</v>
      </c>
      <c r="AN11" s="69">
        <f>'Sociálne dávky – Rodičovský prí'!L55</f>
        <v>20</v>
      </c>
      <c r="AO11" s="51">
        <f>'Sociálne dávky – Rodičovský prí'!L56</f>
        <v>0.5</v>
      </c>
      <c r="AP11" s="70">
        <f>'Sociálne dávky – Rodičovský prí'!L86</f>
        <v>5</v>
      </c>
      <c r="AQ11" s="69">
        <f>'Sociálne dávky – Rodičovský prí'!L87</f>
        <v>2</v>
      </c>
      <c r="AR11" s="69">
        <f>'Sociálne dávky – Rodičovský prí'!L88</f>
        <v>0</v>
      </c>
      <c r="AS11" s="69">
        <f>'Sociálne dávky – Rodičovský prí'!L89</f>
        <v>3</v>
      </c>
      <c r="AT11" s="51">
        <f>'Sociálne dávky – Rodičovský prí'!L90</f>
        <v>0</v>
      </c>
      <c r="AU11" s="71">
        <f>'Sociálne dávky – Rodičovský prí'!L109</f>
        <v>0</v>
      </c>
      <c r="AV11" s="69">
        <f>'Sociálne dávky – Rodičovský prí'!L110</f>
        <v>0</v>
      </c>
      <c r="AW11" s="69">
        <f>'Sociálne dávky – Rodičovský prí'!L111</f>
        <v>0</v>
      </c>
      <c r="AX11" s="69">
        <f>'Sociálne dávky – Rodičovský prí'!L112</f>
        <v>0</v>
      </c>
      <c r="AY11" s="51" t="str">
        <f>'Sociálne dávky – Rodičovský prí'!L113</f>
        <v>N/A</v>
      </c>
      <c r="AZ11" s="70">
        <f>'Sociálne dávky – Rodičovský prí'!L116</f>
        <v>5</v>
      </c>
      <c r="BA11" s="69">
        <f>'Sociálne dávky – Rodičovský prí'!L117</f>
        <v>0</v>
      </c>
      <c r="BB11" s="69">
        <f>'Sociálne dávky – Rodičovský prí'!L118</f>
        <v>5</v>
      </c>
      <c r="BC11" s="69">
        <f>'Sociálne dávky – Rodičovský prí'!L119</f>
        <v>5</v>
      </c>
      <c r="BD11" s="51">
        <f>'Sociálne dávky – Rodičovský prí'!L120</f>
        <v>1</v>
      </c>
    </row>
    <row r="12" spans="1:71" ht="15">
      <c r="A12" s="61" t="str">
        <f>'Doklady – Oznámenie straty obči'!B2</f>
        <v>Doklady – Oznámenie straty občianskeho preukazu</v>
      </c>
      <c r="B12" s="62">
        <f>'Doklady – Oznámenie straty obči'!D155</f>
        <v>122</v>
      </c>
      <c r="C12" s="62">
        <f>'Doklady – Oznámenie straty obči'!D156</f>
        <v>55</v>
      </c>
      <c r="D12" s="62">
        <f>'Doklady – Oznámenie straty obči'!D157</f>
        <v>44</v>
      </c>
      <c r="E12" s="62">
        <f>'Doklady – Oznámenie straty obči'!D158</f>
        <v>67</v>
      </c>
      <c r="F12" s="63">
        <f>'Doklady – Oznámenie straty obči'!D159</f>
        <v>0.44833333330000003</v>
      </c>
      <c r="G12" s="64">
        <f>'Doklady – Oznámenie straty obči'!L7</f>
        <v>6</v>
      </c>
      <c r="H12" s="65">
        <f>'Doklady – Oznámenie straty obči'!L8</f>
        <v>0</v>
      </c>
      <c r="I12" s="66">
        <f>'Doklady – Oznámenie straty obči'!L9</f>
        <v>6</v>
      </c>
      <c r="J12" s="66">
        <f>'Doklady – Oznámenie straty obči'!L10</f>
        <v>6</v>
      </c>
      <c r="K12" s="31">
        <f>'Doklady – Oznámenie straty obči'!L11</f>
        <v>1</v>
      </c>
      <c r="L12" s="67">
        <f>'Doklady – Oznámenie straty obči'!L13</f>
        <v>12</v>
      </c>
      <c r="M12" s="66">
        <f>'Doklady – Oznámenie straty obči'!L14</f>
        <v>0</v>
      </c>
      <c r="N12" s="66">
        <f>'Doklady – Oznámenie straty obči'!L15</f>
        <v>12</v>
      </c>
      <c r="O12" s="66">
        <f>'Doklady – Oznámenie straty obči'!L16</f>
        <v>12</v>
      </c>
      <c r="P12" s="45">
        <f>'Doklady – Oznámenie straty obči'!L17</f>
        <v>1</v>
      </c>
      <c r="Q12" s="68">
        <f>'Doklady – Oznámenie straty obči'!L23</f>
        <v>6</v>
      </c>
      <c r="R12" s="69">
        <f>'Doklady – Oznámenie straty obči'!L24</f>
        <v>5</v>
      </c>
      <c r="S12" s="69">
        <f>'Doklady – Oznámenie straty obči'!L25</f>
        <v>1</v>
      </c>
      <c r="T12" s="69">
        <f>'Doklady – Oznámenie straty obči'!L26</f>
        <v>1</v>
      </c>
      <c r="U12" s="51">
        <f>'Doklady – Oznámenie straty obči'!L27</f>
        <v>0.16666666666666666</v>
      </c>
      <c r="V12" s="70">
        <f>'Doklady – Oznámenie straty obči'!L28</f>
        <v>6</v>
      </c>
      <c r="W12" s="69">
        <f>'Doklady – Oznámenie straty obči'!L29</f>
        <v>6</v>
      </c>
      <c r="X12" s="69">
        <f>'Doklady – Oznámenie straty obči'!L30</f>
        <v>0</v>
      </c>
      <c r="Y12" s="69">
        <f>'Doklady – Oznámenie straty obči'!L31</f>
        <v>0</v>
      </c>
      <c r="Z12" s="51">
        <f>'Doklady – Oznámenie straty obči'!L32</f>
        <v>0</v>
      </c>
      <c r="AA12" s="70">
        <f>'Doklady – Oznámenie straty obči'!L33</f>
        <v>6</v>
      </c>
      <c r="AB12" s="69">
        <f>'Doklady – Oznámenie straty obči'!L34</f>
        <v>0</v>
      </c>
      <c r="AC12" s="69">
        <f>'Doklady – Oznámenie straty obči'!L35</f>
        <v>6</v>
      </c>
      <c r="AD12" s="69">
        <f>'Doklady – Oznámenie straty obči'!L36</f>
        <v>6</v>
      </c>
      <c r="AE12" s="51">
        <f>'Doklady – Oznámenie straty obči'!L37</f>
        <v>1</v>
      </c>
      <c r="AF12" s="70">
        <f>'Doklady – Oznámenie straty obči'!L38</f>
        <v>10</v>
      </c>
      <c r="AG12" s="69">
        <f>'Doklady – Oznámenie straty obči'!L39</f>
        <v>2</v>
      </c>
      <c r="AH12" s="69">
        <f>'Doklady – Oznámenie straty obči'!L40</f>
        <v>2</v>
      </c>
      <c r="AI12" s="69">
        <f>'Doklady – Oznámenie straty obči'!L41</f>
        <v>8</v>
      </c>
      <c r="AJ12" s="51">
        <f>'Doklady – Oznámenie straty obči'!L42</f>
        <v>0.2</v>
      </c>
      <c r="AK12" s="70">
        <f>'Doklady – Oznámenie straty obči'!L52</f>
        <v>20</v>
      </c>
      <c r="AL12" s="69">
        <f>'Doklady – Oznámenie straty obči'!L53</f>
        <v>2</v>
      </c>
      <c r="AM12" s="69">
        <f>'Doklady – Oznámenie straty obči'!L54</f>
        <v>11</v>
      </c>
      <c r="AN12" s="69">
        <f>'Doklady – Oznámenie straty obči'!L55</f>
        <v>18</v>
      </c>
      <c r="AO12" s="51">
        <f>'Doklady – Oznámenie straty obči'!L56</f>
        <v>0.55000000000000004</v>
      </c>
      <c r="AP12" s="70">
        <f>'Doklady – Oznámenie straty obči'!L86</f>
        <v>5</v>
      </c>
      <c r="AQ12" s="69">
        <f>'Doklady – Oznámenie straty obči'!L87</f>
        <v>2</v>
      </c>
      <c r="AR12" s="69">
        <f>'Doklady – Oznámenie straty obči'!L88</f>
        <v>0</v>
      </c>
      <c r="AS12" s="69">
        <f>'Doklady – Oznámenie straty obči'!L89</f>
        <v>3</v>
      </c>
      <c r="AT12" s="51">
        <f>'Doklady – Oznámenie straty obči'!L90</f>
        <v>0</v>
      </c>
      <c r="AU12" s="71">
        <f>'Doklady – Oznámenie straty obči'!L109</f>
        <v>9</v>
      </c>
      <c r="AV12" s="69">
        <f>'Doklady – Oznámenie straty obči'!L110</f>
        <v>9</v>
      </c>
      <c r="AW12" s="69">
        <f>'Doklady – Oznámenie straty obči'!L111</f>
        <v>0</v>
      </c>
      <c r="AX12" s="69">
        <f>'Doklady – Oznámenie straty obči'!L112</f>
        <v>0</v>
      </c>
      <c r="AY12" s="51">
        <f>'Doklady – Oznámenie straty obči'!L113</f>
        <v>0</v>
      </c>
      <c r="AZ12" s="70">
        <f>'Doklady – Oznámenie straty obči'!L116</f>
        <v>2</v>
      </c>
      <c r="BA12" s="69">
        <f>'Doklady – Oznámenie straty obči'!L117</f>
        <v>0</v>
      </c>
      <c r="BB12" s="69">
        <f>'Doklady – Oznámenie straty obči'!L118</f>
        <v>1</v>
      </c>
      <c r="BC12" s="69">
        <f>'Doklady – Oznámenie straty obči'!L119</f>
        <v>2</v>
      </c>
      <c r="BD12" s="51">
        <f>'Doklady – Oznámenie straty obči'!L120</f>
        <v>0.5</v>
      </c>
    </row>
    <row r="13" spans="1:71" ht="15">
      <c r="A13" s="61" t="str">
        <f>'Prihlásenie zamestnanca do Soci'!B2</f>
        <v>Prihlásenie zamestnanca do Sociálnej poisťovne</v>
      </c>
      <c r="B13" s="62">
        <f>'Prihlásenie zamestnanca do Soci'!D155</f>
        <v>135</v>
      </c>
      <c r="C13" s="62">
        <f>'Prihlásenie zamestnanca do Soci'!D156</f>
        <v>77</v>
      </c>
      <c r="D13" s="62">
        <f>'Prihlásenie zamestnanca do Soci'!D157</f>
        <v>28</v>
      </c>
      <c r="E13" s="62">
        <f>'Prihlásenie zamestnanca do Soci'!D158</f>
        <v>58</v>
      </c>
      <c r="F13" s="63">
        <f>'Prihlásenie zamestnanca do Soci'!D159</f>
        <v>0.25965201469999999</v>
      </c>
      <c r="G13" s="64">
        <f>'Prihlásenie zamestnanca do Soci'!L7</f>
        <v>6</v>
      </c>
      <c r="H13" s="65">
        <f>'Prihlásenie zamestnanca do Soci'!L8</f>
        <v>0</v>
      </c>
      <c r="I13" s="66">
        <f>'Prihlásenie zamestnanca do Soci'!L9</f>
        <v>4</v>
      </c>
      <c r="J13" s="66">
        <f>'Prihlásenie zamestnanca do Soci'!L10</f>
        <v>6</v>
      </c>
      <c r="K13" s="31">
        <f>'Prihlásenie zamestnanca do Soci'!L11</f>
        <v>0.66666666666666663</v>
      </c>
      <c r="L13" s="67">
        <f>'Prihlásenie zamestnanca do Soci'!L13</f>
        <v>13</v>
      </c>
      <c r="M13" s="66">
        <f>'Prihlásenie zamestnanca do Soci'!L14</f>
        <v>0</v>
      </c>
      <c r="N13" s="66">
        <f>'Prihlásenie zamestnanca do Soci'!L15</f>
        <v>5</v>
      </c>
      <c r="O13" s="66">
        <f>'Prihlásenie zamestnanca do Soci'!L16</f>
        <v>13</v>
      </c>
      <c r="P13" s="45">
        <f>'Prihlásenie zamestnanca do Soci'!L17</f>
        <v>0.38461538461538464</v>
      </c>
      <c r="Q13" s="68">
        <f>'Prihlásenie zamestnanca do Soci'!L23</f>
        <v>6</v>
      </c>
      <c r="R13" s="69">
        <f>'Prihlásenie zamestnanca do Soci'!L24</f>
        <v>5</v>
      </c>
      <c r="S13" s="69">
        <f>'Prihlásenie zamestnanca do Soci'!L25</f>
        <v>0</v>
      </c>
      <c r="T13" s="69">
        <f>'Prihlásenie zamestnanca do Soci'!L26</f>
        <v>1</v>
      </c>
      <c r="U13" s="51">
        <f>'Prihlásenie zamestnanca do Soci'!L27</f>
        <v>0</v>
      </c>
      <c r="V13" s="70">
        <f>'Prihlásenie zamestnanca do Soci'!L28</f>
        <v>6</v>
      </c>
      <c r="W13" s="69">
        <f>'Prihlásenie zamestnanca do Soci'!L29</f>
        <v>6</v>
      </c>
      <c r="X13" s="69">
        <f>'Prihlásenie zamestnanca do Soci'!L30</f>
        <v>0</v>
      </c>
      <c r="Y13" s="69">
        <f>'Prihlásenie zamestnanca do Soci'!L31</f>
        <v>0</v>
      </c>
      <c r="Z13" s="51">
        <f>'Prihlásenie zamestnanca do Soci'!L32</f>
        <v>0</v>
      </c>
      <c r="AA13" s="70">
        <f>'Prihlásenie zamestnanca do Soci'!L33</f>
        <v>6</v>
      </c>
      <c r="AB13" s="69">
        <f>'Prihlásenie zamestnanca do Soci'!L34</f>
        <v>6</v>
      </c>
      <c r="AC13" s="69">
        <f>'Prihlásenie zamestnanca do Soci'!L35</f>
        <v>0</v>
      </c>
      <c r="AD13" s="69">
        <f>'Prihlásenie zamestnanca do Soci'!L36</f>
        <v>0</v>
      </c>
      <c r="AE13" s="51">
        <f>'Prihlásenie zamestnanca do Soci'!L37</f>
        <v>0</v>
      </c>
      <c r="AF13" s="70">
        <f>'Prihlásenie zamestnanca do Soci'!L38</f>
        <v>14</v>
      </c>
      <c r="AG13" s="69">
        <f>'Prihlásenie zamestnanca do Soci'!L39</f>
        <v>5</v>
      </c>
      <c r="AH13" s="69">
        <f>'Prihlásenie zamestnanca do Soci'!L40</f>
        <v>5</v>
      </c>
      <c r="AI13" s="69">
        <f>'Prihlásenie zamestnanca do Soci'!L41</f>
        <v>9</v>
      </c>
      <c r="AJ13" s="51">
        <f>'Prihlásenie zamestnanca do Soci'!L42</f>
        <v>0.35714285714285715</v>
      </c>
      <c r="AK13" s="70">
        <f>'Prihlásenie zamestnanca do Soci'!L52</f>
        <v>25</v>
      </c>
      <c r="AL13" s="69">
        <f>'Prihlásenie zamestnanca do Soci'!L53</f>
        <v>10</v>
      </c>
      <c r="AM13" s="69">
        <f>'Prihlásenie zamestnanca do Soci'!L54</f>
        <v>5</v>
      </c>
      <c r="AN13" s="69">
        <f>'Prihlásenie zamestnanca do Soci'!L55</f>
        <v>15</v>
      </c>
      <c r="AO13" s="51">
        <f>'Prihlásenie zamestnanca do Soci'!L56</f>
        <v>0.2</v>
      </c>
      <c r="AP13" s="70">
        <f>'Prihlásenie zamestnanca do Soci'!L86</f>
        <v>5</v>
      </c>
      <c r="AQ13" s="69">
        <f>'Prihlásenie zamestnanca do Soci'!L87</f>
        <v>3</v>
      </c>
      <c r="AR13" s="69">
        <f>'Prihlásenie zamestnanca do Soci'!L88</f>
        <v>0</v>
      </c>
      <c r="AS13" s="69">
        <f>'Prihlásenie zamestnanca do Soci'!L89</f>
        <v>2</v>
      </c>
      <c r="AT13" s="51">
        <f>'Prihlásenie zamestnanca do Soci'!L90</f>
        <v>0</v>
      </c>
      <c r="AU13" s="71">
        <f>'Prihlásenie zamestnanca do Soci'!L109</f>
        <v>9</v>
      </c>
      <c r="AV13" s="69">
        <f>'Prihlásenie zamestnanca do Soci'!L110</f>
        <v>9</v>
      </c>
      <c r="AW13" s="69">
        <f>'Prihlásenie zamestnanca do Soci'!L111</f>
        <v>0</v>
      </c>
      <c r="AX13" s="69">
        <f>'Prihlásenie zamestnanca do Soci'!L112</f>
        <v>0</v>
      </c>
      <c r="AY13" s="51">
        <f>'Prihlásenie zamestnanca do Soci'!L113</f>
        <v>0</v>
      </c>
      <c r="AZ13" s="70">
        <f>'Prihlásenie zamestnanca do Soci'!L116</f>
        <v>5</v>
      </c>
      <c r="BA13" s="69">
        <f>'Prihlásenie zamestnanca do Soci'!L117</f>
        <v>2</v>
      </c>
      <c r="BB13" s="69">
        <f>'Prihlásenie zamestnanca do Soci'!L118</f>
        <v>3</v>
      </c>
      <c r="BC13" s="69">
        <f>'Prihlásenie zamestnanca do Soci'!L119</f>
        <v>3</v>
      </c>
      <c r="BD13" s="51">
        <f>'Prihlásenie zamestnanca do Soci'!L120</f>
        <v>0.6</v>
      </c>
    </row>
    <row r="14" spans="1:71" ht="15">
      <c r="A14" s="61" t="str">
        <f>'Plnenie si daňových povinností '!B2</f>
        <v>Plnenie si daňových povinností – zamestnanec (FO)</v>
      </c>
      <c r="B14" s="62">
        <f>'Plnenie si daňových povinností '!D155</f>
        <v>134</v>
      </c>
      <c r="C14" s="62">
        <f>'Plnenie si daňových povinností '!D156</f>
        <v>35</v>
      </c>
      <c r="D14" s="62">
        <f>'Plnenie si daňových povinností '!D157</f>
        <v>48</v>
      </c>
      <c r="E14" s="62">
        <f>'Plnenie si daňových povinností '!D158</f>
        <v>99</v>
      </c>
      <c r="F14" s="63">
        <f>'Plnenie si daňových povinností '!D159</f>
        <v>0.430952381</v>
      </c>
      <c r="G14" s="64">
        <f>'Plnenie si daňových povinností '!L7</f>
        <v>6</v>
      </c>
      <c r="H14" s="65">
        <f>'Plnenie si daňových povinností '!L8</f>
        <v>0</v>
      </c>
      <c r="I14" s="66">
        <f>'Plnenie si daňových povinností '!L9</f>
        <v>6</v>
      </c>
      <c r="J14" s="66">
        <f>'Plnenie si daňových povinností '!L10</f>
        <v>6</v>
      </c>
      <c r="K14" s="31">
        <f>'Plnenie si daňových povinností '!L11</f>
        <v>1</v>
      </c>
      <c r="L14" s="67">
        <f>'Plnenie si daňových povinností '!L13</f>
        <v>12</v>
      </c>
      <c r="M14" s="66">
        <f>'Plnenie si daňových povinností '!L14</f>
        <v>0</v>
      </c>
      <c r="N14" s="66">
        <f>'Plnenie si daňových povinností '!L15</f>
        <v>9</v>
      </c>
      <c r="O14" s="66">
        <f>'Plnenie si daňových povinností '!L16</f>
        <v>12</v>
      </c>
      <c r="P14" s="45">
        <f>'Plnenie si daňových povinností '!L17</f>
        <v>0.75</v>
      </c>
      <c r="Q14" s="68">
        <f>'Plnenie si daňových povinností '!L23</f>
        <v>6</v>
      </c>
      <c r="R14" s="69">
        <f>'Plnenie si daňových povinností '!L24</f>
        <v>3</v>
      </c>
      <c r="S14" s="69">
        <f>'Plnenie si daňových povinností '!L25</f>
        <v>2</v>
      </c>
      <c r="T14" s="69">
        <f>'Plnenie si daňových povinností '!L26</f>
        <v>3</v>
      </c>
      <c r="U14" s="51">
        <f>'Plnenie si daňových povinností '!L27</f>
        <v>0.33333333333333331</v>
      </c>
      <c r="V14" s="70">
        <f>'Plnenie si daňových povinností '!L28</f>
        <v>6</v>
      </c>
      <c r="W14" s="69">
        <f>'Plnenie si daňových povinností '!L29</f>
        <v>0</v>
      </c>
      <c r="X14" s="69">
        <f>'Plnenie si daňových povinností '!L30</f>
        <v>3</v>
      </c>
      <c r="Y14" s="69">
        <f>'Plnenie si daňových povinností '!L31</f>
        <v>6</v>
      </c>
      <c r="Z14" s="51">
        <f>'Plnenie si daňových povinností '!L32</f>
        <v>0.5</v>
      </c>
      <c r="AA14" s="70">
        <f>'Plnenie si daňových povinností '!L33</f>
        <v>6</v>
      </c>
      <c r="AB14" s="69">
        <f>'Plnenie si daňových povinností '!L34</f>
        <v>1</v>
      </c>
      <c r="AC14" s="69">
        <f>'Plnenie si daňových povinností '!L35</f>
        <v>3</v>
      </c>
      <c r="AD14" s="69">
        <f>'Plnenie si daňových povinností '!L36</f>
        <v>5</v>
      </c>
      <c r="AE14" s="51">
        <f>'Plnenie si daňových povinností '!L37</f>
        <v>0.5</v>
      </c>
      <c r="AF14" s="70">
        <f>'Plnenie si daňových povinností '!L38</f>
        <v>14</v>
      </c>
      <c r="AG14" s="69">
        <f>'Plnenie si daňových povinností '!L39</f>
        <v>0</v>
      </c>
      <c r="AH14" s="69">
        <f>'Plnenie si daňových povinností '!L40</f>
        <v>4</v>
      </c>
      <c r="AI14" s="69">
        <f>'Plnenie si daňových povinností '!L41</f>
        <v>14</v>
      </c>
      <c r="AJ14" s="51">
        <f>'Plnenie si daňových povinností '!L42</f>
        <v>0.2857142857142857</v>
      </c>
      <c r="AK14" s="70">
        <f>'Plnenie si daňových povinností '!L52</f>
        <v>25</v>
      </c>
      <c r="AL14" s="69">
        <f>'Plnenie si daňových povinností '!L53</f>
        <v>0</v>
      </c>
      <c r="AM14" s="69">
        <f>'Plnenie si daňových povinností '!L54</f>
        <v>10</v>
      </c>
      <c r="AN14" s="69">
        <f>'Plnenie si daňových povinností '!L55</f>
        <v>25</v>
      </c>
      <c r="AO14" s="51">
        <f>'Plnenie si daňových povinností '!L56</f>
        <v>0.4</v>
      </c>
      <c r="AP14" s="70">
        <f>'Plnenie si daňových povinností '!L86</f>
        <v>5</v>
      </c>
      <c r="AQ14" s="69">
        <f>'Plnenie si daňových povinností '!L87</f>
        <v>2</v>
      </c>
      <c r="AR14" s="69">
        <f>'Plnenie si daňových povinností '!L88</f>
        <v>2</v>
      </c>
      <c r="AS14" s="69">
        <f>'Plnenie si daňových povinností '!L89</f>
        <v>3</v>
      </c>
      <c r="AT14" s="51">
        <f>'Plnenie si daňových povinností '!L90</f>
        <v>0.4</v>
      </c>
      <c r="AU14" s="71">
        <f>'Plnenie si daňových povinností '!L109</f>
        <v>9</v>
      </c>
      <c r="AV14" s="69">
        <f>'Plnenie si daňových povinností '!L110</f>
        <v>0</v>
      </c>
      <c r="AW14" s="69">
        <f>'Plnenie si daňových povinností '!L111</f>
        <v>0</v>
      </c>
      <c r="AX14" s="69">
        <f>'Plnenie si daňových povinností '!L112</f>
        <v>9</v>
      </c>
      <c r="AY14" s="51">
        <f>'Plnenie si daňových povinností '!L113</f>
        <v>0</v>
      </c>
      <c r="AZ14" s="70">
        <f>'Plnenie si daňových povinností '!L116</f>
        <v>5</v>
      </c>
      <c r="BA14" s="69">
        <f>'Plnenie si daňových povinností '!L117</f>
        <v>1</v>
      </c>
      <c r="BB14" s="69">
        <f>'Plnenie si daňových povinností '!L118</f>
        <v>4</v>
      </c>
      <c r="BC14" s="69">
        <f>'Plnenie si daňových povinností '!L119</f>
        <v>4</v>
      </c>
      <c r="BD14" s="51">
        <f>'Plnenie si daňových povinností '!L120</f>
        <v>0.8</v>
      </c>
    </row>
    <row r="15" spans="1:71" ht="15">
      <c r="A15" s="61" t="str">
        <f>'Zápis do obchodného registra – '!B2</f>
        <v>Zápis do obchodného registra – PO</v>
      </c>
      <c r="B15" s="62">
        <f>'Zápis do obchodného registra – '!D155</f>
        <v>131</v>
      </c>
      <c r="C15" s="62">
        <f>'Zápis do obchodného registra – '!D156</f>
        <v>55</v>
      </c>
      <c r="D15" s="62">
        <f>'Zápis do obchodného registra – '!D157</f>
        <v>37</v>
      </c>
      <c r="E15" s="62">
        <f>'Zápis do obchodného registra – '!D158</f>
        <v>76</v>
      </c>
      <c r="F15" s="63">
        <f>'Zápis do obchodného registra – '!D159</f>
        <v>0.36151515150000002</v>
      </c>
      <c r="G15" s="64">
        <f>'Zápis do obchodného registra – '!L7</f>
        <v>6</v>
      </c>
      <c r="H15" s="65">
        <f>'Zápis do obchodného registra – '!L8</f>
        <v>0</v>
      </c>
      <c r="I15" s="66">
        <f>'Zápis do obchodného registra – '!L9</f>
        <v>4</v>
      </c>
      <c r="J15" s="66">
        <f>'Zápis do obchodného registra – '!L10</f>
        <v>6</v>
      </c>
      <c r="K15" s="31">
        <f>'Zápis do obchodného registra – '!L11</f>
        <v>0.66666666666666663</v>
      </c>
      <c r="L15" s="67">
        <f>'Zápis do obchodného registra – '!L13</f>
        <v>13</v>
      </c>
      <c r="M15" s="66">
        <f>'Zápis do obchodného registra – '!L14</f>
        <v>0</v>
      </c>
      <c r="N15" s="66">
        <f>'Zápis do obchodného registra – '!L15</f>
        <v>13</v>
      </c>
      <c r="O15" s="66">
        <f>'Zápis do obchodného registra – '!L16</f>
        <v>13</v>
      </c>
      <c r="P15" s="51">
        <f>'Zápis do obchodného registra – '!L17</f>
        <v>1</v>
      </c>
      <c r="Q15" s="68">
        <f>'Zápis do obchodného registra – '!L23</f>
        <v>6</v>
      </c>
      <c r="R15" s="69">
        <f>'Zápis do obchodného registra – '!L24</f>
        <v>3</v>
      </c>
      <c r="S15" s="69">
        <f>'Zápis do obchodného registra – '!L25</f>
        <v>2</v>
      </c>
      <c r="T15" s="69">
        <f>'Zápis do obchodného registra – '!L26</f>
        <v>3</v>
      </c>
      <c r="U15" s="51">
        <f>'Zápis do obchodného registra – '!L27</f>
        <v>0.33333333333333331</v>
      </c>
      <c r="V15" s="70">
        <f>'Zápis do obchodného registra – '!L28</f>
        <v>6</v>
      </c>
      <c r="W15" s="69">
        <f>'Zápis do obchodného registra – '!L29</f>
        <v>2</v>
      </c>
      <c r="X15" s="69">
        <f>'Zápis do obchodného registra – '!L30</f>
        <v>4</v>
      </c>
      <c r="Y15" s="69">
        <f>'Zápis do obchodného registra – '!L31</f>
        <v>4</v>
      </c>
      <c r="Z15" s="51">
        <f>'Zápis do obchodného registra – '!L32</f>
        <v>0.66666666666666663</v>
      </c>
      <c r="AA15" s="70">
        <f>'Zápis do obchodného registra – '!L33</f>
        <v>6</v>
      </c>
      <c r="AB15" s="69">
        <f>'Zápis do obchodného registra – '!L34</f>
        <v>6</v>
      </c>
      <c r="AC15" s="69">
        <f>'Zápis do obchodného registra – '!L35</f>
        <v>0</v>
      </c>
      <c r="AD15" s="69">
        <f>'Zápis do obchodného registra – '!L36</f>
        <v>0</v>
      </c>
      <c r="AE15" s="51">
        <f>'Zápis do obchodného registra – '!L37</f>
        <v>0</v>
      </c>
      <c r="AF15" s="70">
        <f>'Zápis do obchodného registra – '!L38</f>
        <v>14</v>
      </c>
      <c r="AG15" s="69">
        <f>'Zápis do obchodného registra – '!L39</f>
        <v>1</v>
      </c>
      <c r="AH15" s="69">
        <f>'Zápis do obchodného registra – '!L40</f>
        <v>0</v>
      </c>
      <c r="AI15" s="69">
        <f>'Zápis do obchodného registra – '!L41</f>
        <v>13</v>
      </c>
      <c r="AJ15" s="51">
        <f>'Zápis do obchodného registra – '!L42</f>
        <v>0</v>
      </c>
      <c r="AK15" s="70">
        <f>'Zápis do obchodného registra – '!L52</f>
        <v>22</v>
      </c>
      <c r="AL15" s="69">
        <f>'Zápis do obchodného registra – '!L53</f>
        <v>3</v>
      </c>
      <c r="AM15" s="69">
        <f>'Zápis do obchodného registra – '!L54</f>
        <v>4</v>
      </c>
      <c r="AN15" s="69">
        <f>'Zápis do obchodného registra – '!L55</f>
        <v>19</v>
      </c>
      <c r="AO15" s="51">
        <f>'Zápis do obchodného registra – '!L56</f>
        <v>0.18181818181818182</v>
      </c>
      <c r="AP15" s="70">
        <f>'Zápis do obchodného registra – '!L86</f>
        <v>4</v>
      </c>
      <c r="AQ15" s="69">
        <f>'Zápis do obchodného registra – '!L87</f>
        <v>2</v>
      </c>
      <c r="AR15" s="69">
        <f>'Zápis do obchodného registra – '!L88</f>
        <v>0</v>
      </c>
      <c r="AS15" s="69">
        <f>'Zápis do obchodného registra – '!L89</f>
        <v>2</v>
      </c>
      <c r="AT15" s="51">
        <f>'Zápis do obchodného registra – '!L90</f>
        <v>0</v>
      </c>
      <c r="AU15" s="71">
        <f>'Zápis do obchodného registra – '!L109</f>
        <v>9</v>
      </c>
      <c r="AV15" s="69">
        <f>'Zápis do obchodného registra – '!L110</f>
        <v>9</v>
      </c>
      <c r="AW15" s="69">
        <f>'Zápis do obchodného registra – '!L111</f>
        <v>0</v>
      </c>
      <c r="AX15" s="69">
        <f>'Zápis do obchodného registra – '!L112</f>
        <v>0</v>
      </c>
      <c r="AY15" s="51">
        <f>'Zápis do obchodného registra – '!L113</f>
        <v>0</v>
      </c>
      <c r="AZ15" s="70">
        <f>'Zápis do obchodného registra – '!L116</f>
        <v>5</v>
      </c>
      <c r="BA15" s="69">
        <f>'Zápis do obchodného registra – '!L117</f>
        <v>1</v>
      </c>
      <c r="BB15" s="69">
        <f>'Zápis do obchodného registra – '!L118</f>
        <v>4</v>
      </c>
      <c r="BC15" s="69">
        <f>'Zápis do obchodného registra – '!L119</f>
        <v>4</v>
      </c>
      <c r="BD15" s="51">
        <f>'Zápis do obchodného registra – '!L120</f>
        <v>0.8</v>
      </c>
    </row>
    <row r="16" spans="1:71" ht="15">
      <c r="A16" s="61" t="str">
        <f>'Živnosť - ukončenie'!B2</f>
        <v>Živnosť - ukončenie</v>
      </c>
      <c r="B16" s="62">
        <f>'Živnosť - ukončenie'!D155</f>
        <v>122</v>
      </c>
      <c r="C16" s="62">
        <f>'Živnosť - ukončenie'!D156</f>
        <v>45</v>
      </c>
      <c r="D16" s="62">
        <f>'Živnosť - ukončenie'!D157</f>
        <v>37</v>
      </c>
      <c r="E16" s="62">
        <f>'Živnosť - ukončenie'!D158</f>
        <v>77</v>
      </c>
      <c r="F16" s="63">
        <f>'Živnosť - ukončenie'!D159</f>
        <v>0.35114529909999997</v>
      </c>
      <c r="G16" s="64">
        <f>'Živnosť - ukončenie'!L7</f>
        <v>6</v>
      </c>
      <c r="H16" s="65">
        <f>'Živnosť - ukončenie'!L8</f>
        <v>0</v>
      </c>
      <c r="I16" s="66">
        <f>'Živnosť - ukončenie'!L9</f>
        <v>5</v>
      </c>
      <c r="J16" s="66">
        <f>'Živnosť - ukončenie'!L10</f>
        <v>6</v>
      </c>
      <c r="K16" s="31">
        <f>'Živnosť - ukončenie'!L11</f>
        <v>0.83333333333333337</v>
      </c>
      <c r="L16" s="67">
        <f>'Živnosť - ukončenie'!L13</f>
        <v>13</v>
      </c>
      <c r="M16" s="66">
        <f>'Živnosť - ukončenie'!L14</f>
        <v>0</v>
      </c>
      <c r="N16" s="66">
        <f>'Živnosť - ukončenie'!L15</f>
        <v>10</v>
      </c>
      <c r="O16" s="66">
        <f>'Živnosť - ukončenie'!L16</f>
        <v>13</v>
      </c>
      <c r="P16" s="45">
        <f>'Živnosť - ukončenie'!L17</f>
        <v>0.76923076923076927</v>
      </c>
      <c r="Q16" s="68">
        <f>'Živnosť - ukončenie'!L23</f>
        <v>6</v>
      </c>
      <c r="R16" s="69">
        <f>'Živnosť - ukončenie'!L24</f>
        <v>0</v>
      </c>
      <c r="S16" s="69">
        <f>'Živnosť - ukončenie'!L25</f>
        <v>2</v>
      </c>
      <c r="T16" s="69">
        <f>'Živnosť - ukončenie'!L26</f>
        <v>6</v>
      </c>
      <c r="U16" s="51">
        <f>'Živnosť - ukončenie'!L27</f>
        <v>0.33333333333333331</v>
      </c>
      <c r="V16" s="70">
        <f>'Živnosť - ukončenie'!L28</f>
        <v>6</v>
      </c>
      <c r="W16" s="69">
        <f>'Živnosť - ukončenie'!L29</f>
        <v>2</v>
      </c>
      <c r="X16" s="69">
        <f>'Živnosť - ukončenie'!L30</f>
        <v>4</v>
      </c>
      <c r="Y16" s="69">
        <f>'Živnosť - ukončenie'!L31</f>
        <v>4</v>
      </c>
      <c r="Z16" s="51">
        <f>'Živnosť - ukončenie'!L32</f>
        <v>0.66666666666666663</v>
      </c>
      <c r="AA16" s="70">
        <f>'Živnosť - ukončenie'!L33</f>
        <v>6</v>
      </c>
      <c r="AB16" s="69">
        <f>'Živnosť - ukončenie'!L34</f>
        <v>5</v>
      </c>
      <c r="AC16" s="69">
        <f>'Živnosť - ukončenie'!L35</f>
        <v>0</v>
      </c>
      <c r="AD16" s="69">
        <f>'Živnosť - ukončenie'!L36</f>
        <v>1</v>
      </c>
      <c r="AE16" s="51">
        <f>'Živnosť - ukončenie'!L37</f>
        <v>0</v>
      </c>
      <c r="AF16" s="70">
        <f>'Živnosť - ukončenie'!L38</f>
        <v>10</v>
      </c>
      <c r="AG16" s="69">
        <f>'Živnosť - ukončenie'!L39</f>
        <v>0</v>
      </c>
      <c r="AH16" s="69">
        <f>'Živnosť - ukončenie'!L40</f>
        <v>3</v>
      </c>
      <c r="AI16" s="69">
        <f>'Živnosť - ukončenie'!L41</f>
        <v>10</v>
      </c>
      <c r="AJ16" s="51">
        <f>'Živnosť - ukončenie'!L42</f>
        <v>0.3</v>
      </c>
      <c r="AK16" s="70">
        <f>'Živnosť - ukončenie'!L52</f>
        <v>25</v>
      </c>
      <c r="AL16" s="69">
        <f>'Živnosť - ukončenie'!L53</f>
        <v>4</v>
      </c>
      <c r="AM16" s="69">
        <f>'Živnosť - ukončenie'!L54</f>
        <v>3</v>
      </c>
      <c r="AN16" s="69">
        <f>'Živnosť - ukončenie'!L55</f>
        <v>21</v>
      </c>
      <c r="AO16" s="51">
        <f>'Živnosť - ukončenie'!L56</f>
        <v>0.12</v>
      </c>
      <c r="AP16" s="70">
        <f>'Živnosť - ukončenie'!L86</f>
        <v>5</v>
      </c>
      <c r="AQ16" s="69">
        <f>'Živnosť - ukončenie'!L87</f>
        <v>5</v>
      </c>
      <c r="AR16" s="69">
        <f>'Živnosť - ukončenie'!L88</f>
        <v>0</v>
      </c>
      <c r="AS16" s="69">
        <f>'Živnosť - ukončenie'!L89</f>
        <v>0</v>
      </c>
      <c r="AT16" s="51">
        <f>'Živnosť - ukončenie'!L90</f>
        <v>0</v>
      </c>
      <c r="AU16" s="71">
        <f>'Živnosť - ukončenie'!L109</f>
        <v>0</v>
      </c>
      <c r="AV16" s="69">
        <f>'Živnosť - ukončenie'!L110</f>
        <v>0</v>
      </c>
      <c r="AW16" s="69">
        <f>'Živnosť - ukončenie'!L111</f>
        <v>0</v>
      </c>
      <c r="AX16" s="69">
        <f>'Živnosť - ukončenie'!L112</f>
        <v>0</v>
      </c>
      <c r="AY16" s="51" t="str">
        <f>'Živnosť - ukončenie'!L113</f>
        <v>N/A</v>
      </c>
      <c r="AZ16" s="70">
        <f>'Živnosť - ukončenie'!L116</f>
        <v>5</v>
      </c>
      <c r="BA16" s="69">
        <f>'Živnosť - ukončenie'!L117</f>
        <v>1</v>
      </c>
      <c r="BB16" s="69">
        <f>'Živnosť - ukončenie'!L118</f>
        <v>3</v>
      </c>
      <c r="BC16" s="69">
        <f>'Živnosť - ukončenie'!L119</f>
        <v>4</v>
      </c>
      <c r="BD16" s="51">
        <f>'Živnosť - ukončenie'!L120</f>
        <v>0.6</v>
      </c>
    </row>
    <row r="17" spans="1:56" ht="15">
      <c r="A17" s="61" t="str">
        <f>'Bývanie – Stavba rodinného domu'!B2</f>
        <v>Bývanie – Stavba rodinného domu</v>
      </c>
      <c r="B17" s="62">
        <f>'Bývanie – Stavba rodinného domu'!D155</f>
        <v>126</v>
      </c>
      <c r="C17" s="62">
        <f>'Bývanie – Stavba rodinného domu'!D156</f>
        <v>56</v>
      </c>
      <c r="D17" s="62">
        <f>'Bývanie – Stavba rodinného domu'!D157</f>
        <v>35</v>
      </c>
      <c r="E17" s="62">
        <f>'Bývanie – Stavba rodinného domu'!D158</f>
        <v>70</v>
      </c>
      <c r="F17" s="63">
        <f>'Bývanie – Stavba rodinného domu'!D159</f>
        <v>0.36811965810000002</v>
      </c>
      <c r="G17" s="64">
        <f>'Bývanie – Stavba rodinného domu'!L7</f>
        <v>6</v>
      </c>
      <c r="H17" s="65">
        <f>'Bývanie – Stavba rodinného domu'!L8</f>
        <v>0</v>
      </c>
      <c r="I17" s="66">
        <f>'Bývanie – Stavba rodinného domu'!L9</f>
        <v>1</v>
      </c>
      <c r="J17" s="66">
        <f>'Bývanie – Stavba rodinného domu'!L10</f>
        <v>6</v>
      </c>
      <c r="K17" s="31">
        <f>'Bývanie – Stavba rodinného domu'!L11</f>
        <v>0.16666666666666666</v>
      </c>
      <c r="L17" s="67">
        <f>'Bývanie – Stavba rodinného domu'!L13</f>
        <v>13</v>
      </c>
      <c r="M17" s="66">
        <f>'Bývanie – Stavba rodinného domu'!L14</f>
        <v>1</v>
      </c>
      <c r="N17" s="66">
        <f>'Bývanie – Stavba rodinného domu'!L15</f>
        <v>9</v>
      </c>
      <c r="O17" s="66">
        <f>'Bývanie – Stavba rodinného domu'!L16</f>
        <v>12</v>
      </c>
      <c r="P17" s="45">
        <f>'Bývanie – Stavba rodinného domu'!L17</f>
        <v>0.69230769230769229</v>
      </c>
      <c r="Q17" s="68">
        <f>'Bývanie – Stavba rodinného domu'!L23</f>
        <v>6</v>
      </c>
      <c r="R17" s="69">
        <f>'Bývanie – Stavba rodinného domu'!L24</f>
        <v>3</v>
      </c>
      <c r="S17" s="69">
        <f>'Bývanie – Stavba rodinného domu'!L25</f>
        <v>0</v>
      </c>
      <c r="T17" s="69">
        <f>'Bývanie – Stavba rodinného domu'!L26</f>
        <v>3</v>
      </c>
      <c r="U17" s="51">
        <f>'Bývanie – Stavba rodinného domu'!L27</f>
        <v>0</v>
      </c>
      <c r="V17" s="70">
        <f>'Bývanie – Stavba rodinného domu'!L28</f>
        <v>6</v>
      </c>
      <c r="W17" s="69">
        <f>'Bývanie – Stavba rodinného domu'!L29</f>
        <v>6</v>
      </c>
      <c r="X17" s="69">
        <f>'Bývanie – Stavba rodinného domu'!L30</f>
        <v>0</v>
      </c>
      <c r="Y17" s="69">
        <f>'Bývanie – Stavba rodinného domu'!L31</f>
        <v>0</v>
      </c>
      <c r="Z17" s="51">
        <f>'Bývanie – Stavba rodinného domu'!L32</f>
        <v>0</v>
      </c>
      <c r="AA17" s="70">
        <f>'Bývanie – Stavba rodinného domu'!L33</f>
        <v>6</v>
      </c>
      <c r="AB17" s="69">
        <f>'Bývanie – Stavba rodinného domu'!L34</f>
        <v>0</v>
      </c>
      <c r="AC17" s="69">
        <f>'Bývanie – Stavba rodinného domu'!L35</f>
        <v>6</v>
      </c>
      <c r="AD17" s="69">
        <f>'Bývanie – Stavba rodinného domu'!L36</f>
        <v>6</v>
      </c>
      <c r="AE17" s="51">
        <f>'Bývanie – Stavba rodinného domu'!L37</f>
        <v>1</v>
      </c>
      <c r="AF17" s="70">
        <f>'Bývanie – Stavba rodinného domu'!L38</f>
        <v>10</v>
      </c>
      <c r="AG17" s="69">
        <f>'Bývanie – Stavba rodinného domu'!L39</f>
        <v>2</v>
      </c>
      <c r="AH17" s="69">
        <f>'Bývanie – Stavba rodinného domu'!L40</f>
        <v>4</v>
      </c>
      <c r="AI17" s="69">
        <f>'Bývanie – Stavba rodinného domu'!L41</f>
        <v>8</v>
      </c>
      <c r="AJ17" s="51">
        <f>'Bývanie – Stavba rodinného domu'!L42</f>
        <v>0.4</v>
      </c>
      <c r="AK17" s="70">
        <f>'Bývanie – Stavba rodinného domu'!L52</f>
        <v>20</v>
      </c>
      <c r="AL17" s="69">
        <f>'Bývanie – Stavba rodinného domu'!L53</f>
        <v>5</v>
      </c>
      <c r="AM17" s="69">
        <f>'Bývanie – Stavba rodinného domu'!L54</f>
        <v>5</v>
      </c>
      <c r="AN17" s="69">
        <f>'Bývanie – Stavba rodinného domu'!L55</f>
        <v>15</v>
      </c>
      <c r="AO17" s="51">
        <f>'Bývanie – Stavba rodinného domu'!L56</f>
        <v>0.25</v>
      </c>
      <c r="AP17" s="70">
        <f>'Bývanie – Stavba rodinného domu'!L86</f>
        <v>5</v>
      </c>
      <c r="AQ17" s="69">
        <f>'Bývanie – Stavba rodinného domu'!L87</f>
        <v>2</v>
      </c>
      <c r="AR17" s="69">
        <f>'Bývanie – Stavba rodinného domu'!L88</f>
        <v>0</v>
      </c>
      <c r="AS17" s="69">
        <f>'Bývanie – Stavba rodinného domu'!L89</f>
        <v>3</v>
      </c>
      <c r="AT17" s="51">
        <f>'Bývanie – Stavba rodinného domu'!L90</f>
        <v>0</v>
      </c>
      <c r="AU17" s="71">
        <f>'Bývanie – Stavba rodinného domu'!L109</f>
        <v>9</v>
      </c>
      <c r="AV17" s="69">
        <f>'Bývanie – Stavba rodinného domu'!L110</f>
        <v>9</v>
      </c>
      <c r="AW17" s="69">
        <f>'Bývanie – Stavba rodinného domu'!L111</f>
        <v>0</v>
      </c>
      <c r="AX17" s="69">
        <f>'Bývanie – Stavba rodinného domu'!L112</f>
        <v>0</v>
      </c>
      <c r="AY17" s="51">
        <f>'Bývanie – Stavba rodinného domu'!L113</f>
        <v>0</v>
      </c>
      <c r="AZ17" s="70">
        <f>'Bývanie – Stavba rodinného domu'!L116</f>
        <v>5</v>
      </c>
      <c r="BA17" s="69">
        <f>'Bývanie – Stavba rodinného domu'!L117</f>
        <v>0</v>
      </c>
      <c r="BB17" s="69">
        <f>'Bývanie – Stavba rodinného domu'!L118</f>
        <v>4</v>
      </c>
      <c r="BC17" s="69">
        <f>'Bývanie – Stavba rodinného domu'!L119</f>
        <v>5</v>
      </c>
      <c r="BD17" s="51">
        <f>'Bývanie – Stavba rodinného domu'!L120</f>
        <v>0.8</v>
      </c>
    </row>
    <row r="18" spans="1:56" ht="15">
      <c r="A18" s="61" t="str">
        <f>'Sociálne dávky – Príspevok v ne'!B2</f>
        <v>Sociálne dávky – Príspevok v nezamestnanosti</v>
      </c>
      <c r="B18" s="62">
        <f>'Sociálne dávky – Príspevok v ne'!D155</f>
        <v>129</v>
      </c>
      <c r="C18" s="62">
        <f>'Sociálne dávky – Príspevok v ne'!D156</f>
        <v>52</v>
      </c>
      <c r="D18" s="62">
        <f>'Sociálne dávky – Príspevok v ne'!D157</f>
        <v>35</v>
      </c>
      <c r="E18" s="62">
        <f>'Sociálne dávky – Príspevok v ne'!D158</f>
        <v>77</v>
      </c>
      <c r="F18" s="63">
        <f>'Sociálne dávky – Príspevok v ne'!D159</f>
        <v>0.25750000000000001</v>
      </c>
      <c r="G18" s="64">
        <f>'Sociálne dávky – Príspevok v ne'!L7</f>
        <v>6</v>
      </c>
      <c r="H18" s="65">
        <f>'Sociálne dávky – Príspevok v ne'!L8</f>
        <v>0</v>
      </c>
      <c r="I18" s="66">
        <f>'Sociálne dávky – Príspevok v ne'!L9</f>
        <v>3</v>
      </c>
      <c r="J18" s="66">
        <f>'Sociálne dávky – Príspevok v ne'!L10</f>
        <v>6</v>
      </c>
      <c r="K18" s="31">
        <f>'Sociálne dávky – Príspevok v ne'!L11</f>
        <v>0.5</v>
      </c>
      <c r="L18" s="67">
        <f>'Sociálne dávky – Príspevok v ne'!L13</f>
        <v>12</v>
      </c>
      <c r="M18" s="66">
        <f>'Sociálne dávky – Príspevok v ne'!L14</f>
        <v>0</v>
      </c>
      <c r="N18" s="66">
        <f>'Sociálne dávky – Príspevok v ne'!L15</f>
        <v>6</v>
      </c>
      <c r="O18" s="66">
        <f>'Sociálne dávky – Príspevok v ne'!L16</f>
        <v>12</v>
      </c>
      <c r="P18" s="45">
        <f>'Sociálne dávky – Príspevok v ne'!L17</f>
        <v>0.5</v>
      </c>
      <c r="Q18" s="68">
        <f>'Sociálne dávky – Príspevok v ne'!L23</f>
        <v>6</v>
      </c>
      <c r="R18" s="69">
        <f>'Sociálne dávky – Príspevok v ne'!L24</f>
        <v>0</v>
      </c>
      <c r="S18" s="69">
        <f>'Sociálne dávky – Príspevok v ne'!L25</f>
        <v>5</v>
      </c>
      <c r="T18" s="69">
        <f>'Sociálne dávky – Príspevok v ne'!L26</f>
        <v>6</v>
      </c>
      <c r="U18" s="51">
        <f>'Sociálne dávky – Príspevok v ne'!L27</f>
        <v>0.83333333333333337</v>
      </c>
      <c r="V18" s="70">
        <f>'Sociálne dávky – Príspevok v ne'!L28</f>
        <v>6</v>
      </c>
      <c r="W18" s="69">
        <f>'Sociálne dávky – Príspevok v ne'!L29</f>
        <v>6</v>
      </c>
      <c r="X18" s="69">
        <f>'Sociálne dávky – Príspevok v ne'!L30</f>
        <v>0</v>
      </c>
      <c r="Y18" s="69">
        <f>'Sociálne dávky – Príspevok v ne'!L31</f>
        <v>0</v>
      </c>
      <c r="Z18" s="51">
        <f>'Sociálne dávky – Príspevok v ne'!L32</f>
        <v>0</v>
      </c>
      <c r="AA18" s="70">
        <f>'Sociálne dávky – Príspevok v ne'!L33</f>
        <v>6</v>
      </c>
      <c r="AB18" s="69">
        <f>'Sociálne dávky – Príspevok v ne'!L34</f>
        <v>6</v>
      </c>
      <c r="AC18" s="69">
        <f>'Sociálne dávky – Príspevok v ne'!L35</f>
        <v>0</v>
      </c>
      <c r="AD18" s="69">
        <f>'Sociálne dávky – Príspevok v ne'!L36</f>
        <v>0</v>
      </c>
      <c r="AE18" s="51">
        <f>'Sociálne dávky – Príspevok v ne'!L37</f>
        <v>0</v>
      </c>
      <c r="AF18" s="70">
        <f>'Sociálne dávky – Príspevok v ne'!L38</f>
        <v>10</v>
      </c>
      <c r="AG18" s="69">
        <f>'Sociálne dávky – Príspevok v ne'!L39</f>
        <v>0</v>
      </c>
      <c r="AH18" s="69">
        <f>'Sociálne dávky – Príspevok v ne'!L40</f>
        <v>3</v>
      </c>
      <c r="AI18" s="69">
        <f>'Sociálne dávky – Príspevok v ne'!L41</f>
        <v>10</v>
      </c>
      <c r="AJ18" s="51">
        <f>'Sociálne dávky – Príspevok v ne'!L42</f>
        <v>0.3</v>
      </c>
      <c r="AK18" s="70">
        <f>'Sociálne dávky – Príspevok v ne'!L52</f>
        <v>24</v>
      </c>
      <c r="AL18" s="69">
        <f>'Sociálne dávky – Príspevok v ne'!L53</f>
        <v>0</v>
      </c>
      <c r="AM18" s="69">
        <f>'Sociálne dávky – Príspevok v ne'!L54</f>
        <v>11</v>
      </c>
      <c r="AN18" s="69">
        <f>'Sociálne dávky – Príspevok v ne'!L55</f>
        <v>24</v>
      </c>
      <c r="AO18" s="51">
        <f>'Sociálne dávky – Príspevok v ne'!L56</f>
        <v>0.45833333333333331</v>
      </c>
      <c r="AP18" s="70">
        <f>'Sociálne dávky – Príspevok v ne'!L86</f>
        <v>5</v>
      </c>
      <c r="AQ18" s="69">
        <f>'Sociálne dávky – Príspevok v ne'!L87</f>
        <v>2</v>
      </c>
      <c r="AR18" s="69">
        <f>'Sociálne dávky – Príspevok v ne'!L88</f>
        <v>2</v>
      </c>
      <c r="AS18" s="69">
        <f>'Sociálne dávky – Príspevok v ne'!L89</f>
        <v>3</v>
      </c>
      <c r="AT18" s="51">
        <f>'Sociálne dávky – Príspevok v ne'!L90</f>
        <v>0.4</v>
      </c>
      <c r="AU18" s="71">
        <f>'Sociálne dávky – Príspevok v ne'!L109</f>
        <v>9</v>
      </c>
      <c r="AV18" s="69">
        <f>'Sociálne dávky – Príspevok v ne'!L110</f>
        <v>9</v>
      </c>
      <c r="AW18" s="69">
        <f>'Sociálne dávky – Príspevok v ne'!L111</f>
        <v>0</v>
      </c>
      <c r="AX18" s="69">
        <f>'Sociálne dávky – Príspevok v ne'!L112</f>
        <v>0</v>
      </c>
      <c r="AY18" s="51">
        <f>'Sociálne dávky – Príspevok v ne'!L113</f>
        <v>0</v>
      </c>
      <c r="AZ18" s="70">
        <f>'Sociálne dávky – Príspevok v ne'!L116</f>
        <v>5</v>
      </c>
      <c r="BA18" s="69">
        <f>'Sociálne dávky – Príspevok v ne'!L117</f>
        <v>1</v>
      </c>
      <c r="BB18" s="69">
        <f>'Sociálne dávky – Príspevok v ne'!L118</f>
        <v>4</v>
      </c>
      <c r="BC18" s="69">
        <f>'Sociálne dávky – Príspevok v ne'!L119</f>
        <v>4</v>
      </c>
      <c r="BD18" s="51">
        <f>'Sociálne dávky – Príspevok v ne'!L120</f>
        <v>0.8</v>
      </c>
    </row>
    <row r="19" spans="1:56" ht="15">
      <c r="A19" s="61" t="str">
        <f>'Založenie s.r.o.  a.s.'!B2</f>
        <v>Založenie s.r.o. / a.s.</v>
      </c>
      <c r="B19" s="62">
        <f>'Založenie s.r.o.  a.s.'!D155</f>
        <v>134</v>
      </c>
      <c r="C19" s="62">
        <f>'Založenie s.r.o.  a.s.'!D156</f>
        <v>51</v>
      </c>
      <c r="D19" s="62">
        <f>'Založenie s.r.o.  a.s.'!D157</f>
        <v>37</v>
      </c>
      <c r="E19" s="62">
        <f>'Založenie s.r.o.  a.s.'!D158</f>
        <v>83</v>
      </c>
      <c r="F19" s="63">
        <f>'Založenie s.r.o.  a.s.'!D159</f>
        <v>0.35287545790000002</v>
      </c>
      <c r="G19" s="64">
        <f>'Založenie s.r.o.  a.s.'!L7</f>
        <v>6</v>
      </c>
      <c r="H19" s="65">
        <f>'Založenie s.r.o.  a.s.'!L8</f>
        <v>0</v>
      </c>
      <c r="I19" s="66">
        <f>'Založenie s.r.o.  a.s.'!L9</f>
        <v>0</v>
      </c>
      <c r="J19" s="66">
        <f>'Založenie s.r.o.  a.s.'!L10</f>
        <v>6</v>
      </c>
      <c r="K19" s="31">
        <f>'Založenie s.r.o.  a.s.'!L11</f>
        <v>0</v>
      </c>
      <c r="L19" s="67">
        <f>'Založenie s.r.o.  a.s.'!L13</f>
        <v>13</v>
      </c>
      <c r="M19" s="66">
        <f>'Založenie s.r.o.  a.s.'!L14</f>
        <v>0</v>
      </c>
      <c r="N19" s="66">
        <f>'Založenie s.r.o.  a.s.'!L15</f>
        <v>10</v>
      </c>
      <c r="O19" s="66">
        <f>'Založenie s.r.o.  a.s.'!L16</f>
        <v>13</v>
      </c>
      <c r="P19" s="45">
        <f>'Založenie s.r.o.  a.s.'!L17</f>
        <v>0.76923076923076927</v>
      </c>
      <c r="Q19" s="68">
        <f>'Založenie s.r.o.  a.s.'!L23</f>
        <v>6</v>
      </c>
      <c r="R19" s="69">
        <f>'Založenie s.r.o.  a.s.'!L24</f>
        <v>3</v>
      </c>
      <c r="S19" s="69">
        <f>'Založenie s.r.o.  a.s.'!L25</f>
        <v>2</v>
      </c>
      <c r="T19" s="69">
        <f>'Založenie s.r.o.  a.s.'!L26</f>
        <v>3</v>
      </c>
      <c r="U19" s="51">
        <f>'Založenie s.r.o.  a.s.'!L27</f>
        <v>0.33333333333333331</v>
      </c>
      <c r="V19" s="70">
        <f>'Založenie s.r.o.  a.s.'!L28</f>
        <v>6</v>
      </c>
      <c r="W19" s="69">
        <f>'Založenie s.r.o.  a.s.'!L29</f>
        <v>6</v>
      </c>
      <c r="X19" s="69">
        <f>'Založenie s.r.o.  a.s.'!L30</f>
        <v>0</v>
      </c>
      <c r="Y19" s="69">
        <f>'Založenie s.r.o.  a.s.'!L31</f>
        <v>0</v>
      </c>
      <c r="Z19" s="51">
        <f>'Založenie s.r.o.  a.s.'!L32</f>
        <v>0</v>
      </c>
      <c r="AA19" s="70">
        <f>'Založenie s.r.o.  a.s.'!L33</f>
        <v>6</v>
      </c>
      <c r="AB19" s="69">
        <f>'Založenie s.r.o.  a.s.'!L34</f>
        <v>0</v>
      </c>
      <c r="AC19" s="69">
        <f>'Založenie s.r.o.  a.s.'!L35</f>
        <v>6</v>
      </c>
      <c r="AD19" s="69">
        <f>'Založenie s.r.o.  a.s.'!L36</f>
        <v>6</v>
      </c>
      <c r="AE19" s="51">
        <f>'Založenie s.r.o.  a.s.'!L37</f>
        <v>1</v>
      </c>
      <c r="AF19" s="70">
        <f>'Založenie s.r.o.  a.s.'!L38</f>
        <v>14</v>
      </c>
      <c r="AG19" s="69">
        <f>'Založenie s.r.o.  a.s.'!L39</f>
        <v>0</v>
      </c>
      <c r="AH19" s="69">
        <f>'Založenie s.r.o.  a.s.'!L40</f>
        <v>4</v>
      </c>
      <c r="AI19" s="69">
        <f>'Založenie s.r.o.  a.s.'!L41</f>
        <v>14</v>
      </c>
      <c r="AJ19" s="51">
        <f>'Založenie s.r.o.  a.s.'!L42</f>
        <v>0.2857142857142857</v>
      </c>
      <c r="AK19" s="70">
        <f>'Založenie s.r.o.  a.s.'!L52</f>
        <v>24</v>
      </c>
      <c r="AL19" s="69">
        <f>'Založenie s.r.o.  a.s.'!L53</f>
        <v>2</v>
      </c>
      <c r="AM19" s="69">
        <f>'Založenie s.r.o.  a.s.'!L54</f>
        <v>6</v>
      </c>
      <c r="AN19" s="69">
        <f>'Založenie s.r.o.  a.s.'!L55</f>
        <v>22</v>
      </c>
      <c r="AO19" s="51">
        <f>'Založenie s.r.o.  a.s.'!L56</f>
        <v>0.25</v>
      </c>
      <c r="AP19" s="70">
        <f>'Založenie s.r.o.  a.s.'!L86</f>
        <v>5</v>
      </c>
      <c r="AQ19" s="69">
        <f>'Založenie s.r.o.  a.s.'!L87</f>
        <v>2</v>
      </c>
      <c r="AR19" s="69">
        <f>'Založenie s.r.o.  a.s.'!L88</f>
        <v>2</v>
      </c>
      <c r="AS19" s="69">
        <f>'Založenie s.r.o.  a.s.'!L89</f>
        <v>3</v>
      </c>
      <c r="AT19" s="51">
        <f>'Založenie s.r.o.  a.s.'!L90</f>
        <v>0.4</v>
      </c>
      <c r="AU19" s="71">
        <f>'Založenie s.r.o.  a.s.'!L109</f>
        <v>9</v>
      </c>
      <c r="AV19" s="69">
        <f>'Založenie s.r.o.  a.s.'!L110</f>
        <v>9</v>
      </c>
      <c r="AW19" s="69">
        <f>'Založenie s.r.o.  a.s.'!L111</f>
        <v>0</v>
      </c>
      <c r="AX19" s="69">
        <f>'Založenie s.r.o.  a.s.'!L112</f>
        <v>0</v>
      </c>
      <c r="AY19" s="51">
        <f>'Založenie s.r.o.  a.s.'!L113</f>
        <v>0</v>
      </c>
      <c r="AZ19" s="70">
        <f>'Založenie s.r.o.  a.s.'!L116</f>
        <v>5</v>
      </c>
      <c r="BA19" s="69">
        <f>'Založenie s.r.o.  a.s.'!L117</f>
        <v>1</v>
      </c>
      <c r="BB19" s="69">
        <f>'Založenie s.r.o.  a.s.'!L118</f>
        <v>4</v>
      </c>
      <c r="BC19" s="69">
        <f>'Založenie s.r.o.  a.s.'!L119</f>
        <v>4</v>
      </c>
      <c r="BD19" s="51">
        <f>'Založenie s.r.o.  a.s.'!L120</f>
        <v>0.8</v>
      </c>
    </row>
    <row r="20" spans="1:56" ht="15">
      <c r="A20" s="61" t="str">
        <f>'Živnosť – založenie'!B2</f>
        <v>Živnosť – založenie</v>
      </c>
      <c r="B20" s="62">
        <f>'Živnosť – založenie'!D155</f>
        <v>133</v>
      </c>
      <c r="C20" s="62">
        <f>'Živnosť – založenie'!D156</f>
        <v>41</v>
      </c>
      <c r="D20" s="62">
        <f>'Živnosť – založenie'!D157</f>
        <v>41</v>
      </c>
      <c r="E20" s="62">
        <f>'Živnosť – založenie'!D158</f>
        <v>92</v>
      </c>
      <c r="F20" s="63">
        <f>'Živnosť – založenie'!D159</f>
        <v>0.3595940171</v>
      </c>
      <c r="G20" s="64">
        <f>'Živnosť – založenie'!L7</f>
        <v>6</v>
      </c>
      <c r="H20" s="65">
        <f>'Živnosť – založenie'!L8</f>
        <v>0</v>
      </c>
      <c r="I20" s="66">
        <f>'Živnosť – založenie'!L9</f>
        <v>3</v>
      </c>
      <c r="J20" s="66">
        <f>'Živnosť – založenie'!L10</f>
        <v>6</v>
      </c>
      <c r="K20" s="31">
        <f>'Živnosť – založenie'!L11</f>
        <v>0.5</v>
      </c>
      <c r="L20" s="67">
        <f>'Živnosť – založenie'!L13</f>
        <v>13</v>
      </c>
      <c r="M20" s="66">
        <f>'Živnosť – založenie'!L14</f>
        <v>0</v>
      </c>
      <c r="N20" s="66">
        <f>'Živnosť – založenie'!L15</f>
        <v>8</v>
      </c>
      <c r="O20" s="66">
        <f>'Živnosť – založenie'!L16</f>
        <v>13</v>
      </c>
      <c r="P20" s="45">
        <f>'Živnosť – založenie'!L17</f>
        <v>0.61538461538461542</v>
      </c>
      <c r="Q20" s="68">
        <f>'Živnosť – založenie'!L23</f>
        <v>6</v>
      </c>
      <c r="R20" s="69">
        <f>'Živnosť – založenie'!L24</f>
        <v>0</v>
      </c>
      <c r="S20" s="69">
        <f>'Živnosť – založenie'!L25</f>
        <v>2</v>
      </c>
      <c r="T20" s="69">
        <f>'Živnosť – založenie'!L26</f>
        <v>6</v>
      </c>
      <c r="U20" s="51">
        <f>'Živnosť – založenie'!L27</f>
        <v>0.33333333333333331</v>
      </c>
      <c r="V20" s="70">
        <f>'Živnosť – založenie'!L28</f>
        <v>6</v>
      </c>
      <c r="W20" s="69">
        <f>'Živnosť – založenie'!L29</f>
        <v>0</v>
      </c>
      <c r="X20" s="69">
        <f>'Živnosť – založenie'!L30</f>
        <v>4</v>
      </c>
      <c r="Y20" s="69">
        <f>'Živnosť – založenie'!L31</f>
        <v>6</v>
      </c>
      <c r="Z20" s="51">
        <f>'Živnosť – založenie'!L32</f>
        <v>0.66666666666666663</v>
      </c>
      <c r="AA20" s="70">
        <f>'Živnosť – založenie'!L33</f>
        <v>6</v>
      </c>
      <c r="AB20" s="69">
        <f>'Živnosť – založenie'!L34</f>
        <v>2</v>
      </c>
      <c r="AC20" s="69">
        <f>'Živnosť – založenie'!L35</f>
        <v>0</v>
      </c>
      <c r="AD20" s="69">
        <f>'Živnosť – založenie'!L36</f>
        <v>4</v>
      </c>
      <c r="AE20" s="51">
        <f>'Živnosť – založenie'!L37</f>
        <v>0</v>
      </c>
      <c r="AF20" s="70">
        <f>'Živnosť – založenie'!L38</f>
        <v>12</v>
      </c>
      <c r="AG20" s="69">
        <f>'Živnosť – založenie'!L39</f>
        <v>0</v>
      </c>
      <c r="AH20" s="69">
        <f>'Živnosť – založenie'!L40</f>
        <v>5</v>
      </c>
      <c r="AI20" s="69">
        <f>'Živnosť – založenie'!L41</f>
        <v>12</v>
      </c>
      <c r="AJ20" s="51">
        <f>'Živnosť – založenie'!L42</f>
        <v>0.41666666666666669</v>
      </c>
      <c r="AK20" s="70">
        <f>'Živnosť – založenie'!L52</f>
        <v>25</v>
      </c>
      <c r="AL20" s="69">
        <f>'Živnosť – založenie'!L53</f>
        <v>1</v>
      </c>
      <c r="AM20" s="69">
        <f>'Živnosť – založenie'!L54</f>
        <v>5</v>
      </c>
      <c r="AN20" s="69">
        <f>'Živnosť – založenie'!L55</f>
        <v>24</v>
      </c>
      <c r="AO20" s="51">
        <f>'Živnosť – založenie'!L56</f>
        <v>0.2</v>
      </c>
      <c r="AP20" s="70">
        <f>'Živnosť – založenie'!L86</f>
        <v>5</v>
      </c>
      <c r="AQ20" s="69">
        <f>'Živnosť – založenie'!L87</f>
        <v>4</v>
      </c>
      <c r="AR20" s="69">
        <f>'Živnosť – založenie'!L88</f>
        <v>0</v>
      </c>
      <c r="AS20" s="69">
        <f>'Živnosť – založenie'!L89</f>
        <v>1</v>
      </c>
      <c r="AT20" s="51">
        <f>'Živnosť – založenie'!L90</f>
        <v>0</v>
      </c>
      <c r="AU20" s="71">
        <f>'Živnosť – založenie'!L109</f>
        <v>9</v>
      </c>
      <c r="AV20" s="69">
        <f>'Živnosť – založenie'!L110</f>
        <v>6</v>
      </c>
      <c r="AW20" s="69">
        <f>'Živnosť – založenie'!L111</f>
        <v>3</v>
      </c>
      <c r="AX20" s="69">
        <f>'Živnosť – založenie'!L112</f>
        <v>3</v>
      </c>
      <c r="AY20" s="51">
        <f>'Živnosť – založenie'!L113</f>
        <v>0.33333333333333331</v>
      </c>
      <c r="AZ20" s="70">
        <f>'Živnosť – založenie'!L116</f>
        <v>5</v>
      </c>
      <c r="BA20" s="69">
        <f>'Živnosť – založenie'!L117</f>
        <v>0</v>
      </c>
      <c r="BB20" s="69">
        <f>'Živnosť – založenie'!L118</f>
        <v>4</v>
      </c>
      <c r="BC20" s="69">
        <f>'Živnosť – založenie'!L119</f>
        <v>5</v>
      </c>
      <c r="BD20" s="51">
        <f>'Živnosť – založenie'!L120</f>
        <v>0.8</v>
      </c>
    </row>
    <row r="21" spans="1:56" ht="18.75" customHeight="1">
      <c r="A21" s="61" t="str">
        <f>'Podávanie kontrolného výkazu'!B2</f>
        <v>Podávanie kontrolného výkazu</v>
      </c>
      <c r="B21" s="62">
        <f>'Podávanie kontrolného výkazu'!D155</f>
        <v>134</v>
      </c>
      <c r="C21" s="62">
        <f>'Podávanie kontrolného výkazu'!D156</f>
        <v>46</v>
      </c>
      <c r="D21" s="62">
        <f>'Podávanie kontrolného výkazu'!D157</f>
        <v>37</v>
      </c>
      <c r="E21" s="62">
        <f>'Podávanie kontrolného výkazu'!D158</f>
        <v>88</v>
      </c>
      <c r="F21" s="63">
        <f>'Podávanie kontrolného výkazu'!D159</f>
        <v>0.30261904760000002</v>
      </c>
      <c r="G21" s="64">
        <f>'Podávanie kontrolného výkazu'!L7</f>
        <v>6</v>
      </c>
      <c r="H21" s="65">
        <f>'Podávanie kontrolného výkazu'!L8</f>
        <v>0</v>
      </c>
      <c r="I21" s="66">
        <f>'Podávanie kontrolného výkazu'!L9</f>
        <v>4</v>
      </c>
      <c r="J21" s="66">
        <f>'Podávanie kontrolného výkazu'!L10</f>
        <v>6</v>
      </c>
      <c r="K21" s="31">
        <f>'Podávanie kontrolného výkazu'!L11</f>
        <v>0.66666666666666663</v>
      </c>
      <c r="L21" s="67">
        <f>'Podávanie kontrolného výkazu'!L13</f>
        <v>12</v>
      </c>
      <c r="M21" s="66">
        <f>'Podávanie kontrolného výkazu'!L14</f>
        <v>0</v>
      </c>
      <c r="N21" s="66">
        <f>'Podávanie kontrolného výkazu'!L15</f>
        <v>7</v>
      </c>
      <c r="O21" s="66">
        <f>'Podávanie kontrolného výkazu'!L16</f>
        <v>12</v>
      </c>
      <c r="P21" s="72">
        <f>'Podávanie kontrolného výkazu'!L17</f>
        <v>0.58333333333333337</v>
      </c>
      <c r="Q21" s="68">
        <f>'Podávanie kontrolného výkazu'!L23</f>
        <v>6</v>
      </c>
      <c r="R21" s="73">
        <f>'Podávanie kontrolného výkazu'!L24</f>
        <v>3</v>
      </c>
      <c r="S21" s="73">
        <f>'Podávanie kontrolného výkazu'!L25</f>
        <v>2</v>
      </c>
      <c r="T21" s="73">
        <f>'Podávanie kontrolného výkazu'!L26</f>
        <v>3</v>
      </c>
      <c r="U21" s="72">
        <f>'Podávanie kontrolného výkazu'!L27</f>
        <v>0.33333333333333331</v>
      </c>
      <c r="V21" s="74">
        <f>'Podávanie kontrolného výkazu'!L28</f>
        <v>6</v>
      </c>
      <c r="W21" s="73">
        <f>'Podávanie kontrolného výkazu'!L29</f>
        <v>6</v>
      </c>
      <c r="X21" s="73">
        <f>'Podávanie kontrolného výkazu'!L30</f>
        <v>0</v>
      </c>
      <c r="Y21" s="73">
        <f>'Podávanie kontrolného výkazu'!L31</f>
        <v>0</v>
      </c>
      <c r="Z21" s="72">
        <f>'Podávanie kontrolného výkazu'!L32</f>
        <v>0</v>
      </c>
      <c r="AA21" s="70">
        <f>'Podávanie kontrolného výkazu'!L33</f>
        <v>6</v>
      </c>
      <c r="AB21" s="69">
        <f>'Podávanie kontrolného výkazu'!L34</f>
        <v>6</v>
      </c>
      <c r="AC21" s="69">
        <f>'Podávanie kontrolného výkazu'!L35</f>
        <v>0</v>
      </c>
      <c r="AD21" s="69">
        <f>'Podávanie kontrolného výkazu'!L36</f>
        <v>0</v>
      </c>
      <c r="AE21" s="51">
        <f>'Podávanie kontrolného výkazu'!L37</f>
        <v>0</v>
      </c>
      <c r="AF21" s="70">
        <f>'Podávanie kontrolného výkazu'!L38</f>
        <v>14</v>
      </c>
      <c r="AG21" s="69">
        <f>'Podávanie kontrolného výkazu'!L39</f>
        <v>0</v>
      </c>
      <c r="AH21" s="69">
        <f>'Podávanie kontrolného výkazu'!L40</f>
        <v>4</v>
      </c>
      <c r="AI21" s="69">
        <f>'Podávanie kontrolného výkazu'!L41</f>
        <v>14</v>
      </c>
      <c r="AJ21" s="51">
        <f>'Podávanie kontrolného výkazu'!L42</f>
        <v>0.2857142857142857</v>
      </c>
      <c r="AK21" s="70">
        <f>'Podávanie kontrolného výkazu'!L52</f>
        <v>25</v>
      </c>
      <c r="AL21" s="69">
        <f>'Podávanie kontrolného výkazu'!L53</f>
        <v>0</v>
      </c>
      <c r="AM21" s="69">
        <f>'Podávanie kontrolného výkazu'!L54</f>
        <v>10</v>
      </c>
      <c r="AN21" s="69">
        <f>'Podávanie kontrolného výkazu'!L55</f>
        <v>25</v>
      </c>
      <c r="AO21" s="51">
        <f>'Podávanie kontrolného výkazu'!L56</f>
        <v>0.4</v>
      </c>
      <c r="AP21" s="75">
        <f>'Podávanie kontrolného výkazu'!L86</f>
        <v>5</v>
      </c>
      <c r="AQ21" s="76">
        <f>'Podávanie kontrolného výkazu'!L87</f>
        <v>2</v>
      </c>
      <c r="AR21" s="76">
        <f>'Podávanie kontrolného výkazu'!L88</f>
        <v>2</v>
      </c>
      <c r="AS21" s="76">
        <f>'Podávanie kontrolného výkazu'!L89</f>
        <v>3</v>
      </c>
      <c r="AT21" s="77">
        <f>'Podávanie kontrolného výkazu'!L90</f>
        <v>0.4</v>
      </c>
      <c r="AU21" s="78">
        <f>'Podávanie kontrolného výkazu'!L109</f>
        <v>9</v>
      </c>
      <c r="AV21" s="76">
        <f>'Podávanie kontrolného výkazu'!L110</f>
        <v>0</v>
      </c>
      <c r="AW21" s="76">
        <f>'Podávanie kontrolného výkazu'!L111</f>
        <v>0</v>
      </c>
      <c r="AX21" s="76">
        <f>'Podávanie kontrolného výkazu'!L112</f>
        <v>9</v>
      </c>
      <c r="AY21" s="77">
        <f>'Podávanie kontrolného výkazu'!L113</f>
        <v>0</v>
      </c>
      <c r="AZ21" s="75">
        <f>'Podávanie kontrolného výkazu'!L116</f>
        <v>5</v>
      </c>
      <c r="BA21" s="76">
        <f>'Podávanie kontrolného výkazu'!L117</f>
        <v>1</v>
      </c>
      <c r="BB21" s="76">
        <f>'Podávanie kontrolného výkazu'!L118</f>
        <v>4</v>
      </c>
      <c r="BC21" s="76">
        <f>'Podávanie kontrolného výkazu'!L119</f>
        <v>4</v>
      </c>
      <c r="BD21" s="77">
        <f>'Podávanie kontrolného výkazu'!L120</f>
        <v>0.8</v>
      </c>
    </row>
    <row r="22" spans="1:56" ht="15">
      <c r="A22" s="61" t="str">
        <f>Hárok25!B2</f>
        <v xml:space="preserve">Plnenie si daňových povinností – SZČO / PO </v>
      </c>
      <c r="B22" s="62">
        <f>Hárok25!D155</f>
        <v>132</v>
      </c>
      <c r="C22" s="62">
        <f>Hárok25!D156</f>
        <v>35</v>
      </c>
      <c r="D22" s="62">
        <f>Hárok25!D157</f>
        <v>41</v>
      </c>
      <c r="E22" s="62">
        <f>Hárok25!D158</f>
        <v>97</v>
      </c>
      <c r="F22" s="63">
        <f>Hárok25!D159</f>
        <v>0.34928571429999999</v>
      </c>
      <c r="G22" s="64">
        <f>Hárok25!L7</f>
        <v>6</v>
      </c>
      <c r="H22" s="65">
        <f>Hárok25!L8</f>
        <v>0</v>
      </c>
      <c r="I22" s="66">
        <f>Hárok25!L9</f>
        <v>3</v>
      </c>
      <c r="J22" s="66">
        <f>Hárok25!L10</f>
        <v>6</v>
      </c>
      <c r="K22" s="31">
        <f>Hárok25!L11</f>
        <v>0.5</v>
      </c>
      <c r="L22" s="67">
        <f>Hárok25!L13</f>
        <v>12</v>
      </c>
      <c r="M22" s="66">
        <f>Hárok25!L14</f>
        <v>0</v>
      </c>
      <c r="N22" s="66">
        <f>Hárok25!L15</f>
        <v>7</v>
      </c>
      <c r="O22" s="66">
        <f>Hárok25!L16</f>
        <v>12</v>
      </c>
      <c r="P22" s="45">
        <f>Hárok25!L17</f>
        <v>0.58333333333333337</v>
      </c>
      <c r="Q22" s="68">
        <f>Hárok25!L23</f>
        <v>6</v>
      </c>
      <c r="R22" s="69">
        <f>Hárok25!L24</f>
        <v>3</v>
      </c>
      <c r="S22" s="69">
        <f>Hárok25!L25</f>
        <v>2</v>
      </c>
      <c r="T22" s="69">
        <f>Hárok25!L26</f>
        <v>3</v>
      </c>
      <c r="U22" s="51">
        <f>Hárok25!L27</f>
        <v>0.33333333333333331</v>
      </c>
      <c r="V22" s="70">
        <f>Hárok25!L28</f>
        <v>6</v>
      </c>
      <c r="W22" s="69">
        <f>Hárok25!L29</f>
        <v>0</v>
      </c>
      <c r="X22" s="69">
        <f>Hárok25!L30</f>
        <v>3</v>
      </c>
      <c r="Y22" s="69">
        <f>Hárok25!L31</f>
        <v>6</v>
      </c>
      <c r="Z22" s="51">
        <f>Hárok25!L32</f>
        <v>0.5</v>
      </c>
      <c r="AA22" s="70">
        <f>Hárok25!L33</f>
        <v>6</v>
      </c>
      <c r="AB22" s="69">
        <f>Hárok25!L34</f>
        <v>1</v>
      </c>
      <c r="AC22" s="69">
        <f>Hárok25!L35</f>
        <v>3</v>
      </c>
      <c r="AD22" s="69">
        <f>Hárok25!L36</f>
        <v>5</v>
      </c>
      <c r="AE22" s="51">
        <f>Hárok25!L37</f>
        <v>0.5</v>
      </c>
      <c r="AF22" s="70">
        <f>Hárok25!L38</f>
        <v>14</v>
      </c>
      <c r="AG22" s="69">
        <f>Hárok25!L39</f>
        <v>0</v>
      </c>
      <c r="AH22" s="69">
        <f>Hárok25!L40</f>
        <v>4</v>
      </c>
      <c r="AI22" s="69">
        <f>Hárok25!L41</f>
        <v>14</v>
      </c>
      <c r="AJ22" s="51">
        <f>Hárok25!L42</f>
        <v>0.2857142857142857</v>
      </c>
      <c r="AK22" s="70">
        <f>Hárok25!L52</f>
        <v>25</v>
      </c>
      <c r="AL22" s="69">
        <f>Hárok25!L53</f>
        <v>0</v>
      </c>
      <c r="AM22" s="69">
        <f>Hárok25!L54</f>
        <v>10</v>
      </c>
      <c r="AN22" s="69">
        <f>Hárok25!L55</f>
        <v>25</v>
      </c>
      <c r="AO22" s="51">
        <f>Hárok25!L56</f>
        <v>0.4</v>
      </c>
      <c r="AP22" s="70">
        <f>Hárok25!L86</f>
        <v>5</v>
      </c>
      <c r="AQ22" s="69">
        <f>Hárok25!L87</f>
        <v>2</v>
      </c>
      <c r="AR22" s="69">
        <f>Hárok25!L88</f>
        <v>2</v>
      </c>
      <c r="AS22" s="69">
        <f>Hárok25!L89</f>
        <v>3</v>
      </c>
      <c r="AT22" s="51">
        <f>Hárok25!L90</f>
        <v>0.4</v>
      </c>
      <c r="AU22" s="71">
        <f>Hárok25!L109</f>
        <v>9</v>
      </c>
      <c r="AV22" s="69">
        <f>Hárok25!L110</f>
        <v>0</v>
      </c>
      <c r="AW22" s="69">
        <f>Hárok25!L111</f>
        <v>0</v>
      </c>
      <c r="AX22" s="69">
        <f>Hárok25!L112</f>
        <v>9</v>
      </c>
      <c r="AY22" s="51">
        <f>Hárok25!L113</f>
        <v>0</v>
      </c>
      <c r="AZ22" s="70">
        <f>Hárok25!L116</f>
        <v>5</v>
      </c>
      <c r="BA22" s="69">
        <f>Hárok25!L117</f>
        <v>1</v>
      </c>
      <c r="BB22" s="69">
        <f>Hárok25!L118</f>
        <v>4</v>
      </c>
      <c r="BC22" s="69">
        <f>Hárok25!L119</f>
        <v>4</v>
      </c>
      <c r="BD22" s="51">
        <f>Hárok25!L120</f>
        <v>0.8</v>
      </c>
    </row>
    <row r="23" spans="1:56" ht="15">
      <c r="A23" s="61" t="str">
        <f>'Platenie sociálnych odvodov – S'!B2</f>
        <v>Platenie sociálnych odvodov – SZČO / PO</v>
      </c>
      <c r="B23" s="62">
        <f>'Platenie sociálnych odvodov – S'!D155</f>
        <v>130</v>
      </c>
      <c r="C23" s="62">
        <f>'Platenie sociálnych odvodov – S'!D156</f>
        <v>32</v>
      </c>
      <c r="D23" s="62">
        <f>'Platenie sociálnych odvodov – S'!D157</f>
        <v>26</v>
      </c>
      <c r="E23" s="62">
        <f>'Platenie sociálnych odvodov – S'!D158</f>
        <v>98</v>
      </c>
      <c r="F23" s="63">
        <f>'Platenie sociálnych odvodov – S'!D159</f>
        <v>0.22093956040000001</v>
      </c>
      <c r="G23" s="64">
        <f>'Platenie sociálnych odvodov – S'!L7</f>
        <v>6</v>
      </c>
      <c r="H23" s="65">
        <f>'Platenie sociálnych odvodov – S'!L8</f>
        <v>0</v>
      </c>
      <c r="I23" s="66">
        <f>'Platenie sociálnych odvodov – S'!L9</f>
        <v>3</v>
      </c>
      <c r="J23" s="66">
        <f>'Platenie sociálnych odvodov – S'!L10</f>
        <v>6</v>
      </c>
      <c r="K23" s="31">
        <f>'Platenie sociálnych odvodov – S'!L11</f>
        <v>0.5</v>
      </c>
      <c r="L23" s="67">
        <f>'Platenie sociálnych odvodov – S'!L13</f>
        <v>13</v>
      </c>
      <c r="M23" s="66">
        <f>'Platenie sociálnych odvodov – S'!L14</f>
        <v>0</v>
      </c>
      <c r="N23" s="66">
        <f>'Platenie sociálnych odvodov – S'!L15</f>
        <v>6</v>
      </c>
      <c r="O23" s="66">
        <f>'Platenie sociálnych odvodov – S'!L16</f>
        <v>13</v>
      </c>
      <c r="P23" s="45">
        <f>'Platenie sociálnych odvodov – S'!L17</f>
        <v>0.46153846153846156</v>
      </c>
      <c r="Q23" s="68">
        <f>'Platenie sociálnych odvodov – S'!L23</f>
        <v>6</v>
      </c>
      <c r="R23" s="69">
        <f>'Platenie sociálnych odvodov – S'!L24</f>
        <v>0</v>
      </c>
      <c r="S23" s="69">
        <f>'Platenie sociálnych odvodov – S'!L25</f>
        <v>1</v>
      </c>
      <c r="T23" s="69">
        <f>'Platenie sociálnych odvodov – S'!L26</f>
        <v>6</v>
      </c>
      <c r="U23" s="51">
        <f>'Platenie sociálnych odvodov – S'!L27</f>
        <v>0.16666666666666666</v>
      </c>
      <c r="V23" s="70">
        <f>'Platenie sociálnych odvodov – S'!L28</f>
        <v>4</v>
      </c>
      <c r="W23" s="69">
        <f>'Platenie sociálnych odvodov – S'!L29</f>
        <v>0</v>
      </c>
      <c r="X23" s="69">
        <f>'Platenie sociálnych odvodov – S'!L30</f>
        <v>3</v>
      </c>
      <c r="Y23" s="69">
        <f>'Platenie sociálnych odvodov – S'!L31</f>
        <v>4</v>
      </c>
      <c r="Z23" s="51">
        <f>'Platenie sociálnych odvodov – S'!L32</f>
        <v>0.75</v>
      </c>
      <c r="AA23" s="70">
        <f>'Platenie sociálnych odvodov – S'!L33</f>
        <v>4</v>
      </c>
      <c r="AB23" s="69">
        <f>'Platenie sociálnych odvodov – S'!L34</f>
        <v>0</v>
      </c>
      <c r="AC23" s="69">
        <f>'Platenie sociálnych odvodov – S'!L35</f>
        <v>0</v>
      </c>
      <c r="AD23" s="69">
        <f>'Platenie sociálnych odvodov – S'!L36</f>
        <v>4</v>
      </c>
      <c r="AE23" s="51">
        <f>'Platenie sociálnych odvodov – S'!L37</f>
        <v>0</v>
      </c>
      <c r="AF23" s="70">
        <f>'Platenie sociálnych odvodov – S'!L38</f>
        <v>14</v>
      </c>
      <c r="AG23" s="69">
        <f>'Platenie sociálnych odvodov – S'!L39</f>
        <v>2</v>
      </c>
      <c r="AH23" s="69">
        <f>'Platenie sociálnych odvodov – S'!L40</f>
        <v>4</v>
      </c>
      <c r="AI23" s="69">
        <f>'Platenie sociálnych odvodov – S'!L41</f>
        <v>12</v>
      </c>
      <c r="AJ23" s="51">
        <f>'Platenie sociálnych odvodov – S'!L42</f>
        <v>0.2857142857142857</v>
      </c>
      <c r="AK23" s="70">
        <f>'Platenie sociálnych odvodov – S'!L52</f>
        <v>25</v>
      </c>
      <c r="AL23" s="69">
        <f>'Platenie sociálnych odvodov – S'!L53</f>
        <v>0</v>
      </c>
      <c r="AM23" s="69">
        <f>'Platenie sociálnych odvodov – S'!L54</f>
        <v>2</v>
      </c>
      <c r="AN23" s="69">
        <f>'Platenie sociálnych odvodov – S'!L55</f>
        <v>25</v>
      </c>
      <c r="AO23" s="51">
        <f>'Platenie sociálnych odvodov – S'!L56</f>
        <v>0.08</v>
      </c>
      <c r="AP23" s="70">
        <f>'Platenie sociálnych odvodov – S'!L86</f>
        <v>5</v>
      </c>
      <c r="AQ23" s="69">
        <f>'Platenie sociálnych odvodov – S'!L87</f>
        <v>2</v>
      </c>
      <c r="AR23" s="69">
        <f>'Platenie sociálnych odvodov – S'!L88</f>
        <v>0</v>
      </c>
      <c r="AS23" s="69">
        <f>'Platenie sociálnych odvodov – S'!L89</f>
        <v>3</v>
      </c>
      <c r="AT23" s="51">
        <f>'Platenie sociálnych odvodov – S'!L90</f>
        <v>0</v>
      </c>
      <c r="AU23" s="71">
        <f>'Platenie sociálnych odvodov – S'!L109</f>
        <v>9</v>
      </c>
      <c r="AV23" s="69">
        <f>'Platenie sociálnych odvodov – S'!L110</f>
        <v>0</v>
      </c>
      <c r="AW23" s="69">
        <f>'Platenie sociálnych odvodov – S'!L111</f>
        <v>3</v>
      </c>
      <c r="AX23" s="69">
        <f>'Platenie sociálnych odvodov – S'!L112</f>
        <v>9</v>
      </c>
      <c r="AY23" s="51">
        <f>'Platenie sociálnych odvodov – S'!L113</f>
        <v>0.33333333333333331</v>
      </c>
      <c r="AZ23" s="70">
        <f>'Platenie sociálnych odvodov – S'!L116</f>
        <v>4</v>
      </c>
      <c r="BA23" s="69">
        <f>'Platenie sociálnych odvodov – S'!L117</f>
        <v>0</v>
      </c>
      <c r="BB23" s="69">
        <f>'Platenie sociálnych odvodov – S'!L118</f>
        <v>2</v>
      </c>
      <c r="BC23" s="69">
        <f>'Platenie sociálnych odvodov – S'!L119</f>
        <v>4</v>
      </c>
      <c r="BD23" s="51">
        <f>'Platenie sociálnych odvodov – S'!L120</f>
        <v>0.5</v>
      </c>
    </row>
    <row r="24" spans="1:56" ht="15">
      <c r="A24" s="61" t="str">
        <f>'Živnosť - prerušenie'!B2</f>
        <v>Živnosť - prerušenie</v>
      </c>
      <c r="B24" s="62">
        <f>'Živnosť - prerušenie'!D155</f>
        <v>131</v>
      </c>
      <c r="C24" s="62">
        <f>'Živnosť - prerušenie'!D156</f>
        <v>48</v>
      </c>
      <c r="D24" s="62">
        <f>'Živnosť - prerušenie'!D157</f>
        <v>34</v>
      </c>
      <c r="E24" s="62">
        <f>'Živnosť - prerušenie'!D158</f>
        <v>83</v>
      </c>
      <c r="F24" s="63">
        <f>'Živnosť - prerušenie'!D159</f>
        <v>0.31695726499999999</v>
      </c>
      <c r="G24" s="64">
        <f>'Živnosť - prerušenie'!L7</f>
        <v>6</v>
      </c>
      <c r="H24" s="65">
        <f>'Živnosť - prerušenie'!L8</f>
        <v>0</v>
      </c>
      <c r="I24" s="66">
        <f>'Živnosť - prerušenie'!L9</f>
        <v>1</v>
      </c>
      <c r="J24" s="66">
        <f>'Živnosť - prerušenie'!L10</f>
        <v>6</v>
      </c>
      <c r="K24" s="31">
        <f>'Živnosť - prerušenie'!L11</f>
        <v>0.16666666666666666</v>
      </c>
      <c r="L24" s="67">
        <f>'Živnosť - prerušenie'!L13</f>
        <v>13</v>
      </c>
      <c r="M24" s="66">
        <f>'Živnosť - prerušenie'!L14</f>
        <v>0</v>
      </c>
      <c r="N24" s="66">
        <f>'Živnosť - prerušenie'!L15</f>
        <v>7</v>
      </c>
      <c r="O24" s="66">
        <f>'Živnosť - prerušenie'!L16</f>
        <v>13</v>
      </c>
      <c r="P24" s="45">
        <f>'Živnosť - prerušenie'!L17</f>
        <v>0.53846153846153844</v>
      </c>
      <c r="Q24" s="68">
        <f>'Živnosť - prerušenie'!L23</f>
        <v>6</v>
      </c>
      <c r="R24" s="69">
        <f>'Živnosť - prerušenie'!L24</f>
        <v>0</v>
      </c>
      <c r="S24" s="69">
        <f>'Živnosť - prerušenie'!L25</f>
        <v>2</v>
      </c>
      <c r="T24" s="69">
        <f>'Živnosť - prerušenie'!L26</f>
        <v>6</v>
      </c>
      <c r="U24" s="51">
        <f>'Živnosť - prerušenie'!L27</f>
        <v>0.33333333333333331</v>
      </c>
      <c r="V24" s="70">
        <f>'Živnosť - prerušenie'!L28</f>
        <v>6</v>
      </c>
      <c r="W24" s="69">
        <f>'Živnosť - prerušenie'!L29</f>
        <v>2</v>
      </c>
      <c r="X24" s="69">
        <f>'Živnosť - prerušenie'!L30</f>
        <v>4</v>
      </c>
      <c r="Y24" s="69">
        <f>'Živnosť - prerušenie'!L31</f>
        <v>4</v>
      </c>
      <c r="Z24" s="51">
        <f>'Živnosť - prerušenie'!L32</f>
        <v>0.66666666666666663</v>
      </c>
      <c r="AA24" s="70">
        <f>'Živnosť - prerušenie'!L33</f>
        <v>6</v>
      </c>
      <c r="AB24" s="69">
        <f>'Živnosť - prerušenie'!L34</f>
        <v>5</v>
      </c>
      <c r="AC24" s="69">
        <f>'Živnosť - prerušenie'!L35</f>
        <v>0</v>
      </c>
      <c r="AD24" s="69">
        <f>'Živnosť - prerušenie'!L36</f>
        <v>1</v>
      </c>
      <c r="AE24" s="51">
        <f>'Živnosť - prerušenie'!L37</f>
        <v>0</v>
      </c>
      <c r="AF24" s="70">
        <f>'Živnosť - prerušenie'!L38</f>
        <v>10</v>
      </c>
      <c r="AG24" s="69">
        <f>'Živnosť - prerušenie'!L39</f>
        <v>0</v>
      </c>
      <c r="AH24" s="69">
        <f>'Živnosť - prerušenie'!L40</f>
        <v>3</v>
      </c>
      <c r="AI24" s="69">
        <f>'Živnosť - prerušenie'!L41</f>
        <v>10</v>
      </c>
      <c r="AJ24" s="51">
        <f>'Živnosť - prerušenie'!L42</f>
        <v>0.3</v>
      </c>
      <c r="AK24" s="70">
        <f>'Živnosť - prerušenie'!L52</f>
        <v>25</v>
      </c>
      <c r="AL24" s="69">
        <f>'Živnosť - prerušenie'!L53</f>
        <v>4</v>
      </c>
      <c r="AM24" s="69">
        <f>'Živnosť - prerušenie'!L54</f>
        <v>3</v>
      </c>
      <c r="AN24" s="69">
        <f>'Živnosť - prerušenie'!L55</f>
        <v>21</v>
      </c>
      <c r="AO24" s="51">
        <f>'Živnosť - prerušenie'!L56</f>
        <v>0.12</v>
      </c>
      <c r="AP24" s="70">
        <f>'Živnosť - prerušenie'!L86</f>
        <v>5</v>
      </c>
      <c r="AQ24" s="69">
        <f>'Živnosť - prerušenie'!L87</f>
        <v>5</v>
      </c>
      <c r="AR24" s="69">
        <f>'Živnosť - prerušenie'!L88</f>
        <v>0</v>
      </c>
      <c r="AS24" s="69">
        <f>'Živnosť - prerušenie'!L89</f>
        <v>0</v>
      </c>
      <c r="AT24" s="51">
        <f>'Živnosť - prerušenie'!L90</f>
        <v>0</v>
      </c>
      <c r="AU24" s="71">
        <f>'Živnosť - prerušenie'!L109</f>
        <v>9</v>
      </c>
      <c r="AV24" s="69">
        <f>'Živnosť - prerušenie'!L110</f>
        <v>3</v>
      </c>
      <c r="AW24" s="69">
        <f>'Živnosť - prerušenie'!L111</f>
        <v>4</v>
      </c>
      <c r="AX24" s="69">
        <f>'Živnosť - prerušenie'!L112</f>
        <v>6</v>
      </c>
      <c r="AY24" s="51">
        <f>'Živnosť - prerušenie'!L113</f>
        <v>0.44444444444444442</v>
      </c>
      <c r="AZ24" s="70">
        <f>'Živnosť - prerušenie'!L116</f>
        <v>5</v>
      </c>
      <c r="BA24" s="69">
        <f>'Živnosť - prerušenie'!L117</f>
        <v>1</v>
      </c>
      <c r="BB24" s="69">
        <f>'Živnosť - prerušenie'!L118</f>
        <v>3</v>
      </c>
      <c r="BC24" s="69">
        <f>'Živnosť - prerušenie'!L119</f>
        <v>4</v>
      </c>
      <c r="BD24" s="51">
        <f>'Živnosť - prerušenie'!L120</f>
        <v>0.6</v>
      </c>
    </row>
    <row r="25" spans="1:56" ht="15">
      <c r="A25" s="61" t="str">
        <f>Sankcie!B2</f>
        <v>Sankcie</v>
      </c>
      <c r="B25" s="62">
        <f>Sankcie!D155</f>
        <v>117</v>
      </c>
      <c r="C25" s="62">
        <f>Sankcie!D156</f>
        <v>43</v>
      </c>
      <c r="D25" s="62">
        <f>Sankcie!D157</f>
        <v>24</v>
      </c>
      <c r="E25" s="62">
        <f>Sankcie!D158</f>
        <v>74</v>
      </c>
      <c r="F25" s="63">
        <f>Sankcie!D159</f>
        <v>0.25745726499999999</v>
      </c>
      <c r="G25" s="64">
        <f>Sankcie!L7</f>
        <v>6</v>
      </c>
      <c r="H25" s="65">
        <f>Sankcie!L8</f>
        <v>0</v>
      </c>
      <c r="I25" s="66">
        <f>Sankcie!L9</f>
        <v>3</v>
      </c>
      <c r="J25" s="66">
        <f>Sankcie!L10</f>
        <v>6</v>
      </c>
      <c r="K25" s="31">
        <f>Sankcie!L11</f>
        <v>0.5</v>
      </c>
      <c r="L25" s="67">
        <f>Sankcie!L13</f>
        <v>13</v>
      </c>
      <c r="M25" s="66">
        <f>Sankcie!L14</f>
        <v>0</v>
      </c>
      <c r="N25" s="66">
        <f>Sankcie!L15</f>
        <v>2</v>
      </c>
      <c r="O25" s="66">
        <f>Sankcie!L16</f>
        <v>13</v>
      </c>
      <c r="P25" s="45">
        <f>Sankcie!L17</f>
        <v>0.15384615384615385</v>
      </c>
      <c r="Q25" s="68">
        <f>Sankcie!L23</f>
        <v>6</v>
      </c>
      <c r="R25" s="69">
        <f>Sankcie!L24</f>
        <v>3</v>
      </c>
      <c r="S25" s="69">
        <f>Sankcie!L25</f>
        <v>0</v>
      </c>
      <c r="T25" s="69">
        <f>Sankcie!L26</f>
        <v>3</v>
      </c>
      <c r="U25" s="51">
        <f>Sankcie!L27</f>
        <v>0</v>
      </c>
      <c r="V25" s="70">
        <f>Sankcie!L28</f>
        <v>6</v>
      </c>
      <c r="W25" s="69">
        <f>Sankcie!L29</f>
        <v>6</v>
      </c>
      <c r="X25" s="69">
        <f>Sankcie!L30</f>
        <v>0</v>
      </c>
      <c r="Y25" s="69">
        <f>Sankcie!L31</f>
        <v>0</v>
      </c>
      <c r="Z25" s="51">
        <f>Sankcie!L32</f>
        <v>0</v>
      </c>
      <c r="AA25" s="70">
        <f>Sankcie!L33</f>
        <v>4</v>
      </c>
      <c r="AB25" s="69">
        <f>Sankcie!L34</f>
        <v>1</v>
      </c>
      <c r="AC25" s="69">
        <f>Sankcie!L35</f>
        <v>3</v>
      </c>
      <c r="AD25" s="69">
        <f>Sankcie!L36</f>
        <v>3</v>
      </c>
      <c r="AE25" s="51">
        <f>Sankcie!L37</f>
        <v>0.75</v>
      </c>
      <c r="AF25" s="70">
        <f>Sankcie!L38</f>
        <v>12</v>
      </c>
      <c r="AG25" s="69">
        <f>Sankcie!L39</f>
        <v>2</v>
      </c>
      <c r="AH25" s="69">
        <f>Sankcie!L40</f>
        <v>3</v>
      </c>
      <c r="AI25" s="69">
        <f>Sankcie!L41</f>
        <v>10</v>
      </c>
      <c r="AJ25" s="51">
        <f>Sankcie!L42</f>
        <v>0.25</v>
      </c>
      <c r="AK25" s="70">
        <f>Sankcie!L52</f>
        <v>13</v>
      </c>
      <c r="AL25" s="69">
        <f>Sankcie!L53</f>
        <v>0</v>
      </c>
      <c r="AM25" s="69">
        <f>Sankcie!L54</f>
        <v>5</v>
      </c>
      <c r="AN25" s="69">
        <f>Sankcie!L55</f>
        <v>13</v>
      </c>
      <c r="AO25" s="51">
        <f>Sankcie!L56</f>
        <v>0.38461538461538464</v>
      </c>
      <c r="AP25" s="70">
        <f>Sankcie!L86</f>
        <v>4</v>
      </c>
      <c r="AQ25" s="69">
        <f>Sankcie!L87</f>
        <v>2</v>
      </c>
      <c r="AR25" s="69">
        <f>Sankcie!L88</f>
        <v>0</v>
      </c>
      <c r="AS25" s="69">
        <f>Sankcie!L89</f>
        <v>2</v>
      </c>
      <c r="AT25" s="51">
        <f>Sankcie!L90</f>
        <v>0</v>
      </c>
      <c r="AU25" s="71">
        <f>Sankcie!L109</f>
        <v>9</v>
      </c>
      <c r="AV25" s="69">
        <f>Sankcie!L110</f>
        <v>1</v>
      </c>
      <c r="AW25" s="69">
        <f>Sankcie!L111</f>
        <v>2</v>
      </c>
      <c r="AX25" s="69">
        <f>Sankcie!L112</f>
        <v>8</v>
      </c>
      <c r="AY25" s="51">
        <f>Sankcie!L113</f>
        <v>0.22222222222222221</v>
      </c>
      <c r="AZ25" s="70">
        <f>Sankcie!L116</f>
        <v>5</v>
      </c>
      <c r="BA25" s="69">
        <f>Sankcie!L117</f>
        <v>0</v>
      </c>
      <c r="BB25" s="69">
        <f>Sankcie!L118</f>
        <v>4</v>
      </c>
      <c r="BC25" s="69">
        <f>Sankcie!L119</f>
        <v>5</v>
      </c>
      <c r="BD25" s="51">
        <f>Sankcie!L120</f>
        <v>0.8</v>
      </c>
    </row>
    <row r="26" spans="1:56" ht="15">
      <c r="A26" s="61" t="str">
        <f>'Živnosť - zmena'!B2</f>
        <v>Živnosť - zmena</v>
      </c>
      <c r="B26" s="62">
        <f>'Živnosť - zmena'!D155</f>
        <v>122</v>
      </c>
      <c r="C26" s="62">
        <f>'Živnosť - zmena'!D156</f>
        <v>45</v>
      </c>
      <c r="D26" s="62">
        <f>'Živnosť - zmena'!D157</f>
        <v>29</v>
      </c>
      <c r="E26" s="62">
        <f>'Živnosť - zmena'!D158</f>
        <v>77</v>
      </c>
      <c r="F26" s="63">
        <f>'Živnosť - zmena'!D159</f>
        <v>0.28640170939999998</v>
      </c>
      <c r="G26" s="64">
        <f>'Živnosť - zmena'!L7</f>
        <v>6</v>
      </c>
      <c r="H26" s="65">
        <f>'Živnosť - zmena'!L8</f>
        <v>0</v>
      </c>
      <c r="I26" s="66">
        <f>'Živnosť - zmena'!L9</f>
        <v>0</v>
      </c>
      <c r="J26" s="66">
        <f>'Živnosť - zmena'!L10</f>
        <v>6</v>
      </c>
      <c r="K26" s="31">
        <f>'Živnosť - zmena'!L11</f>
        <v>0</v>
      </c>
      <c r="L26" s="67">
        <f>'Živnosť - zmena'!L13</f>
        <v>13</v>
      </c>
      <c r="M26" s="66">
        <f>'Živnosť - zmena'!L14</f>
        <v>0</v>
      </c>
      <c r="N26" s="66">
        <f>'Živnosť - zmena'!L15</f>
        <v>7</v>
      </c>
      <c r="O26" s="66">
        <f>'Živnosť - zmena'!L16</f>
        <v>13</v>
      </c>
      <c r="P26" s="45">
        <f>'Živnosť - zmena'!L17</f>
        <v>0.53846153846153844</v>
      </c>
      <c r="Q26" s="68">
        <f>'Živnosť - zmena'!L23</f>
        <v>6</v>
      </c>
      <c r="R26" s="69">
        <f>'Živnosť - zmena'!L24</f>
        <v>0</v>
      </c>
      <c r="S26" s="69">
        <f>'Živnosť - zmena'!L25</f>
        <v>2</v>
      </c>
      <c r="T26" s="69">
        <f>'Živnosť - zmena'!L26</f>
        <v>6</v>
      </c>
      <c r="U26" s="51">
        <f>'Živnosť - zmena'!L27</f>
        <v>0.33333333333333331</v>
      </c>
      <c r="V26" s="70">
        <f>'Živnosť - zmena'!L28</f>
        <v>6</v>
      </c>
      <c r="W26" s="69">
        <f>'Živnosť - zmena'!L29</f>
        <v>2</v>
      </c>
      <c r="X26" s="69">
        <f>'Živnosť - zmena'!L30</f>
        <v>4</v>
      </c>
      <c r="Y26" s="69">
        <f>'Živnosť - zmena'!L31</f>
        <v>4</v>
      </c>
      <c r="Z26" s="51">
        <f>'Živnosť - zmena'!L32</f>
        <v>0.66666666666666663</v>
      </c>
      <c r="AA26" s="70">
        <f>'Živnosť - zmena'!L33</f>
        <v>6</v>
      </c>
      <c r="AB26" s="69">
        <f>'Živnosť - zmena'!L34</f>
        <v>5</v>
      </c>
      <c r="AC26" s="69">
        <f>'Živnosť - zmena'!L35</f>
        <v>0</v>
      </c>
      <c r="AD26" s="69">
        <f>'Živnosť - zmena'!L36</f>
        <v>1</v>
      </c>
      <c r="AE26" s="51">
        <f>'Živnosť - zmena'!L37</f>
        <v>0</v>
      </c>
      <c r="AF26" s="70">
        <f>'Živnosť - zmena'!L38</f>
        <v>10</v>
      </c>
      <c r="AG26" s="69">
        <f>'Živnosť - zmena'!L39</f>
        <v>0</v>
      </c>
      <c r="AH26" s="69">
        <f>'Živnosť - zmena'!L40</f>
        <v>3</v>
      </c>
      <c r="AI26" s="69">
        <f>'Živnosť - zmena'!L41</f>
        <v>10</v>
      </c>
      <c r="AJ26" s="51">
        <f>'Živnosť - zmena'!L42</f>
        <v>0.3</v>
      </c>
      <c r="AK26" s="70">
        <f>'Živnosť - zmena'!L52</f>
        <v>25</v>
      </c>
      <c r="AL26" s="69">
        <f>'Živnosť - zmena'!L53</f>
        <v>4</v>
      </c>
      <c r="AM26" s="69">
        <f>'Živnosť - zmena'!L54</f>
        <v>3</v>
      </c>
      <c r="AN26" s="69">
        <f>'Živnosť - zmena'!L55</f>
        <v>21</v>
      </c>
      <c r="AO26" s="51">
        <f>'Živnosť - zmena'!L56</f>
        <v>0.12</v>
      </c>
      <c r="AP26" s="70">
        <f>'Živnosť - zmena'!L86</f>
        <v>5</v>
      </c>
      <c r="AQ26" s="69">
        <f>'Živnosť - zmena'!L87</f>
        <v>5</v>
      </c>
      <c r="AR26" s="69">
        <f>'Živnosť - zmena'!L88</f>
        <v>0</v>
      </c>
      <c r="AS26" s="69">
        <f>'Živnosť - zmena'!L89</f>
        <v>0</v>
      </c>
      <c r="AT26" s="51">
        <f>'Živnosť - zmena'!L90</f>
        <v>0</v>
      </c>
      <c r="AU26" s="71">
        <f>'Živnosť - zmena'!L109</f>
        <v>0</v>
      </c>
      <c r="AV26" s="69">
        <f>'Živnosť - zmena'!L110</f>
        <v>0</v>
      </c>
      <c r="AW26" s="69">
        <f>'Živnosť - zmena'!L111</f>
        <v>0</v>
      </c>
      <c r="AX26" s="69">
        <f>'Živnosť - zmena'!L112</f>
        <v>0</v>
      </c>
      <c r="AY26" s="51" t="str">
        <f>'Živnosť - zmena'!L113</f>
        <v>N/A</v>
      </c>
      <c r="AZ26" s="70">
        <f>'Živnosť - zmena'!L116</f>
        <v>5</v>
      </c>
      <c r="BA26" s="69">
        <f>'Živnosť - zmena'!L117</f>
        <v>1</v>
      </c>
      <c r="BB26" s="69">
        <f>'Živnosť - zmena'!L118</f>
        <v>3</v>
      </c>
      <c r="BC26" s="69">
        <f>'Živnosť - zmena'!L119</f>
        <v>4</v>
      </c>
      <c r="BD26" s="51">
        <f>'Živnosť - zmena'!L120</f>
        <v>0.6</v>
      </c>
    </row>
    <row r="27" spans="1:56" ht="15">
      <c r="A27" s="61" t="str">
        <f>'Bežné podnikateľské operácie – '!B2</f>
        <v>Bežné podnikateľské operácie – Vykazovanie štatistík</v>
      </c>
      <c r="B27" s="84">
        <f>'Bežné podnikateľské operácie – '!D155</f>
        <v>125</v>
      </c>
      <c r="C27" s="84">
        <f>'Bežné podnikateľské operácie – '!D156</f>
        <v>80</v>
      </c>
      <c r="D27" s="84">
        <f>'Bežné podnikateľské operácie – '!D157</f>
        <v>23</v>
      </c>
      <c r="E27" s="84">
        <f>'Bežné podnikateľské operácie – '!D158</f>
        <v>45</v>
      </c>
      <c r="F27" s="85">
        <f>'Bežné podnikateľské operácie – '!D159</f>
        <v>0.20495238099999999</v>
      </c>
      <c r="G27" s="86">
        <f>'Bežné podnikateľské operácie – '!L7</f>
        <v>6</v>
      </c>
      <c r="H27" s="87">
        <f>'Bežné podnikateľské operácie – '!L8</f>
        <v>0</v>
      </c>
      <c r="I27" s="88">
        <f>'Bežné podnikateľské operácie – '!L9</f>
        <v>6</v>
      </c>
      <c r="J27" s="88">
        <f>'Bežné podnikateľské operácie – '!L10</f>
        <v>6</v>
      </c>
      <c r="K27" s="89">
        <f>'Bežné podnikateľské operácie – '!L11</f>
        <v>1</v>
      </c>
      <c r="L27" s="90">
        <f>'Bežné podnikateľské operácie – '!L13</f>
        <v>12</v>
      </c>
      <c r="M27" s="88">
        <f>'Bežné podnikateľské operácie – '!L14</f>
        <v>0</v>
      </c>
      <c r="N27" s="88">
        <f>'Bežné podnikateľské operácie – '!L15</f>
        <v>7</v>
      </c>
      <c r="O27" s="88">
        <f>'Bežné podnikateľské operácie – '!L16</f>
        <v>12</v>
      </c>
      <c r="P27" s="91">
        <f>'Bežné podnikateľské operácie – '!L17</f>
        <v>0.58333333333333337</v>
      </c>
      <c r="Q27" s="92">
        <f>'Bežné podnikateľské operácie – '!L23</f>
        <v>6</v>
      </c>
      <c r="R27" s="93">
        <f>'Bežné podnikateľské operácie – '!L24</f>
        <v>3</v>
      </c>
      <c r="S27" s="93">
        <f>'Bežné podnikateľské operácie – '!L25</f>
        <v>1</v>
      </c>
      <c r="T27" s="93">
        <f>'Bežné podnikateľské operácie – '!L26</f>
        <v>3</v>
      </c>
      <c r="U27" s="94">
        <f>'Bežné podnikateľské operácie – '!L27</f>
        <v>0.16666666666666666</v>
      </c>
      <c r="V27" s="95">
        <f>'Bežné podnikateľské operácie – '!L28</f>
        <v>6</v>
      </c>
      <c r="W27" s="93">
        <f>'Bežné podnikateľské operácie – '!L29</f>
        <v>6</v>
      </c>
      <c r="X27" s="93">
        <f>'Bežné podnikateľské operácie – '!L30</f>
        <v>0</v>
      </c>
      <c r="Y27" s="93">
        <f>'Bežné podnikateľské operácie – '!L31</f>
        <v>0</v>
      </c>
      <c r="Z27" s="94">
        <f>'Bežné podnikateľské operácie – '!L32</f>
        <v>0</v>
      </c>
      <c r="AA27" s="95">
        <f>'Bežné podnikateľské operácie – '!L33</f>
        <v>6</v>
      </c>
      <c r="AB27" s="93">
        <f>'Bežné podnikateľské operácie – '!L34</f>
        <v>6</v>
      </c>
      <c r="AC27" s="93">
        <f>'Bežné podnikateľské operácie – '!L35</f>
        <v>0</v>
      </c>
      <c r="AD27" s="93">
        <f>'Bežné podnikateľské operácie – '!L36</f>
        <v>0</v>
      </c>
      <c r="AE27" s="94">
        <f>'Bežné podnikateľské operácie – '!L37</f>
        <v>0</v>
      </c>
      <c r="AF27" s="95">
        <f>'Bežné podnikateľské operácie – '!L38</f>
        <v>14</v>
      </c>
      <c r="AG27" s="93">
        <f>'Bežné podnikateľské operácie – '!L39</f>
        <v>6</v>
      </c>
      <c r="AH27" s="93">
        <f>'Bežné podnikateľské operácie – '!L40</f>
        <v>4</v>
      </c>
      <c r="AI27" s="93">
        <f>'Bežné podnikateľské operácie – '!L41</f>
        <v>8</v>
      </c>
      <c r="AJ27" s="94">
        <f>'Bežné podnikateľské operácie – '!L42</f>
        <v>0.2857142857142857</v>
      </c>
      <c r="AK27" s="95">
        <f>'Bežné podnikateľské operácie – '!L52</f>
        <v>25</v>
      </c>
      <c r="AL27" s="93">
        <f>'Bežné podnikateľské operácie – '!L53</f>
        <v>17</v>
      </c>
      <c r="AM27" s="93">
        <f>'Bežné podnikateľské operácie – '!L54</f>
        <v>1</v>
      </c>
      <c r="AN27" s="93">
        <f>'Bežné podnikateľské operácie – '!L55</f>
        <v>8</v>
      </c>
      <c r="AO27" s="94">
        <f>'Bežné podnikateľské operácie – '!L56</f>
        <v>0.04</v>
      </c>
      <c r="AP27" s="95">
        <f>'Bežné podnikateľské operácie – '!L86</f>
        <v>5</v>
      </c>
      <c r="AQ27" s="93">
        <f>'Bežné podnikateľské operácie – '!L87</f>
        <v>3</v>
      </c>
      <c r="AR27" s="93">
        <f>'Bežné podnikateľské operácie – '!L88</f>
        <v>0</v>
      </c>
      <c r="AS27" s="93">
        <f>'Bežné podnikateľské operácie – '!L89</f>
        <v>2</v>
      </c>
      <c r="AT27" s="94">
        <f>'Bežné podnikateľské operácie – '!L90</f>
        <v>0</v>
      </c>
      <c r="AU27" s="96">
        <f>'Bežné podnikateľské operácie – '!L109</f>
        <v>0</v>
      </c>
      <c r="AV27" s="93">
        <f>'Bežné podnikateľské operácie – '!L110</f>
        <v>0</v>
      </c>
      <c r="AW27" s="93">
        <f>'Bežné podnikateľské operácie – '!L111</f>
        <v>0</v>
      </c>
      <c r="AX27" s="93">
        <f>'Bežné podnikateľské operácie – '!L112</f>
        <v>0</v>
      </c>
      <c r="AY27" s="94" t="str">
        <f>'Bežné podnikateľské operácie – '!L113</f>
        <v>N/A</v>
      </c>
      <c r="AZ27" s="95">
        <f>'Bežné podnikateľské operácie – '!L116</f>
        <v>5</v>
      </c>
      <c r="BA27" s="93">
        <f>'Bežné podnikateľské operácie – '!L117</f>
        <v>4</v>
      </c>
      <c r="BB27" s="93">
        <f>'Bežné podnikateľské operácie – '!L118</f>
        <v>1</v>
      </c>
      <c r="BC27" s="93">
        <f>'Bežné podnikateľské operácie – '!L119</f>
        <v>1</v>
      </c>
      <c r="BD27" s="94">
        <f>'Bežné podnikateľské operácie – '!L120</f>
        <v>0.2</v>
      </c>
    </row>
    <row r="28" spans="1:56" ht="12.75">
      <c r="B28" s="99"/>
      <c r="C28" s="99"/>
      <c r="D28" s="99"/>
      <c r="E28" s="99"/>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row>
    <row r="29" spans="1:56" ht="14.25">
      <c r="B29" s="7"/>
      <c r="C29" s="7"/>
      <c r="D29" s="7"/>
      <c r="E29" s="7"/>
      <c r="F29" s="7"/>
      <c r="G29" s="7"/>
      <c r="H29" s="7"/>
      <c r="I29" s="7"/>
      <c r="J29" s="7"/>
      <c r="K29" s="7"/>
      <c r="L29" s="7"/>
      <c r="M29" s="7"/>
      <c r="N29" s="7"/>
      <c r="O29" s="7"/>
      <c r="P29" s="7"/>
      <c r="Q29" s="7"/>
      <c r="R29" s="7"/>
      <c r="S29" s="7"/>
      <c r="T29" s="7"/>
      <c r="U29" s="7"/>
      <c r="V29" s="101"/>
      <c r="W29" s="101"/>
      <c r="X29" s="101"/>
      <c r="Y29" s="101"/>
      <c r="Z29" s="101"/>
      <c r="AA29" s="102"/>
      <c r="AB29" s="102"/>
      <c r="AC29" s="102"/>
      <c r="AD29" s="102"/>
      <c r="AE29" s="102"/>
      <c r="AF29" s="7"/>
      <c r="AG29" s="7"/>
      <c r="AH29" s="7"/>
      <c r="AI29" s="7"/>
      <c r="AJ29" s="7"/>
      <c r="AK29" s="7"/>
      <c r="AL29" s="7"/>
      <c r="AM29" s="7"/>
      <c r="AN29" s="7"/>
      <c r="AO29" s="7"/>
      <c r="AP29" s="7"/>
      <c r="AQ29" s="7"/>
      <c r="AR29" s="7"/>
      <c r="AS29" s="7"/>
      <c r="AT29" s="7"/>
      <c r="AU29" s="7"/>
      <c r="AV29" s="7"/>
      <c r="AW29" s="7"/>
      <c r="AX29" s="7"/>
      <c r="AY29" s="7"/>
      <c r="AZ29" s="7"/>
      <c r="BA29" s="7"/>
      <c r="BB29" s="7"/>
      <c r="BC29" s="7"/>
      <c r="BD29" s="7"/>
    </row>
    <row r="30" spans="1:56" ht="12.75">
      <c r="B30" s="7"/>
      <c r="C30" s="7"/>
      <c r="D30" s="7"/>
      <c r="E30" s="7"/>
      <c r="F30" s="7"/>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row>
    <row r="31" spans="1:56" ht="14.25">
      <c r="L31" s="4"/>
      <c r="M31" s="4"/>
      <c r="N31" s="4"/>
      <c r="O31" s="4"/>
      <c r="P31" s="4"/>
      <c r="V31" s="5"/>
      <c r="W31" s="5"/>
      <c r="X31" s="5"/>
      <c r="Y31" s="5"/>
      <c r="Z31" s="5"/>
      <c r="AA31" s="6"/>
      <c r="AB31" s="6"/>
      <c r="AC31" s="6"/>
      <c r="AD31" s="6"/>
      <c r="AE31" s="6"/>
    </row>
    <row r="32" spans="1:56" ht="14.25">
      <c r="L32" s="4"/>
      <c r="M32" s="4"/>
      <c r="N32" s="4"/>
      <c r="O32" s="4"/>
      <c r="P32" s="4"/>
      <c r="V32" s="5"/>
      <c r="W32" s="5"/>
      <c r="X32" s="5"/>
      <c r="Y32" s="5"/>
      <c r="Z32" s="5"/>
      <c r="AA32" s="6"/>
      <c r="AB32" s="6"/>
      <c r="AC32" s="6"/>
      <c r="AD32" s="6"/>
      <c r="AE32" s="6"/>
    </row>
    <row r="33" spans="12:31" ht="14.25">
      <c r="L33" s="4"/>
      <c r="M33" s="4"/>
      <c r="N33" s="4"/>
      <c r="O33" s="4"/>
      <c r="P33" s="4"/>
      <c r="V33" s="5"/>
      <c r="W33" s="5"/>
      <c r="X33" s="5"/>
      <c r="Y33" s="5"/>
      <c r="Z33" s="5"/>
      <c r="AA33" s="6"/>
      <c r="AB33" s="6"/>
      <c r="AC33" s="6"/>
      <c r="AD33" s="6"/>
      <c r="AE33" s="6"/>
    </row>
    <row r="34" spans="12:31" ht="14.25">
      <c r="L34" s="4"/>
      <c r="M34" s="4"/>
      <c r="N34" s="4"/>
      <c r="O34" s="4"/>
      <c r="P34" s="4"/>
      <c r="V34" s="5"/>
      <c r="W34" s="5"/>
      <c r="X34" s="5"/>
      <c r="Y34" s="5"/>
      <c r="Z34" s="5"/>
      <c r="AA34" s="6"/>
      <c r="AB34" s="6"/>
      <c r="AC34" s="6"/>
      <c r="AD34" s="6"/>
      <c r="AE34" s="6"/>
    </row>
    <row r="35" spans="12:31" ht="14.25">
      <c r="L35" s="4"/>
      <c r="M35" s="4"/>
      <c r="N35" s="4"/>
      <c r="O35" s="4"/>
      <c r="P35" s="4"/>
      <c r="V35" s="5"/>
      <c r="W35" s="5"/>
      <c r="X35" s="5"/>
      <c r="Y35" s="5"/>
      <c r="Z35" s="5"/>
      <c r="AA35" s="6"/>
      <c r="AB35" s="6"/>
      <c r="AC35" s="6"/>
      <c r="AD35" s="6"/>
      <c r="AE35" s="6"/>
    </row>
    <row r="36" spans="12:31" ht="12.75">
      <c r="L36" s="4"/>
      <c r="M36" s="4"/>
      <c r="N36" s="4"/>
      <c r="O36" s="4"/>
      <c r="P36" s="4"/>
    </row>
    <row r="37" spans="12:31" ht="12.75">
      <c r="L37" s="4"/>
      <c r="M37" s="4"/>
      <c r="N37" s="4"/>
      <c r="O37" s="4"/>
      <c r="P37" s="4"/>
      <c r="V37" s="7"/>
      <c r="W37" s="7"/>
      <c r="X37" s="7"/>
      <c r="Y37" s="7"/>
      <c r="Z37" s="7"/>
    </row>
    <row r="38" spans="12:31" ht="12.75">
      <c r="L38" s="4"/>
      <c r="M38" s="4"/>
      <c r="N38" s="4"/>
      <c r="O38" s="4"/>
      <c r="P38" s="4"/>
    </row>
    <row r="39" spans="12:31" ht="12.75">
      <c r="L39" s="4"/>
      <c r="M39" s="4"/>
      <c r="N39" s="4"/>
      <c r="O39" s="4"/>
      <c r="P39" s="4"/>
    </row>
    <row r="40" spans="12:31" ht="12.75">
      <c r="L40" s="4"/>
      <c r="M40" s="4"/>
      <c r="N40" s="4"/>
      <c r="O40" s="4"/>
      <c r="P40" s="4"/>
    </row>
    <row r="41" spans="12:31" ht="12.75">
      <c r="L41" s="4"/>
      <c r="M41" s="4"/>
      <c r="N41" s="4"/>
      <c r="O41" s="4"/>
      <c r="P41" s="4"/>
    </row>
    <row r="42" spans="12:31" ht="12.75">
      <c r="L42" s="4"/>
      <c r="M42" s="4"/>
      <c r="N42" s="4"/>
      <c r="O42" s="4"/>
      <c r="P42" s="4"/>
    </row>
    <row r="43" spans="12:31" ht="12.75">
      <c r="L43" s="4"/>
      <c r="M43" s="4"/>
      <c r="N43" s="4"/>
      <c r="O43" s="4"/>
      <c r="P43" s="4"/>
    </row>
    <row r="44" spans="12:31" ht="12.75">
      <c r="L44" s="4"/>
      <c r="M44" s="4"/>
      <c r="N44" s="4"/>
      <c r="O44" s="4"/>
      <c r="P44" s="4"/>
    </row>
    <row r="45" spans="12:31" ht="12.75">
      <c r="L45" s="4"/>
      <c r="M45" s="4"/>
      <c r="N45" s="4"/>
      <c r="O45" s="4"/>
      <c r="P45" s="4"/>
    </row>
    <row r="46" spans="12:31" ht="12.75">
      <c r="L46" s="4"/>
      <c r="M46" s="4"/>
      <c r="N46" s="4"/>
      <c r="O46" s="4"/>
      <c r="P46" s="4"/>
    </row>
    <row r="47" spans="12:31" ht="12.75">
      <c r="L47" s="4"/>
      <c r="M47" s="4"/>
      <c r="N47" s="4"/>
      <c r="O47" s="4"/>
      <c r="P47" s="4"/>
    </row>
    <row r="48" spans="12:31" ht="12.75">
      <c r="L48" s="4"/>
      <c r="M48" s="4"/>
      <c r="N48" s="4"/>
      <c r="O48" s="4"/>
      <c r="P48" s="4"/>
    </row>
    <row r="49" spans="12:16" ht="12.75">
      <c r="L49" s="4"/>
      <c r="M49" s="4"/>
      <c r="N49" s="4"/>
      <c r="O49" s="4"/>
      <c r="P49" s="4"/>
    </row>
    <row r="50" spans="12:16" ht="12.75">
      <c r="L50" s="4"/>
      <c r="M50" s="4"/>
      <c r="N50" s="4"/>
      <c r="O50" s="4"/>
      <c r="P50" s="4"/>
    </row>
    <row r="51" spans="12:16" ht="12.75">
      <c r="L51" s="4"/>
      <c r="M51" s="4"/>
      <c r="N51" s="4"/>
      <c r="O51" s="4"/>
      <c r="P51" s="4"/>
    </row>
    <row r="52" spans="12:16" ht="12.75">
      <c r="L52" s="4"/>
      <c r="M52" s="4"/>
      <c r="N52" s="4"/>
      <c r="O52" s="4"/>
      <c r="P52" s="4"/>
    </row>
    <row r="53" spans="12:16" ht="12.75">
      <c r="L53" s="4"/>
      <c r="M53" s="4"/>
      <c r="N53" s="4"/>
      <c r="O53" s="4"/>
      <c r="P53" s="4"/>
    </row>
    <row r="54" spans="12:16" ht="12.75">
      <c r="L54" s="4"/>
      <c r="M54" s="4"/>
      <c r="N54" s="4"/>
      <c r="O54" s="4"/>
      <c r="P54" s="4"/>
    </row>
    <row r="55" spans="12:16" ht="12.75">
      <c r="L55" s="4"/>
      <c r="M55" s="4"/>
      <c r="N55" s="4"/>
      <c r="O55" s="4"/>
      <c r="P55" s="4"/>
    </row>
    <row r="56" spans="12:16" ht="12.75">
      <c r="L56" s="4"/>
      <c r="M56" s="4"/>
      <c r="N56" s="4"/>
      <c r="O56" s="4"/>
      <c r="P56" s="4"/>
    </row>
    <row r="57" spans="12:16" ht="12.75">
      <c r="L57" s="4"/>
      <c r="M57" s="4"/>
      <c r="N57" s="4"/>
      <c r="O57" s="4"/>
      <c r="P57" s="4"/>
    </row>
    <row r="58" spans="12:16" ht="12.75">
      <c r="L58" s="4"/>
      <c r="M58" s="4"/>
      <c r="N58" s="4"/>
      <c r="O58" s="4"/>
      <c r="P58" s="4"/>
    </row>
    <row r="59" spans="12:16" ht="12.75">
      <c r="L59" s="4"/>
      <c r="M59" s="4"/>
      <c r="N59" s="4"/>
      <c r="O59" s="4"/>
      <c r="P59" s="4"/>
    </row>
    <row r="60" spans="12:16" ht="12.75">
      <c r="L60" s="4"/>
      <c r="M60" s="4"/>
      <c r="N60" s="4"/>
      <c r="O60" s="4"/>
      <c r="P60" s="4"/>
    </row>
    <row r="61" spans="12:16" ht="12.75">
      <c r="L61" s="4"/>
      <c r="M61" s="4"/>
      <c r="N61" s="4"/>
      <c r="O61" s="4"/>
      <c r="P61" s="4"/>
    </row>
    <row r="62" spans="12:16" ht="12.75">
      <c r="L62" s="4"/>
      <c r="M62" s="4"/>
      <c r="N62" s="4"/>
      <c r="O62" s="4"/>
      <c r="P62" s="4"/>
    </row>
    <row r="63" spans="12:16" ht="12.75">
      <c r="L63" s="4"/>
      <c r="M63" s="4"/>
      <c r="N63" s="4"/>
      <c r="O63" s="4"/>
      <c r="P63" s="4"/>
    </row>
    <row r="64" spans="12:16" ht="12.75">
      <c r="L64" s="4"/>
      <c r="M64" s="4"/>
      <c r="N64" s="4"/>
      <c r="O64" s="4"/>
      <c r="P64" s="4"/>
    </row>
    <row r="65" spans="12:16" ht="12.75">
      <c r="L65" s="4"/>
      <c r="M65" s="4"/>
      <c r="N65" s="4"/>
      <c r="O65" s="4"/>
      <c r="P65" s="4"/>
    </row>
    <row r="66" spans="12:16" ht="12.75">
      <c r="L66" s="4"/>
      <c r="M66" s="4"/>
      <c r="N66" s="4"/>
      <c r="O66" s="4"/>
      <c r="P66" s="4"/>
    </row>
    <row r="67" spans="12:16" ht="12.75">
      <c r="L67" s="4"/>
      <c r="M67" s="4"/>
      <c r="N67" s="4"/>
      <c r="O67" s="4"/>
      <c r="P67" s="4"/>
    </row>
    <row r="68" spans="12:16" ht="12.75">
      <c r="L68" s="4"/>
      <c r="M68" s="4"/>
      <c r="N68" s="4"/>
      <c r="O68" s="4"/>
      <c r="P68" s="4"/>
    </row>
    <row r="69" spans="12:16" ht="12.75">
      <c r="L69" s="4"/>
      <c r="M69" s="4"/>
      <c r="N69" s="4"/>
      <c r="O69" s="4"/>
      <c r="P69" s="4"/>
    </row>
    <row r="70" spans="12:16" ht="12.75">
      <c r="L70" s="4"/>
      <c r="M70" s="4"/>
      <c r="N70" s="4"/>
      <c r="O70" s="4"/>
      <c r="P70" s="4"/>
    </row>
    <row r="71" spans="12:16" ht="12.75">
      <c r="L71" s="4"/>
      <c r="M71" s="4"/>
      <c r="N71" s="4"/>
      <c r="O71" s="4"/>
      <c r="P71" s="4"/>
    </row>
    <row r="72" spans="12:16" ht="12.75">
      <c r="L72" s="4"/>
      <c r="M72" s="4"/>
      <c r="N72" s="4"/>
      <c r="O72" s="4"/>
      <c r="P72" s="4"/>
    </row>
    <row r="73" spans="12:16" ht="12.75">
      <c r="L73" s="4"/>
      <c r="M73" s="4"/>
      <c r="N73" s="4"/>
      <c r="O73" s="4"/>
      <c r="P73" s="4"/>
    </row>
    <row r="74" spans="12:16" ht="12.75">
      <c r="L74" s="4"/>
      <c r="M74" s="4"/>
      <c r="N74" s="4"/>
      <c r="O74" s="4"/>
      <c r="P74" s="4"/>
    </row>
    <row r="75" spans="12:16" ht="12.75">
      <c r="L75" s="4"/>
      <c r="M75" s="4"/>
      <c r="N75" s="4"/>
      <c r="O75" s="4"/>
      <c r="P75" s="4"/>
    </row>
    <row r="76" spans="12:16" ht="12.75">
      <c r="L76" s="4"/>
      <c r="M76" s="4"/>
      <c r="N76" s="4"/>
      <c r="O76" s="4"/>
      <c r="P76" s="4"/>
    </row>
    <row r="77" spans="12:16" ht="12.75">
      <c r="L77" s="4"/>
      <c r="M77" s="4"/>
      <c r="N77" s="4"/>
      <c r="O77" s="4"/>
      <c r="P77" s="4"/>
    </row>
    <row r="78" spans="12:16" ht="12.75">
      <c r="L78" s="4"/>
      <c r="M78" s="4"/>
      <c r="N78" s="4"/>
      <c r="O78" s="4"/>
      <c r="P78" s="4"/>
    </row>
    <row r="79" spans="12:16" ht="12.75">
      <c r="L79" s="4"/>
      <c r="M79" s="4"/>
      <c r="N79" s="4"/>
      <c r="O79" s="4"/>
      <c r="P79" s="4"/>
    </row>
    <row r="80" spans="12:16" ht="12.75">
      <c r="L80" s="4"/>
      <c r="M80" s="4"/>
      <c r="N80" s="4"/>
      <c r="O80" s="4"/>
      <c r="P80" s="4"/>
    </row>
    <row r="81" spans="12:16" ht="12.75">
      <c r="L81" s="4"/>
      <c r="M81" s="4"/>
      <c r="N81" s="4"/>
      <c r="O81" s="4"/>
      <c r="P81" s="4"/>
    </row>
    <row r="82" spans="12:16" ht="12.75">
      <c r="L82" s="4"/>
      <c r="M82" s="4"/>
      <c r="N82" s="4"/>
      <c r="O82" s="4"/>
      <c r="P82" s="4"/>
    </row>
    <row r="83" spans="12:16" ht="12.75">
      <c r="L83" s="4"/>
      <c r="M83" s="4"/>
      <c r="N83" s="4"/>
      <c r="O83" s="4"/>
      <c r="P83" s="4"/>
    </row>
    <row r="84" spans="12:16" ht="12.75">
      <c r="L84" s="4"/>
      <c r="M84" s="4"/>
      <c r="N84" s="4"/>
      <c r="O84" s="4"/>
      <c r="P84" s="4"/>
    </row>
    <row r="85" spans="12:16" ht="12.75">
      <c r="L85" s="4"/>
      <c r="M85" s="4"/>
      <c r="N85" s="4"/>
      <c r="O85" s="4"/>
      <c r="P85" s="4"/>
    </row>
    <row r="86" spans="12:16" ht="12.75">
      <c r="L86" s="4"/>
      <c r="M86" s="4"/>
      <c r="N86" s="4"/>
      <c r="O86" s="4"/>
      <c r="P86" s="4"/>
    </row>
    <row r="87" spans="12:16" ht="12.75">
      <c r="L87" s="4"/>
      <c r="M87" s="4"/>
      <c r="N87" s="4"/>
      <c r="O87" s="4"/>
      <c r="P87" s="4"/>
    </row>
    <row r="88" spans="12:16" ht="12.75">
      <c r="L88" s="4"/>
      <c r="M88" s="4"/>
      <c r="N88" s="4"/>
      <c r="O88" s="4"/>
      <c r="P88" s="4"/>
    </row>
    <row r="89" spans="12:16" ht="12.75">
      <c r="L89" s="4"/>
      <c r="M89" s="4"/>
      <c r="N89" s="4"/>
      <c r="O89" s="4"/>
      <c r="P89" s="4"/>
    </row>
    <row r="90" spans="12:16" ht="12.75">
      <c r="L90" s="4"/>
      <c r="M90" s="4"/>
      <c r="N90" s="4"/>
      <c r="O90" s="4"/>
      <c r="P90" s="4"/>
    </row>
    <row r="91" spans="12:16" ht="12.75">
      <c r="L91" s="4"/>
      <c r="M91" s="4"/>
      <c r="N91" s="4"/>
      <c r="O91" s="4"/>
      <c r="P91" s="4"/>
    </row>
    <row r="92" spans="12:16" ht="12.75">
      <c r="L92" s="4"/>
      <c r="M92" s="4"/>
      <c r="N92" s="4"/>
      <c r="O92" s="4"/>
      <c r="P92" s="4"/>
    </row>
    <row r="93" spans="12:16" ht="12.75">
      <c r="L93" s="4"/>
      <c r="M93" s="4"/>
      <c r="N93" s="4"/>
      <c r="O93" s="4"/>
      <c r="P93" s="4"/>
    </row>
    <row r="94" spans="12:16" ht="12.75">
      <c r="L94" s="4"/>
      <c r="M94" s="4"/>
      <c r="N94" s="4"/>
      <c r="O94" s="4"/>
      <c r="P94" s="4"/>
    </row>
    <row r="95" spans="12:16" ht="12.75">
      <c r="L95" s="4"/>
      <c r="M95" s="4"/>
      <c r="N95" s="4"/>
      <c r="O95" s="4"/>
      <c r="P95" s="4"/>
    </row>
    <row r="96" spans="12:16" ht="12.75">
      <c r="L96" s="4"/>
      <c r="M96" s="4"/>
      <c r="N96" s="4"/>
      <c r="O96" s="4"/>
      <c r="P96" s="4"/>
    </row>
    <row r="97" spans="12:16" ht="12.75">
      <c r="L97" s="4"/>
      <c r="M97" s="4"/>
      <c r="N97" s="4"/>
      <c r="O97" s="4"/>
      <c r="P97" s="4"/>
    </row>
    <row r="98" spans="12:16" ht="12.75">
      <c r="L98" s="4"/>
      <c r="M98" s="4"/>
      <c r="N98" s="4"/>
      <c r="O98" s="4"/>
      <c r="P98" s="4"/>
    </row>
    <row r="99" spans="12:16" ht="12.75">
      <c r="L99" s="4"/>
      <c r="M99" s="4"/>
      <c r="N99" s="4"/>
      <c r="O99" s="4"/>
      <c r="P99" s="4"/>
    </row>
    <row r="100" spans="12:16" ht="12.75">
      <c r="L100" s="4"/>
      <c r="M100" s="4"/>
      <c r="N100" s="4"/>
      <c r="O100" s="4"/>
      <c r="P100" s="4"/>
    </row>
    <row r="101" spans="12:16" ht="12.75">
      <c r="L101" s="4"/>
      <c r="M101" s="4"/>
      <c r="N101" s="4"/>
      <c r="O101" s="4"/>
      <c r="P101" s="4"/>
    </row>
    <row r="102" spans="12:16" ht="12.75">
      <c r="L102" s="4"/>
      <c r="M102" s="4"/>
      <c r="N102" s="4"/>
      <c r="O102" s="4"/>
      <c r="P102" s="4"/>
    </row>
    <row r="103" spans="12:16" ht="12.75">
      <c r="L103" s="4"/>
      <c r="M103" s="4"/>
      <c r="N103" s="4"/>
      <c r="O103" s="4"/>
      <c r="P103" s="4"/>
    </row>
    <row r="104" spans="12:16" ht="12.75">
      <c r="L104" s="4"/>
      <c r="M104" s="4"/>
      <c r="N104" s="4"/>
      <c r="O104" s="4"/>
      <c r="P104" s="4"/>
    </row>
    <row r="105" spans="12:16" ht="12.75">
      <c r="L105" s="4"/>
      <c r="M105" s="4"/>
      <c r="N105" s="4"/>
      <c r="O105" s="4"/>
      <c r="P105" s="4"/>
    </row>
    <row r="106" spans="12:16" ht="12.75">
      <c r="L106" s="4"/>
      <c r="M106" s="4"/>
      <c r="N106" s="4"/>
      <c r="O106" s="4"/>
      <c r="P106" s="4"/>
    </row>
    <row r="107" spans="12:16" ht="12.75">
      <c r="L107" s="4"/>
      <c r="M107" s="4"/>
      <c r="N107" s="4"/>
      <c r="O107" s="4"/>
      <c r="P107" s="4"/>
    </row>
    <row r="108" spans="12:16" ht="12.75">
      <c r="L108" s="4"/>
      <c r="M108" s="4"/>
      <c r="N108" s="4"/>
      <c r="O108" s="4"/>
      <c r="P108" s="4"/>
    </row>
    <row r="109" spans="12:16" ht="12.75">
      <c r="L109" s="4"/>
      <c r="M109" s="4"/>
      <c r="N109" s="4"/>
      <c r="O109" s="4"/>
      <c r="P109" s="4"/>
    </row>
    <row r="110" spans="12:16" ht="12.75">
      <c r="L110" s="4"/>
      <c r="M110" s="4"/>
      <c r="N110" s="4"/>
      <c r="O110" s="4"/>
      <c r="P110" s="4"/>
    </row>
    <row r="111" spans="12:16" ht="12.75">
      <c r="L111" s="4"/>
      <c r="M111" s="4"/>
      <c r="N111" s="4"/>
      <c r="O111" s="4"/>
      <c r="P111" s="4"/>
    </row>
    <row r="112" spans="12:16" ht="12.75">
      <c r="L112" s="4"/>
      <c r="M112" s="4"/>
      <c r="N112" s="4"/>
      <c r="O112" s="4"/>
      <c r="P112" s="4"/>
    </row>
    <row r="113" spans="12:16" ht="12.75">
      <c r="L113" s="4"/>
      <c r="M113" s="4"/>
      <c r="N113" s="4"/>
      <c r="O113" s="4"/>
      <c r="P113" s="4"/>
    </row>
    <row r="114" spans="12:16" ht="12.75">
      <c r="L114" s="4"/>
      <c r="M114" s="4"/>
      <c r="N114" s="4"/>
      <c r="O114" s="4"/>
      <c r="P114" s="4"/>
    </row>
    <row r="115" spans="12:16" ht="12.75">
      <c r="L115" s="4"/>
      <c r="M115" s="4"/>
      <c r="N115" s="4"/>
      <c r="O115" s="4"/>
      <c r="P115" s="4"/>
    </row>
    <row r="116" spans="12:16" ht="12.75">
      <c r="L116" s="4"/>
      <c r="M116" s="4"/>
      <c r="N116" s="4"/>
      <c r="O116" s="4"/>
      <c r="P116" s="4"/>
    </row>
    <row r="117" spans="12:16" ht="12.75">
      <c r="L117" s="4"/>
      <c r="M117" s="4"/>
      <c r="N117" s="4"/>
      <c r="O117" s="4"/>
      <c r="P117" s="4"/>
    </row>
    <row r="118" spans="12:16" ht="12.75">
      <c r="L118" s="4"/>
      <c r="M118" s="4"/>
      <c r="N118" s="4"/>
      <c r="O118" s="4"/>
      <c r="P118" s="4"/>
    </row>
    <row r="119" spans="12:16" ht="12.75">
      <c r="L119" s="4"/>
      <c r="M119" s="4"/>
      <c r="N119" s="4"/>
      <c r="O119" s="4"/>
      <c r="P119" s="4"/>
    </row>
    <row r="120" spans="12:16" ht="12.75">
      <c r="L120" s="4"/>
      <c r="M120" s="4"/>
      <c r="N120" s="4"/>
      <c r="O120" s="4"/>
      <c r="P120" s="4"/>
    </row>
    <row r="121" spans="12:16" ht="12.75">
      <c r="L121" s="4"/>
      <c r="M121" s="4"/>
      <c r="N121" s="4"/>
      <c r="O121" s="4"/>
      <c r="P121" s="4"/>
    </row>
    <row r="122" spans="12:16" ht="12.75">
      <c r="L122" s="4"/>
      <c r="M122" s="4"/>
      <c r="N122" s="4"/>
      <c r="O122" s="4"/>
      <c r="P122" s="4"/>
    </row>
    <row r="123" spans="12:16" ht="12.75">
      <c r="L123" s="4"/>
      <c r="M123" s="4"/>
      <c r="N123" s="4"/>
      <c r="O123" s="4"/>
      <c r="P123" s="4"/>
    </row>
    <row r="124" spans="12:16" ht="12.75">
      <c r="L124" s="4"/>
      <c r="M124" s="4"/>
      <c r="N124" s="4"/>
      <c r="O124" s="4"/>
      <c r="P124" s="4"/>
    </row>
    <row r="125" spans="12:16" ht="12.75">
      <c r="L125" s="4"/>
      <c r="M125" s="4"/>
      <c r="N125" s="4"/>
      <c r="O125" s="4"/>
      <c r="P125" s="4"/>
    </row>
    <row r="126" spans="12:16" ht="12.75">
      <c r="L126" s="4"/>
      <c r="M126" s="4"/>
      <c r="N126" s="4"/>
      <c r="O126" s="4"/>
      <c r="P126" s="4"/>
    </row>
    <row r="127" spans="12:16" ht="12.75">
      <c r="L127" s="4"/>
      <c r="M127" s="4"/>
      <c r="N127" s="4"/>
      <c r="O127" s="4"/>
      <c r="P127" s="4"/>
    </row>
    <row r="128" spans="12:16" ht="12.75">
      <c r="L128" s="4"/>
      <c r="M128" s="4"/>
      <c r="N128" s="4"/>
      <c r="O128" s="4"/>
      <c r="P128" s="4"/>
    </row>
    <row r="129" spans="12:16" ht="12.75">
      <c r="L129" s="4"/>
      <c r="M129" s="4"/>
      <c r="N129" s="4"/>
      <c r="O129" s="4"/>
      <c r="P129" s="4"/>
    </row>
    <row r="130" spans="12:16" ht="12.75">
      <c r="L130" s="4"/>
      <c r="M130" s="4"/>
      <c r="N130" s="4"/>
      <c r="O130" s="4"/>
      <c r="P130" s="4"/>
    </row>
    <row r="131" spans="12:16" ht="12.75">
      <c r="L131" s="4"/>
      <c r="M131" s="4"/>
      <c r="N131" s="4"/>
      <c r="O131" s="4"/>
      <c r="P131" s="4"/>
    </row>
    <row r="132" spans="12:16" ht="12.75">
      <c r="L132" s="4"/>
      <c r="M132" s="4"/>
      <c r="N132" s="4"/>
      <c r="O132" s="4"/>
      <c r="P132" s="4"/>
    </row>
    <row r="133" spans="12:16" ht="12.75">
      <c r="L133" s="4"/>
      <c r="M133" s="4"/>
      <c r="N133" s="4"/>
      <c r="O133" s="4"/>
      <c r="P133" s="4"/>
    </row>
    <row r="134" spans="12:16" ht="12.75">
      <c r="L134" s="4"/>
      <c r="M134" s="4"/>
      <c r="N134" s="4"/>
      <c r="O134" s="4"/>
      <c r="P134" s="4"/>
    </row>
    <row r="135" spans="12:16" ht="12.75">
      <c r="L135" s="4"/>
      <c r="M135" s="4"/>
      <c r="N135" s="4"/>
      <c r="O135" s="4"/>
      <c r="P135" s="4"/>
    </row>
    <row r="136" spans="12:16" ht="12.75">
      <c r="L136" s="4"/>
      <c r="M136" s="4"/>
      <c r="N136" s="4"/>
      <c r="O136" s="4"/>
      <c r="P136" s="4"/>
    </row>
    <row r="137" spans="12:16" ht="12.75">
      <c r="L137" s="4"/>
      <c r="M137" s="4"/>
      <c r="N137" s="4"/>
      <c r="O137" s="4"/>
      <c r="P137" s="4"/>
    </row>
    <row r="138" spans="12:16" ht="12.75">
      <c r="L138" s="4"/>
      <c r="M138" s="4"/>
      <c r="N138" s="4"/>
      <c r="O138" s="4"/>
      <c r="P138" s="4"/>
    </row>
    <row r="139" spans="12:16" ht="12.75">
      <c r="L139" s="4"/>
      <c r="M139" s="4"/>
      <c r="N139" s="4"/>
      <c r="O139" s="4"/>
      <c r="P139" s="4"/>
    </row>
    <row r="140" spans="12:16" ht="12.75">
      <c r="L140" s="4"/>
      <c r="M140" s="4"/>
      <c r="N140" s="4"/>
      <c r="O140" s="4"/>
      <c r="P140" s="4"/>
    </row>
    <row r="141" spans="12:16" ht="12.75">
      <c r="L141" s="4"/>
      <c r="M141" s="4"/>
      <c r="N141" s="4"/>
      <c r="O141" s="4"/>
      <c r="P141" s="4"/>
    </row>
    <row r="142" spans="12:16" ht="12.75">
      <c r="L142" s="4"/>
      <c r="M142" s="4"/>
      <c r="N142" s="4"/>
      <c r="O142" s="4"/>
      <c r="P142" s="4"/>
    </row>
    <row r="143" spans="12:16" ht="12.75">
      <c r="L143" s="4"/>
      <c r="M143" s="4"/>
      <c r="N143" s="4"/>
      <c r="O143" s="4"/>
      <c r="P143" s="4"/>
    </row>
    <row r="144" spans="12:16" ht="12.75">
      <c r="L144" s="4"/>
      <c r="M144" s="4"/>
      <c r="N144" s="4"/>
      <c r="O144" s="4"/>
      <c r="P144" s="4"/>
    </row>
    <row r="145" spans="12:16" ht="12.75">
      <c r="L145" s="4"/>
      <c r="M145" s="4"/>
      <c r="N145" s="4"/>
      <c r="O145" s="4"/>
      <c r="P145" s="4"/>
    </row>
    <row r="146" spans="12:16" ht="12.75">
      <c r="L146" s="4"/>
      <c r="M146" s="4"/>
      <c r="N146" s="4"/>
      <c r="O146" s="4"/>
      <c r="P146" s="4"/>
    </row>
    <row r="147" spans="12:16" ht="12.75">
      <c r="L147" s="4"/>
      <c r="M147" s="4"/>
      <c r="N147" s="4"/>
      <c r="O147" s="4"/>
      <c r="P147" s="4"/>
    </row>
    <row r="148" spans="12:16" ht="12.75">
      <c r="L148" s="4"/>
      <c r="M148" s="4"/>
      <c r="N148" s="4"/>
      <c r="O148" s="4"/>
      <c r="P148" s="4"/>
    </row>
    <row r="149" spans="12:16" ht="12.75">
      <c r="L149" s="4"/>
      <c r="M149" s="4"/>
      <c r="N149" s="4"/>
      <c r="O149" s="4"/>
      <c r="P149" s="4"/>
    </row>
    <row r="150" spans="12:16" ht="12.75">
      <c r="L150" s="4"/>
      <c r="M150" s="4"/>
      <c r="N150" s="4"/>
      <c r="O150" s="4"/>
      <c r="P150" s="4"/>
    </row>
    <row r="151" spans="12:16" ht="12.75">
      <c r="L151" s="4"/>
      <c r="M151" s="4"/>
      <c r="N151" s="4"/>
      <c r="O151" s="4"/>
      <c r="P151" s="4"/>
    </row>
    <row r="152" spans="12:16" ht="12.75">
      <c r="L152" s="4"/>
      <c r="M152" s="4"/>
      <c r="N152" s="4"/>
      <c r="O152" s="4"/>
      <c r="P152" s="4"/>
    </row>
    <row r="153" spans="12:16" ht="12.75">
      <c r="L153" s="4"/>
      <c r="M153" s="4"/>
      <c r="N153" s="4"/>
      <c r="O153" s="4"/>
      <c r="P153" s="4"/>
    </row>
    <row r="154" spans="12:16" ht="12.75">
      <c r="L154" s="4"/>
      <c r="M154" s="4"/>
      <c r="N154" s="4"/>
      <c r="O154" s="4"/>
      <c r="P154" s="4"/>
    </row>
    <row r="155" spans="12:16" ht="12.75">
      <c r="L155" s="4"/>
      <c r="M155" s="4"/>
      <c r="N155" s="4"/>
      <c r="O155" s="4"/>
      <c r="P155" s="4"/>
    </row>
    <row r="156" spans="12:16" ht="12.75">
      <c r="L156" s="4"/>
      <c r="M156" s="4"/>
      <c r="N156" s="4"/>
      <c r="O156" s="4"/>
      <c r="P156" s="4"/>
    </row>
    <row r="157" spans="12:16" ht="12.75">
      <c r="L157" s="4"/>
      <c r="M157" s="4"/>
      <c r="N157" s="4"/>
      <c r="O157" s="4"/>
      <c r="P157" s="4"/>
    </row>
    <row r="158" spans="12:16" ht="12.75">
      <c r="L158" s="4"/>
      <c r="M158" s="4"/>
      <c r="N158" s="4"/>
      <c r="O158" s="4"/>
      <c r="P158" s="4"/>
    </row>
    <row r="159" spans="12:16" ht="12.75">
      <c r="L159" s="4"/>
      <c r="M159" s="4"/>
      <c r="N159" s="4"/>
      <c r="O159" s="4"/>
      <c r="P159" s="4"/>
    </row>
    <row r="160" spans="12:16" ht="12.75">
      <c r="L160" s="4"/>
      <c r="M160" s="4"/>
      <c r="N160" s="4"/>
      <c r="O160" s="4"/>
      <c r="P160" s="4"/>
    </row>
    <row r="161" spans="12:16" ht="12.75">
      <c r="L161" s="4"/>
      <c r="M161" s="4"/>
      <c r="N161" s="4"/>
      <c r="O161" s="4"/>
      <c r="P161" s="4"/>
    </row>
    <row r="162" spans="12:16" ht="12.75">
      <c r="L162" s="4"/>
      <c r="M162" s="4"/>
      <c r="N162" s="4"/>
      <c r="O162" s="4"/>
      <c r="P162" s="4"/>
    </row>
    <row r="163" spans="12:16" ht="12.75">
      <c r="L163" s="4"/>
      <c r="M163" s="4"/>
      <c r="N163" s="4"/>
      <c r="O163" s="4"/>
      <c r="P163" s="4"/>
    </row>
    <row r="164" spans="12:16" ht="12.75">
      <c r="L164" s="4"/>
      <c r="M164" s="4"/>
      <c r="N164" s="4"/>
      <c r="O164" s="4"/>
      <c r="P164" s="4"/>
    </row>
    <row r="165" spans="12:16" ht="12.75">
      <c r="L165" s="4"/>
      <c r="M165" s="4"/>
      <c r="N165" s="4"/>
      <c r="O165" s="4"/>
      <c r="P165" s="4"/>
    </row>
    <row r="166" spans="12:16" ht="12.75">
      <c r="L166" s="4"/>
      <c r="M166" s="4"/>
      <c r="N166" s="4"/>
      <c r="O166" s="4"/>
      <c r="P166" s="4"/>
    </row>
    <row r="167" spans="12:16" ht="12.75">
      <c r="L167" s="4"/>
      <c r="M167" s="4"/>
      <c r="N167" s="4"/>
      <c r="O167" s="4"/>
      <c r="P167" s="4"/>
    </row>
    <row r="168" spans="12:16" ht="12.75">
      <c r="L168" s="4"/>
      <c r="M168" s="4"/>
      <c r="N168" s="4"/>
      <c r="O168" s="4"/>
      <c r="P168" s="4"/>
    </row>
    <row r="169" spans="12:16" ht="12.75">
      <c r="L169" s="4"/>
      <c r="M169" s="4"/>
      <c r="N169" s="4"/>
      <c r="O169" s="4"/>
      <c r="P169" s="4"/>
    </row>
    <row r="170" spans="12:16" ht="12.75">
      <c r="L170" s="4"/>
      <c r="M170" s="4"/>
      <c r="N170" s="4"/>
      <c r="O170" s="4"/>
      <c r="P170" s="4"/>
    </row>
    <row r="171" spans="12:16" ht="12.75">
      <c r="L171" s="4"/>
      <c r="M171" s="4"/>
      <c r="N171" s="4"/>
      <c r="O171" s="4"/>
      <c r="P171" s="4"/>
    </row>
    <row r="172" spans="12:16" ht="12.75">
      <c r="L172" s="4"/>
      <c r="M172" s="4"/>
      <c r="N172" s="4"/>
      <c r="O172" s="4"/>
      <c r="P172" s="4"/>
    </row>
    <row r="173" spans="12:16" ht="12.75">
      <c r="L173" s="4"/>
      <c r="M173" s="4"/>
      <c r="N173" s="4"/>
      <c r="O173" s="4"/>
      <c r="P173" s="4"/>
    </row>
    <row r="174" spans="12:16" ht="12.75">
      <c r="L174" s="4"/>
      <c r="M174" s="4"/>
      <c r="N174" s="4"/>
      <c r="O174" s="4"/>
      <c r="P174" s="4"/>
    </row>
    <row r="175" spans="12:16" ht="12.75">
      <c r="L175" s="4"/>
      <c r="M175" s="4"/>
      <c r="N175" s="4"/>
      <c r="O175" s="4"/>
      <c r="P175" s="4"/>
    </row>
    <row r="176" spans="12:16" ht="12.75">
      <c r="L176" s="4"/>
      <c r="M176" s="4"/>
      <c r="N176" s="4"/>
      <c r="O176" s="4"/>
      <c r="P176" s="4"/>
    </row>
    <row r="177" spans="12:16" ht="12.75">
      <c r="L177" s="4"/>
      <c r="M177" s="4"/>
      <c r="N177" s="4"/>
      <c r="O177" s="4"/>
      <c r="P177" s="4"/>
    </row>
    <row r="178" spans="12:16" ht="12.75">
      <c r="L178" s="4"/>
      <c r="M178" s="4"/>
      <c r="N178" s="4"/>
      <c r="O178" s="4"/>
      <c r="P178" s="4"/>
    </row>
    <row r="179" spans="12:16" ht="12.75">
      <c r="L179" s="4"/>
      <c r="M179" s="4"/>
      <c r="N179" s="4"/>
      <c r="O179" s="4"/>
      <c r="P179" s="4"/>
    </row>
    <row r="180" spans="12:16" ht="12.75">
      <c r="L180" s="4"/>
      <c r="M180" s="4"/>
      <c r="N180" s="4"/>
      <c r="O180" s="4"/>
      <c r="P180" s="4"/>
    </row>
    <row r="181" spans="12:16" ht="12.75">
      <c r="L181" s="4"/>
      <c r="M181" s="4"/>
      <c r="N181" s="4"/>
      <c r="O181" s="4"/>
      <c r="P181" s="4"/>
    </row>
    <row r="182" spans="12:16" ht="12.75">
      <c r="L182" s="4"/>
      <c r="M182" s="4"/>
      <c r="N182" s="4"/>
      <c r="O182" s="4"/>
      <c r="P182" s="4"/>
    </row>
    <row r="183" spans="12:16" ht="12.75">
      <c r="L183" s="4"/>
      <c r="M183" s="4"/>
      <c r="N183" s="4"/>
      <c r="O183" s="4"/>
      <c r="P183" s="4"/>
    </row>
    <row r="184" spans="12:16" ht="12.75">
      <c r="L184" s="4"/>
      <c r="M184" s="4"/>
      <c r="N184" s="4"/>
      <c r="O184" s="4"/>
      <c r="P184" s="4"/>
    </row>
    <row r="185" spans="12:16" ht="12.75">
      <c r="L185" s="4"/>
      <c r="M185" s="4"/>
      <c r="N185" s="4"/>
      <c r="O185" s="4"/>
      <c r="P185" s="4"/>
    </row>
    <row r="186" spans="12:16" ht="12.75">
      <c r="L186" s="4"/>
      <c r="M186" s="4"/>
      <c r="N186" s="4"/>
      <c r="O186" s="4"/>
      <c r="P186" s="4"/>
    </row>
    <row r="187" spans="12:16" ht="12.75">
      <c r="L187" s="4"/>
      <c r="M187" s="4"/>
      <c r="N187" s="4"/>
      <c r="O187" s="4"/>
      <c r="P187" s="4"/>
    </row>
    <row r="188" spans="12:16" ht="12.75">
      <c r="L188" s="4"/>
      <c r="M188" s="4"/>
      <c r="N188" s="4"/>
      <c r="O188" s="4"/>
      <c r="P188" s="4"/>
    </row>
    <row r="189" spans="12:16" ht="12.75">
      <c r="L189" s="4"/>
      <c r="M189" s="4"/>
      <c r="N189" s="4"/>
      <c r="O189" s="4"/>
      <c r="P189" s="4"/>
    </row>
    <row r="190" spans="12:16" ht="12.75">
      <c r="L190" s="4"/>
      <c r="M190" s="4"/>
      <c r="N190" s="4"/>
      <c r="O190" s="4"/>
      <c r="P190" s="4"/>
    </row>
    <row r="191" spans="12:16" ht="12.75">
      <c r="L191" s="4"/>
      <c r="M191" s="4"/>
      <c r="N191" s="4"/>
      <c r="O191" s="4"/>
      <c r="P191" s="4"/>
    </row>
    <row r="192" spans="12:16" ht="12.75">
      <c r="L192" s="4"/>
      <c r="M192" s="4"/>
      <c r="N192" s="4"/>
      <c r="O192" s="4"/>
      <c r="P192" s="4"/>
    </row>
    <row r="193" spans="12:16" ht="12.75">
      <c r="L193" s="4"/>
      <c r="M193" s="4"/>
      <c r="N193" s="4"/>
      <c r="O193" s="4"/>
      <c r="P193" s="4"/>
    </row>
    <row r="194" spans="12:16" ht="12.75">
      <c r="L194" s="4"/>
      <c r="M194" s="4"/>
      <c r="N194" s="4"/>
      <c r="O194" s="4"/>
      <c r="P194" s="4"/>
    </row>
    <row r="195" spans="12:16" ht="12.75">
      <c r="L195" s="4"/>
      <c r="M195" s="4"/>
      <c r="N195" s="4"/>
      <c r="O195" s="4"/>
      <c r="P195" s="4"/>
    </row>
    <row r="196" spans="12:16" ht="12.75">
      <c r="L196" s="4"/>
      <c r="M196" s="4"/>
      <c r="N196" s="4"/>
      <c r="O196" s="4"/>
      <c r="P196" s="4"/>
    </row>
    <row r="197" spans="12:16" ht="12.75">
      <c r="L197" s="4"/>
      <c r="M197" s="4"/>
      <c r="N197" s="4"/>
      <c r="O197" s="4"/>
      <c r="P197" s="4"/>
    </row>
    <row r="198" spans="12:16" ht="12.75">
      <c r="L198" s="4"/>
      <c r="M198" s="4"/>
      <c r="N198" s="4"/>
      <c r="O198" s="4"/>
      <c r="P198" s="4"/>
    </row>
    <row r="199" spans="12:16" ht="12.75">
      <c r="L199" s="4"/>
      <c r="M199" s="4"/>
      <c r="N199" s="4"/>
      <c r="O199" s="4"/>
      <c r="P199" s="4"/>
    </row>
    <row r="200" spans="12:16" ht="12.75">
      <c r="L200" s="4"/>
      <c r="M200" s="4"/>
      <c r="N200" s="4"/>
      <c r="O200" s="4"/>
      <c r="P200" s="4"/>
    </row>
    <row r="201" spans="12:16" ht="12.75">
      <c r="L201" s="4"/>
      <c r="M201" s="4"/>
      <c r="N201" s="4"/>
      <c r="O201" s="4"/>
      <c r="P201" s="4"/>
    </row>
    <row r="202" spans="12:16" ht="12.75">
      <c r="L202" s="4"/>
      <c r="M202" s="4"/>
      <c r="N202" s="4"/>
      <c r="O202" s="4"/>
      <c r="P202" s="4"/>
    </row>
    <row r="203" spans="12:16" ht="12.75">
      <c r="L203" s="4"/>
      <c r="M203" s="4"/>
      <c r="N203" s="4"/>
      <c r="O203" s="4"/>
      <c r="P203" s="4"/>
    </row>
    <row r="204" spans="12:16" ht="12.75">
      <c r="L204" s="4"/>
      <c r="M204" s="4"/>
      <c r="N204" s="4"/>
      <c r="O204" s="4"/>
      <c r="P204" s="4"/>
    </row>
    <row r="205" spans="12:16" ht="12.75">
      <c r="L205" s="4"/>
      <c r="M205" s="4"/>
      <c r="N205" s="4"/>
      <c r="O205" s="4"/>
      <c r="P205" s="4"/>
    </row>
    <row r="206" spans="12:16" ht="12.75">
      <c r="L206" s="4"/>
      <c r="M206" s="4"/>
      <c r="N206" s="4"/>
      <c r="O206" s="4"/>
      <c r="P206" s="4"/>
    </row>
    <row r="207" spans="12:16" ht="12.75">
      <c r="L207" s="4"/>
      <c r="M207" s="4"/>
      <c r="N207" s="4"/>
      <c r="O207" s="4"/>
      <c r="P207" s="4"/>
    </row>
    <row r="208" spans="12:16" ht="12.75">
      <c r="L208" s="4"/>
      <c r="M208" s="4"/>
      <c r="N208" s="4"/>
      <c r="O208" s="4"/>
      <c r="P208" s="4"/>
    </row>
    <row r="209" spans="12:16" ht="12.75">
      <c r="L209" s="4"/>
      <c r="M209" s="4"/>
      <c r="N209" s="4"/>
      <c r="O209" s="4"/>
      <c r="P209" s="4"/>
    </row>
    <row r="210" spans="12:16" ht="12.75">
      <c r="L210" s="4"/>
      <c r="M210" s="4"/>
      <c r="N210" s="4"/>
      <c r="O210" s="4"/>
      <c r="P210" s="4"/>
    </row>
    <row r="211" spans="12:16" ht="12.75">
      <c r="L211" s="4"/>
      <c r="M211" s="4"/>
      <c r="N211" s="4"/>
      <c r="O211" s="4"/>
      <c r="P211" s="4"/>
    </row>
    <row r="212" spans="12:16" ht="12.75">
      <c r="L212" s="4"/>
      <c r="M212" s="4"/>
      <c r="N212" s="4"/>
      <c r="O212" s="4"/>
      <c r="P212" s="4"/>
    </row>
    <row r="213" spans="12:16" ht="12.75">
      <c r="L213" s="4"/>
      <c r="M213" s="4"/>
      <c r="N213" s="4"/>
      <c r="O213" s="4"/>
      <c r="P213" s="4"/>
    </row>
    <row r="214" spans="12:16" ht="12.75">
      <c r="L214" s="4"/>
      <c r="M214" s="4"/>
      <c r="N214" s="4"/>
      <c r="O214" s="4"/>
      <c r="P214" s="4"/>
    </row>
    <row r="215" spans="12:16" ht="12.75">
      <c r="L215" s="4"/>
      <c r="M215" s="4"/>
      <c r="N215" s="4"/>
      <c r="O215" s="4"/>
      <c r="P215" s="4"/>
    </row>
    <row r="216" spans="12:16" ht="12.75">
      <c r="L216" s="4"/>
      <c r="M216" s="4"/>
      <c r="N216" s="4"/>
      <c r="O216" s="4"/>
      <c r="P216" s="4"/>
    </row>
    <row r="217" spans="12:16" ht="12.75">
      <c r="L217" s="4"/>
      <c r="M217" s="4"/>
      <c r="N217" s="4"/>
      <c r="O217" s="4"/>
      <c r="P217" s="4"/>
    </row>
    <row r="218" spans="12:16" ht="12.75">
      <c r="L218" s="4"/>
      <c r="M218" s="4"/>
      <c r="N218" s="4"/>
      <c r="O218" s="4"/>
      <c r="P218" s="4"/>
    </row>
    <row r="219" spans="12:16" ht="12.75">
      <c r="L219" s="4"/>
      <c r="M219" s="4"/>
      <c r="N219" s="4"/>
      <c r="O219" s="4"/>
      <c r="P219" s="4"/>
    </row>
    <row r="220" spans="12:16" ht="12.75">
      <c r="L220" s="4"/>
      <c r="M220" s="4"/>
      <c r="N220" s="4"/>
      <c r="O220" s="4"/>
      <c r="P220" s="4"/>
    </row>
    <row r="221" spans="12:16" ht="12.75">
      <c r="L221" s="4"/>
      <c r="M221" s="4"/>
      <c r="N221" s="4"/>
      <c r="O221" s="4"/>
      <c r="P221" s="4"/>
    </row>
    <row r="222" spans="12:16" ht="12.75">
      <c r="L222" s="4"/>
      <c r="M222" s="4"/>
      <c r="N222" s="4"/>
      <c r="O222" s="4"/>
      <c r="P222" s="4"/>
    </row>
    <row r="223" spans="12:16" ht="12.75">
      <c r="L223" s="4"/>
      <c r="M223" s="4"/>
      <c r="N223" s="4"/>
      <c r="O223" s="4"/>
      <c r="P223" s="4"/>
    </row>
    <row r="224" spans="12:16" ht="12.75">
      <c r="L224" s="4"/>
      <c r="M224" s="4"/>
      <c r="N224" s="4"/>
      <c r="O224" s="4"/>
      <c r="P224" s="4"/>
    </row>
    <row r="225" spans="12:16" ht="12.75">
      <c r="L225" s="4"/>
      <c r="M225" s="4"/>
      <c r="N225" s="4"/>
      <c r="O225" s="4"/>
      <c r="P225" s="4"/>
    </row>
    <row r="226" spans="12:16" ht="12.75">
      <c r="L226" s="4"/>
      <c r="M226" s="4"/>
      <c r="N226" s="4"/>
      <c r="O226" s="4"/>
      <c r="P226" s="4"/>
    </row>
    <row r="227" spans="12:16" ht="12.75">
      <c r="L227" s="4"/>
      <c r="M227" s="4"/>
      <c r="N227" s="4"/>
      <c r="O227" s="4"/>
      <c r="P227" s="4"/>
    </row>
    <row r="228" spans="12:16" ht="12.75">
      <c r="L228" s="4"/>
      <c r="M228" s="4"/>
      <c r="N228" s="4"/>
      <c r="O228" s="4"/>
      <c r="P228" s="4"/>
    </row>
    <row r="229" spans="12:16" ht="12.75">
      <c r="L229" s="4"/>
      <c r="M229" s="4"/>
      <c r="N229" s="4"/>
      <c r="O229" s="4"/>
      <c r="P229" s="4"/>
    </row>
    <row r="230" spans="12:16" ht="12.75">
      <c r="L230" s="4"/>
      <c r="M230" s="4"/>
      <c r="N230" s="4"/>
      <c r="O230" s="4"/>
      <c r="P230" s="4"/>
    </row>
    <row r="231" spans="12:16" ht="12.75">
      <c r="L231" s="4"/>
      <c r="M231" s="4"/>
      <c r="N231" s="4"/>
      <c r="O231" s="4"/>
      <c r="P231" s="4"/>
    </row>
    <row r="232" spans="12:16" ht="12.75">
      <c r="L232" s="4"/>
      <c r="M232" s="4"/>
      <c r="N232" s="4"/>
      <c r="O232" s="4"/>
      <c r="P232" s="4"/>
    </row>
    <row r="233" spans="12:16" ht="12.75">
      <c r="L233" s="4"/>
      <c r="M233" s="4"/>
      <c r="N233" s="4"/>
      <c r="O233" s="4"/>
      <c r="P233" s="4"/>
    </row>
    <row r="234" spans="12:16" ht="12.75">
      <c r="L234" s="4"/>
      <c r="M234" s="4"/>
      <c r="N234" s="4"/>
      <c r="O234" s="4"/>
      <c r="P234" s="4"/>
    </row>
    <row r="235" spans="12:16" ht="12.75">
      <c r="L235" s="4"/>
      <c r="M235" s="4"/>
      <c r="N235" s="4"/>
      <c r="O235" s="4"/>
      <c r="P235" s="4"/>
    </row>
    <row r="236" spans="12:16" ht="12.75">
      <c r="L236" s="4"/>
      <c r="M236" s="4"/>
      <c r="N236" s="4"/>
      <c r="O236" s="4"/>
      <c r="P236" s="4"/>
    </row>
    <row r="237" spans="12:16" ht="12.75">
      <c r="L237" s="4"/>
      <c r="M237" s="4"/>
      <c r="N237" s="4"/>
      <c r="O237" s="4"/>
      <c r="P237" s="4"/>
    </row>
    <row r="238" spans="12:16" ht="12.75">
      <c r="L238" s="4"/>
      <c r="M238" s="4"/>
      <c r="N238" s="4"/>
      <c r="O238" s="4"/>
      <c r="P238" s="4"/>
    </row>
    <row r="239" spans="12:16" ht="12.75">
      <c r="L239" s="4"/>
      <c r="M239" s="4"/>
      <c r="N239" s="4"/>
      <c r="O239" s="4"/>
      <c r="P239" s="4"/>
    </row>
    <row r="240" spans="12:16" ht="12.75">
      <c r="L240" s="4"/>
      <c r="M240" s="4"/>
      <c r="N240" s="4"/>
      <c r="O240" s="4"/>
      <c r="P240" s="4"/>
    </row>
    <row r="241" spans="12:16" ht="12.75">
      <c r="L241" s="4"/>
      <c r="M241" s="4"/>
      <c r="N241" s="4"/>
      <c r="O241" s="4"/>
      <c r="P241" s="4"/>
    </row>
    <row r="242" spans="12:16" ht="12.75">
      <c r="L242" s="4"/>
      <c r="M242" s="4"/>
      <c r="N242" s="4"/>
      <c r="O242" s="4"/>
      <c r="P242" s="4"/>
    </row>
    <row r="243" spans="12:16" ht="12.75">
      <c r="L243" s="4"/>
      <c r="M243" s="4"/>
      <c r="N243" s="4"/>
      <c r="O243" s="4"/>
      <c r="P243" s="4"/>
    </row>
    <row r="244" spans="12:16" ht="12.75">
      <c r="L244" s="4"/>
      <c r="M244" s="4"/>
      <c r="N244" s="4"/>
      <c r="O244" s="4"/>
      <c r="P244" s="4"/>
    </row>
    <row r="245" spans="12:16" ht="12.75">
      <c r="L245" s="4"/>
      <c r="M245" s="4"/>
      <c r="N245" s="4"/>
      <c r="O245" s="4"/>
      <c r="P245" s="4"/>
    </row>
    <row r="246" spans="12:16" ht="12.75">
      <c r="L246" s="4"/>
      <c r="M246" s="4"/>
      <c r="N246" s="4"/>
      <c r="O246" s="4"/>
      <c r="P246" s="4"/>
    </row>
    <row r="247" spans="12:16" ht="12.75">
      <c r="L247" s="4"/>
      <c r="M247" s="4"/>
      <c r="N247" s="4"/>
      <c r="O247" s="4"/>
      <c r="P247" s="4"/>
    </row>
    <row r="248" spans="12:16" ht="12.75">
      <c r="L248" s="4"/>
      <c r="M248" s="4"/>
      <c r="N248" s="4"/>
      <c r="O248" s="4"/>
      <c r="P248" s="4"/>
    </row>
    <row r="249" spans="12:16" ht="12.75">
      <c r="L249" s="4"/>
      <c r="M249" s="4"/>
      <c r="N249" s="4"/>
      <c r="O249" s="4"/>
      <c r="P249" s="4"/>
    </row>
    <row r="250" spans="12:16" ht="12.75">
      <c r="L250" s="4"/>
      <c r="M250" s="4"/>
      <c r="N250" s="4"/>
      <c r="O250" s="4"/>
      <c r="P250" s="4"/>
    </row>
    <row r="251" spans="12:16" ht="12.75">
      <c r="L251" s="4"/>
      <c r="M251" s="4"/>
      <c r="N251" s="4"/>
      <c r="O251" s="4"/>
      <c r="P251" s="4"/>
    </row>
    <row r="252" spans="12:16" ht="12.75">
      <c r="L252" s="4"/>
      <c r="M252" s="4"/>
      <c r="N252" s="4"/>
      <c r="O252" s="4"/>
      <c r="P252" s="4"/>
    </row>
    <row r="253" spans="12:16" ht="12.75">
      <c r="L253" s="4"/>
      <c r="M253" s="4"/>
      <c r="N253" s="4"/>
      <c r="O253" s="4"/>
      <c r="P253" s="4"/>
    </row>
    <row r="254" spans="12:16" ht="12.75">
      <c r="L254" s="4"/>
      <c r="M254" s="4"/>
      <c r="N254" s="4"/>
      <c r="O254" s="4"/>
      <c r="P254" s="4"/>
    </row>
    <row r="255" spans="12:16" ht="12.75">
      <c r="L255" s="4"/>
      <c r="M255" s="4"/>
      <c r="N255" s="4"/>
      <c r="O255" s="4"/>
      <c r="P255" s="4"/>
    </row>
    <row r="256" spans="12:16" ht="12.75">
      <c r="L256" s="4"/>
      <c r="M256" s="4"/>
      <c r="N256" s="4"/>
      <c r="O256" s="4"/>
      <c r="P256" s="4"/>
    </row>
    <row r="257" spans="12:16" ht="12.75">
      <c r="L257" s="4"/>
      <c r="M257" s="4"/>
      <c r="N257" s="4"/>
      <c r="O257" s="4"/>
      <c r="P257" s="4"/>
    </row>
    <row r="258" spans="12:16" ht="12.75">
      <c r="L258" s="4"/>
      <c r="M258" s="4"/>
      <c r="N258" s="4"/>
      <c r="O258" s="4"/>
      <c r="P258" s="4"/>
    </row>
    <row r="259" spans="12:16" ht="12.75">
      <c r="L259" s="4"/>
      <c r="M259" s="4"/>
      <c r="N259" s="4"/>
      <c r="O259" s="4"/>
      <c r="P259" s="4"/>
    </row>
    <row r="260" spans="12:16" ht="12.75">
      <c r="L260" s="4"/>
      <c r="M260" s="4"/>
      <c r="N260" s="4"/>
      <c r="O260" s="4"/>
      <c r="P260" s="4"/>
    </row>
    <row r="261" spans="12:16" ht="12.75">
      <c r="L261" s="4"/>
      <c r="M261" s="4"/>
      <c r="N261" s="4"/>
      <c r="O261" s="4"/>
      <c r="P261" s="4"/>
    </row>
    <row r="262" spans="12:16" ht="12.75">
      <c r="L262" s="4"/>
      <c r="M262" s="4"/>
      <c r="N262" s="4"/>
      <c r="O262" s="4"/>
      <c r="P262" s="4"/>
    </row>
    <row r="263" spans="12:16" ht="12.75">
      <c r="L263" s="4"/>
      <c r="M263" s="4"/>
      <c r="N263" s="4"/>
      <c r="O263" s="4"/>
      <c r="P263" s="4"/>
    </row>
    <row r="264" spans="12:16" ht="12.75">
      <c r="L264" s="4"/>
      <c r="M264" s="4"/>
      <c r="N264" s="4"/>
      <c r="O264" s="4"/>
      <c r="P264" s="4"/>
    </row>
    <row r="265" spans="12:16" ht="12.75">
      <c r="L265" s="4"/>
      <c r="M265" s="4"/>
      <c r="N265" s="4"/>
      <c r="O265" s="4"/>
      <c r="P265" s="4"/>
    </row>
    <row r="266" spans="12:16" ht="12.75">
      <c r="L266" s="4"/>
      <c r="M266" s="4"/>
      <c r="N266" s="4"/>
      <c r="O266" s="4"/>
      <c r="P266" s="4"/>
    </row>
    <row r="267" spans="12:16" ht="12.75">
      <c r="L267" s="4"/>
      <c r="M267" s="4"/>
      <c r="N267" s="4"/>
      <c r="O267" s="4"/>
      <c r="P267" s="4"/>
    </row>
    <row r="268" spans="12:16" ht="12.75">
      <c r="L268" s="4"/>
      <c r="M268" s="4"/>
      <c r="N268" s="4"/>
      <c r="O268" s="4"/>
      <c r="P268" s="4"/>
    </row>
    <row r="269" spans="12:16" ht="12.75">
      <c r="L269" s="4"/>
      <c r="M269" s="4"/>
      <c r="N269" s="4"/>
      <c r="O269" s="4"/>
      <c r="P269" s="4"/>
    </row>
    <row r="270" spans="12:16" ht="12.75">
      <c r="L270" s="4"/>
      <c r="M270" s="4"/>
      <c r="N270" s="4"/>
      <c r="O270" s="4"/>
      <c r="P270" s="4"/>
    </row>
    <row r="271" spans="12:16" ht="12.75">
      <c r="L271" s="4"/>
      <c r="M271" s="4"/>
      <c r="N271" s="4"/>
      <c r="O271" s="4"/>
      <c r="P271" s="4"/>
    </row>
    <row r="272" spans="12:16" ht="12.75">
      <c r="L272" s="4"/>
      <c r="M272" s="4"/>
      <c r="N272" s="4"/>
      <c r="O272" s="4"/>
      <c r="P272" s="4"/>
    </row>
    <row r="273" spans="12:16" ht="12.75">
      <c r="L273" s="4"/>
      <c r="M273" s="4"/>
      <c r="N273" s="4"/>
      <c r="O273" s="4"/>
      <c r="P273" s="4"/>
    </row>
    <row r="274" spans="12:16" ht="12.75">
      <c r="L274" s="4"/>
      <c r="M274" s="4"/>
      <c r="N274" s="4"/>
      <c r="O274" s="4"/>
      <c r="P274" s="4"/>
    </row>
    <row r="275" spans="12:16" ht="12.75">
      <c r="L275" s="4"/>
      <c r="M275" s="4"/>
      <c r="N275" s="4"/>
      <c r="O275" s="4"/>
      <c r="P275" s="4"/>
    </row>
    <row r="276" spans="12:16" ht="12.75">
      <c r="L276" s="4"/>
      <c r="M276" s="4"/>
      <c r="N276" s="4"/>
      <c r="O276" s="4"/>
      <c r="P276" s="4"/>
    </row>
    <row r="277" spans="12:16" ht="12.75">
      <c r="L277" s="4"/>
      <c r="M277" s="4"/>
      <c r="N277" s="4"/>
      <c r="O277" s="4"/>
      <c r="P277" s="4"/>
    </row>
    <row r="278" spans="12:16" ht="12.75">
      <c r="L278" s="4"/>
      <c r="M278" s="4"/>
      <c r="N278" s="4"/>
      <c r="O278" s="4"/>
      <c r="P278" s="4"/>
    </row>
    <row r="279" spans="12:16" ht="12.75">
      <c r="L279" s="4"/>
      <c r="M279" s="4"/>
      <c r="N279" s="4"/>
      <c r="O279" s="4"/>
      <c r="P279" s="4"/>
    </row>
    <row r="280" spans="12:16" ht="12.75">
      <c r="L280" s="4"/>
      <c r="M280" s="4"/>
      <c r="N280" s="4"/>
      <c r="O280" s="4"/>
      <c r="P280" s="4"/>
    </row>
    <row r="281" spans="12:16" ht="12.75">
      <c r="L281" s="4"/>
      <c r="M281" s="4"/>
      <c r="N281" s="4"/>
      <c r="O281" s="4"/>
      <c r="P281" s="4"/>
    </row>
    <row r="282" spans="12:16" ht="12.75">
      <c r="L282" s="4"/>
      <c r="M282" s="4"/>
      <c r="N282" s="4"/>
      <c r="O282" s="4"/>
      <c r="P282" s="4"/>
    </row>
    <row r="283" spans="12:16" ht="12.75">
      <c r="L283" s="4"/>
      <c r="M283" s="4"/>
      <c r="N283" s="4"/>
      <c r="O283" s="4"/>
      <c r="P283" s="4"/>
    </row>
    <row r="284" spans="12:16" ht="12.75">
      <c r="L284" s="4"/>
      <c r="M284" s="4"/>
      <c r="N284" s="4"/>
      <c r="O284" s="4"/>
      <c r="P284" s="4"/>
    </row>
    <row r="285" spans="12:16" ht="12.75">
      <c r="L285" s="4"/>
      <c r="M285" s="4"/>
      <c r="N285" s="4"/>
      <c r="O285" s="4"/>
      <c r="P285" s="4"/>
    </row>
    <row r="286" spans="12:16" ht="12.75">
      <c r="L286" s="4"/>
      <c r="M286" s="4"/>
      <c r="N286" s="4"/>
      <c r="O286" s="4"/>
      <c r="P286" s="4"/>
    </row>
    <row r="287" spans="12:16" ht="12.75">
      <c r="L287" s="4"/>
      <c r="M287" s="4"/>
      <c r="N287" s="4"/>
      <c r="O287" s="4"/>
      <c r="P287" s="4"/>
    </row>
    <row r="288" spans="12:16" ht="12.75">
      <c r="L288" s="4"/>
      <c r="M288" s="4"/>
      <c r="N288" s="4"/>
      <c r="O288" s="4"/>
      <c r="P288" s="4"/>
    </row>
    <row r="289" spans="12:16" ht="12.75">
      <c r="L289" s="4"/>
      <c r="M289" s="4"/>
      <c r="N289" s="4"/>
      <c r="O289" s="4"/>
      <c r="P289" s="4"/>
    </row>
    <row r="290" spans="12:16" ht="12.75">
      <c r="L290" s="4"/>
      <c r="M290" s="4"/>
      <c r="N290" s="4"/>
      <c r="O290" s="4"/>
      <c r="P290" s="4"/>
    </row>
    <row r="291" spans="12:16" ht="12.75">
      <c r="L291" s="4"/>
      <c r="M291" s="4"/>
      <c r="N291" s="4"/>
      <c r="O291" s="4"/>
      <c r="P291" s="4"/>
    </row>
    <row r="292" spans="12:16" ht="12.75">
      <c r="L292" s="4"/>
      <c r="M292" s="4"/>
      <c r="N292" s="4"/>
      <c r="O292" s="4"/>
      <c r="P292" s="4"/>
    </row>
    <row r="293" spans="12:16" ht="12.75">
      <c r="L293" s="4"/>
      <c r="M293" s="4"/>
      <c r="N293" s="4"/>
      <c r="O293" s="4"/>
      <c r="P293" s="4"/>
    </row>
    <row r="294" spans="12:16" ht="12.75">
      <c r="L294" s="4"/>
      <c r="M294" s="4"/>
      <c r="N294" s="4"/>
      <c r="O294" s="4"/>
      <c r="P294" s="4"/>
    </row>
    <row r="295" spans="12:16" ht="12.75">
      <c r="L295" s="4"/>
      <c r="M295" s="4"/>
      <c r="N295" s="4"/>
      <c r="O295" s="4"/>
      <c r="P295" s="4"/>
    </row>
    <row r="296" spans="12:16" ht="12.75">
      <c r="L296" s="4"/>
      <c r="M296" s="4"/>
      <c r="N296" s="4"/>
      <c r="O296" s="4"/>
      <c r="P296" s="4"/>
    </row>
    <row r="297" spans="12:16" ht="12.75">
      <c r="L297" s="4"/>
      <c r="M297" s="4"/>
      <c r="N297" s="4"/>
      <c r="O297" s="4"/>
      <c r="P297" s="4"/>
    </row>
    <row r="298" spans="12:16" ht="12.75">
      <c r="L298" s="4"/>
      <c r="M298" s="4"/>
      <c r="N298" s="4"/>
      <c r="O298" s="4"/>
      <c r="P298" s="4"/>
    </row>
    <row r="299" spans="12:16" ht="12.75">
      <c r="L299" s="4"/>
      <c r="M299" s="4"/>
      <c r="N299" s="4"/>
      <c r="O299" s="4"/>
      <c r="P299" s="4"/>
    </row>
    <row r="300" spans="12:16" ht="12.75">
      <c r="L300" s="4"/>
      <c r="M300" s="4"/>
      <c r="N300" s="4"/>
      <c r="O300" s="4"/>
      <c r="P300" s="4"/>
    </row>
    <row r="301" spans="12:16" ht="12.75">
      <c r="L301" s="4"/>
      <c r="M301" s="4"/>
      <c r="N301" s="4"/>
      <c r="O301" s="4"/>
      <c r="P301" s="4"/>
    </row>
    <row r="302" spans="12:16" ht="12.75">
      <c r="L302" s="4"/>
      <c r="M302" s="4"/>
      <c r="N302" s="4"/>
      <c r="O302" s="4"/>
      <c r="P302" s="4"/>
    </row>
    <row r="303" spans="12:16" ht="12.75">
      <c r="L303" s="4"/>
      <c r="M303" s="4"/>
      <c r="N303" s="4"/>
      <c r="O303" s="4"/>
      <c r="P303" s="4"/>
    </row>
    <row r="304" spans="12:16" ht="12.75">
      <c r="L304" s="4"/>
      <c r="M304" s="4"/>
      <c r="N304" s="4"/>
      <c r="O304" s="4"/>
      <c r="P304" s="4"/>
    </row>
    <row r="305" spans="12:16" ht="12.75">
      <c r="L305" s="4"/>
      <c r="M305" s="4"/>
      <c r="N305" s="4"/>
      <c r="O305" s="4"/>
      <c r="P305" s="4"/>
    </row>
    <row r="306" spans="12:16" ht="12.75">
      <c r="L306" s="4"/>
      <c r="M306" s="4"/>
      <c r="N306" s="4"/>
      <c r="O306" s="4"/>
      <c r="P306" s="4"/>
    </row>
    <row r="307" spans="12:16" ht="12.75">
      <c r="L307" s="4"/>
      <c r="M307" s="4"/>
      <c r="N307" s="4"/>
      <c r="O307" s="4"/>
      <c r="P307" s="4"/>
    </row>
    <row r="308" spans="12:16" ht="12.75">
      <c r="L308" s="4"/>
      <c r="M308" s="4"/>
      <c r="N308" s="4"/>
      <c r="O308" s="4"/>
      <c r="P308" s="4"/>
    </row>
    <row r="309" spans="12:16" ht="12.75">
      <c r="L309" s="4"/>
      <c r="M309" s="4"/>
      <c r="N309" s="4"/>
      <c r="O309" s="4"/>
      <c r="P309" s="4"/>
    </row>
    <row r="310" spans="12:16" ht="12.75">
      <c r="L310" s="4"/>
      <c r="M310" s="4"/>
      <c r="N310" s="4"/>
      <c r="O310" s="4"/>
      <c r="P310" s="4"/>
    </row>
    <row r="311" spans="12:16" ht="12.75">
      <c r="L311" s="4"/>
      <c r="M311" s="4"/>
      <c r="N311" s="4"/>
      <c r="O311" s="4"/>
      <c r="P311" s="4"/>
    </row>
    <row r="312" spans="12:16" ht="12.75">
      <c r="L312" s="4"/>
      <c r="M312" s="4"/>
      <c r="N312" s="4"/>
      <c r="O312" s="4"/>
      <c r="P312" s="4"/>
    </row>
    <row r="313" spans="12:16" ht="12.75">
      <c r="L313" s="4"/>
      <c r="M313" s="4"/>
      <c r="N313" s="4"/>
      <c r="O313" s="4"/>
      <c r="P313" s="4"/>
    </row>
    <row r="314" spans="12:16" ht="12.75">
      <c r="L314" s="4"/>
      <c r="M314" s="4"/>
      <c r="N314" s="4"/>
      <c r="O314" s="4"/>
      <c r="P314" s="4"/>
    </row>
    <row r="315" spans="12:16" ht="12.75">
      <c r="L315" s="4"/>
      <c r="M315" s="4"/>
      <c r="N315" s="4"/>
      <c r="O315" s="4"/>
      <c r="P315" s="4"/>
    </row>
    <row r="316" spans="12:16" ht="12.75">
      <c r="L316" s="4"/>
      <c r="M316" s="4"/>
      <c r="N316" s="4"/>
      <c r="O316" s="4"/>
      <c r="P316" s="4"/>
    </row>
    <row r="317" spans="12:16" ht="12.75">
      <c r="L317" s="4"/>
      <c r="M317" s="4"/>
      <c r="N317" s="4"/>
      <c r="O317" s="4"/>
      <c r="P317" s="4"/>
    </row>
    <row r="318" spans="12:16" ht="12.75">
      <c r="L318" s="4"/>
      <c r="M318" s="4"/>
      <c r="N318" s="4"/>
      <c r="O318" s="4"/>
      <c r="P318" s="4"/>
    </row>
    <row r="319" spans="12:16" ht="12.75">
      <c r="L319" s="4"/>
      <c r="M319" s="4"/>
      <c r="N319" s="4"/>
      <c r="O319" s="4"/>
      <c r="P319" s="4"/>
    </row>
    <row r="320" spans="12:16" ht="12.75">
      <c r="L320" s="4"/>
      <c r="M320" s="4"/>
      <c r="N320" s="4"/>
      <c r="O320" s="4"/>
      <c r="P320" s="4"/>
    </row>
    <row r="321" spans="12:16" ht="12.75">
      <c r="L321" s="4"/>
      <c r="M321" s="4"/>
      <c r="N321" s="4"/>
      <c r="O321" s="4"/>
      <c r="P321" s="4"/>
    </row>
    <row r="322" spans="12:16" ht="12.75">
      <c r="L322" s="4"/>
      <c r="M322" s="4"/>
      <c r="N322" s="4"/>
      <c r="O322" s="4"/>
      <c r="P322" s="4"/>
    </row>
    <row r="323" spans="12:16" ht="12.75">
      <c r="L323" s="4"/>
      <c r="M323" s="4"/>
      <c r="N323" s="4"/>
      <c r="O323" s="4"/>
      <c r="P323" s="4"/>
    </row>
    <row r="324" spans="12:16" ht="12.75">
      <c r="L324" s="4"/>
      <c r="M324" s="4"/>
      <c r="N324" s="4"/>
      <c r="O324" s="4"/>
      <c r="P324" s="4"/>
    </row>
    <row r="325" spans="12:16" ht="12.75">
      <c r="L325" s="4"/>
      <c r="M325" s="4"/>
      <c r="N325" s="4"/>
      <c r="O325" s="4"/>
      <c r="P325" s="4"/>
    </row>
    <row r="326" spans="12:16" ht="12.75">
      <c r="L326" s="4"/>
      <c r="M326" s="4"/>
      <c r="N326" s="4"/>
      <c r="O326" s="4"/>
      <c r="P326" s="4"/>
    </row>
    <row r="327" spans="12:16" ht="12.75">
      <c r="L327" s="4"/>
      <c r="M327" s="4"/>
      <c r="N327" s="4"/>
      <c r="O327" s="4"/>
      <c r="P327" s="4"/>
    </row>
    <row r="328" spans="12:16" ht="12.75">
      <c r="L328" s="4"/>
      <c r="M328" s="4"/>
      <c r="N328" s="4"/>
      <c r="O328" s="4"/>
      <c r="P328" s="4"/>
    </row>
    <row r="329" spans="12:16" ht="12.75">
      <c r="L329" s="4"/>
      <c r="M329" s="4"/>
      <c r="N329" s="4"/>
      <c r="O329" s="4"/>
      <c r="P329" s="4"/>
    </row>
    <row r="330" spans="12:16" ht="12.75">
      <c r="L330" s="4"/>
      <c r="M330" s="4"/>
      <c r="N330" s="4"/>
      <c r="O330" s="4"/>
      <c r="P330" s="4"/>
    </row>
    <row r="331" spans="12:16" ht="12.75">
      <c r="L331" s="4"/>
      <c r="M331" s="4"/>
      <c r="N331" s="4"/>
      <c r="O331" s="4"/>
      <c r="P331" s="4"/>
    </row>
    <row r="332" spans="12:16" ht="12.75">
      <c r="L332" s="4"/>
      <c r="M332" s="4"/>
      <c r="N332" s="4"/>
      <c r="O332" s="4"/>
      <c r="P332" s="4"/>
    </row>
    <row r="333" spans="12:16" ht="12.75">
      <c r="L333" s="4"/>
      <c r="M333" s="4"/>
      <c r="N333" s="4"/>
      <c r="O333" s="4"/>
      <c r="P333" s="4"/>
    </row>
    <row r="334" spans="12:16" ht="12.75">
      <c r="L334" s="4"/>
      <c r="M334" s="4"/>
      <c r="N334" s="4"/>
      <c r="O334" s="4"/>
      <c r="P334" s="4"/>
    </row>
    <row r="335" spans="12:16" ht="12.75">
      <c r="L335" s="4"/>
      <c r="M335" s="4"/>
      <c r="N335" s="4"/>
      <c r="O335" s="4"/>
      <c r="P335" s="4"/>
    </row>
    <row r="336" spans="12:16" ht="12.75">
      <c r="L336" s="4"/>
      <c r="M336" s="4"/>
      <c r="N336" s="4"/>
      <c r="O336" s="4"/>
      <c r="P336" s="4"/>
    </row>
    <row r="337" spans="12:16" ht="12.75">
      <c r="L337" s="4"/>
      <c r="M337" s="4"/>
      <c r="N337" s="4"/>
      <c r="O337" s="4"/>
      <c r="P337" s="4"/>
    </row>
    <row r="338" spans="12:16" ht="12.75">
      <c r="L338" s="4"/>
      <c r="M338" s="4"/>
      <c r="N338" s="4"/>
      <c r="O338" s="4"/>
      <c r="P338" s="4"/>
    </row>
    <row r="339" spans="12:16" ht="12.75">
      <c r="L339" s="4"/>
      <c r="M339" s="4"/>
      <c r="N339" s="4"/>
      <c r="O339" s="4"/>
      <c r="P339" s="4"/>
    </row>
    <row r="340" spans="12:16" ht="12.75">
      <c r="L340" s="4"/>
      <c r="M340" s="4"/>
      <c r="N340" s="4"/>
      <c r="O340" s="4"/>
      <c r="P340" s="4"/>
    </row>
    <row r="341" spans="12:16" ht="12.75">
      <c r="L341" s="4"/>
      <c r="M341" s="4"/>
      <c r="N341" s="4"/>
      <c r="O341" s="4"/>
      <c r="P341" s="4"/>
    </row>
    <row r="342" spans="12:16" ht="12.75">
      <c r="L342" s="4"/>
      <c r="M342" s="4"/>
      <c r="N342" s="4"/>
      <c r="O342" s="4"/>
      <c r="P342" s="4"/>
    </row>
    <row r="343" spans="12:16" ht="12.75">
      <c r="L343" s="4"/>
      <c r="M343" s="4"/>
      <c r="N343" s="4"/>
      <c r="O343" s="4"/>
      <c r="P343" s="4"/>
    </row>
    <row r="344" spans="12:16" ht="12.75">
      <c r="L344" s="4"/>
      <c r="M344" s="4"/>
      <c r="N344" s="4"/>
      <c r="O344" s="4"/>
      <c r="P344" s="4"/>
    </row>
    <row r="345" spans="12:16" ht="12.75">
      <c r="L345" s="4"/>
      <c r="M345" s="4"/>
      <c r="N345" s="4"/>
      <c r="O345" s="4"/>
      <c r="P345" s="4"/>
    </row>
    <row r="346" spans="12:16" ht="12.75">
      <c r="L346" s="4"/>
      <c r="M346" s="4"/>
      <c r="N346" s="4"/>
      <c r="O346" s="4"/>
      <c r="P346" s="4"/>
    </row>
    <row r="347" spans="12:16" ht="12.75">
      <c r="L347" s="4"/>
      <c r="M347" s="4"/>
      <c r="N347" s="4"/>
      <c r="O347" s="4"/>
      <c r="P347" s="4"/>
    </row>
    <row r="348" spans="12:16" ht="12.75">
      <c r="L348" s="4"/>
      <c r="M348" s="4"/>
      <c r="N348" s="4"/>
      <c r="O348" s="4"/>
      <c r="P348" s="4"/>
    </row>
    <row r="349" spans="12:16" ht="12.75">
      <c r="L349" s="4"/>
      <c r="M349" s="4"/>
      <c r="N349" s="4"/>
      <c r="O349" s="4"/>
      <c r="P349" s="4"/>
    </row>
    <row r="350" spans="12:16" ht="12.75">
      <c r="L350" s="4"/>
      <c r="M350" s="4"/>
      <c r="N350" s="4"/>
      <c r="O350" s="4"/>
      <c r="P350" s="4"/>
    </row>
    <row r="351" spans="12:16" ht="12.75">
      <c r="L351" s="4"/>
      <c r="M351" s="4"/>
      <c r="N351" s="4"/>
      <c r="O351" s="4"/>
      <c r="P351" s="4"/>
    </row>
    <row r="352" spans="12:16" ht="12.75">
      <c r="L352" s="4"/>
      <c r="M352" s="4"/>
      <c r="N352" s="4"/>
      <c r="O352" s="4"/>
      <c r="P352" s="4"/>
    </row>
    <row r="353" spans="12:16" ht="12.75">
      <c r="L353" s="4"/>
      <c r="M353" s="4"/>
      <c r="N353" s="4"/>
      <c r="O353" s="4"/>
      <c r="P353" s="4"/>
    </row>
    <row r="354" spans="12:16" ht="12.75">
      <c r="L354" s="4"/>
      <c r="M354" s="4"/>
      <c r="N354" s="4"/>
      <c r="O354" s="4"/>
      <c r="P354" s="4"/>
    </row>
    <row r="355" spans="12:16" ht="12.75">
      <c r="L355" s="4"/>
      <c r="M355" s="4"/>
      <c r="N355" s="4"/>
      <c r="O355" s="4"/>
      <c r="P355" s="4"/>
    </row>
    <row r="356" spans="12:16" ht="12.75">
      <c r="L356" s="4"/>
      <c r="M356" s="4"/>
      <c r="N356" s="4"/>
      <c r="O356" s="4"/>
      <c r="P356" s="4"/>
    </row>
    <row r="357" spans="12:16" ht="12.75">
      <c r="L357" s="4"/>
      <c r="M357" s="4"/>
      <c r="N357" s="4"/>
      <c r="O357" s="4"/>
      <c r="P357" s="4"/>
    </row>
    <row r="358" spans="12:16" ht="12.75">
      <c r="L358" s="4"/>
      <c r="M358" s="4"/>
      <c r="N358" s="4"/>
      <c r="O358" s="4"/>
      <c r="P358" s="4"/>
    </row>
    <row r="359" spans="12:16" ht="12.75">
      <c r="L359" s="4"/>
      <c r="M359" s="4"/>
      <c r="N359" s="4"/>
      <c r="O359" s="4"/>
      <c r="P359" s="4"/>
    </row>
    <row r="360" spans="12:16" ht="12.75">
      <c r="L360" s="4"/>
      <c r="M360" s="4"/>
      <c r="N360" s="4"/>
      <c r="O360" s="4"/>
      <c r="P360" s="4"/>
    </row>
    <row r="361" spans="12:16" ht="12.75">
      <c r="L361" s="4"/>
      <c r="M361" s="4"/>
      <c r="N361" s="4"/>
      <c r="O361" s="4"/>
      <c r="P361" s="4"/>
    </row>
    <row r="362" spans="12:16" ht="12.75">
      <c r="L362" s="4"/>
      <c r="M362" s="4"/>
      <c r="N362" s="4"/>
      <c r="O362" s="4"/>
      <c r="P362" s="4"/>
    </row>
    <row r="363" spans="12:16" ht="12.75">
      <c r="L363" s="4"/>
      <c r="M363" s="4"/>
      <c r="N363" s="4"/>
      <c r="O363" s="4"/>
      <c r="P363" s="4"/>
    </row>
    <row r="364" spans="12:16" ht="12.75">
      <c r="L364" s="4"/>
      <c r="M364" s="4"/>
      <c r="N364" s="4"/>
      <c r="O364" s="4"/>
      <c r="P364" s="4"/>
    </row>
    <row r="365" spans="12:16" ht="12.75">
      <c r="L365" s="4"/>
      <c r="M365" s="4"/>
      <c r="N365" s="4"/>
      <c r="O365" s="4"/>
      <c r="P365" s="4"/>
    </row>
    <row r="366" spans="12:16" ht="12.75">
      <c r="L366" s="4"/>
      <c r="M366" s="4"/>
      <c r="N366" s="4"/>
      <c r="O366" s="4"/>
      <c r="P366" s="4"/>
    </row>
    <row r="367" spans="12:16" ht="12.75">
      <c r="L367" s="4"/>
      <c r="M367" s="4"/>
      <c r="N367" s="4"/>
      <c r="O367" s="4"/>
      <c r="P367" s="4"/>
    </row>
    <row r="368" spans="12:16" ht="12.75">
      <c r="L368" s="4"/>
      <c r="M368" s="4"/>
      <c r="N368" s="4"/>
      <c r="O368" s="4"/>
      <c r="P368" s="4"/>
    </row>
    <row r="369" spans="12:16" ht="12.75">
      <c r="L369" s="4"/>
      <c r="M369" s="4"/>
      <c r="N369" s="4"/>
      <c r="O369" s="4"/>
      <c r="P369" s="4"/>
    </row>
    <row r="370" spans="12:16" ht="12.75">
      <c r="L370" s="4"/>
      <c r="M370" s="4"/>
      <c r="N370" s="4"/>
      <c r="O370" s="4"/>
      <c r="P370" s="4"/>
    </row>
    <row r="371" spans="12:16" ht="12.75">
      <c r="L371" s="4"/>
      <c r="M371" s="4"/>
      <c r="N371" s="4"/>
      <c r="O371" s="4"/>
      <c r="P371" s="4"/>
    </row>
    <row r="372" spans="12:16" ht="12.75">
      <c r="L372" s="4"/>
      <c r="M372" s="4"/>
      <c r="N372" s="4"/>
      <c r="O372" s="4"/>
      <c r="P372" s="4"/>
    </row>
    <row r="373" spans="12:16" ht="12.75">
      <c r="L373" s="4"/>
      <c r="M373" s="4"/>
      <c r="N373" s="4"/>
      <c r="O373" s="4"/>
      <c r="P373" s="4"/>
    </row>
    <row r="374" spans="12:16" ht="12.75">
      <c r="L374" s="4"/>
      <c r="M374" s="4"/>
      <c r="N374" s="4"/>
      <c r="O374" s="4"/>
      <c r="P374" s="4"/>
    </row>
    <row r="375" spans="12:16" ht="12.75">
      <c r="L375" s="4"/>
      <c r="M375" s="4"/>
      <c r="N375" s="4"/>
      <c r="O375" s="4"/>
      <c r="P375" s="4"/>
    </row>
    <row r="376" spans="12:16" ht="12.75">
      <c r="L376" s="4"/>
      <c r="M376" s="4"/>
      <c r="N376" s="4"/>
      <c r="O376" s="4"/>
      <c r="P376" s="4"/>
    </row>
    <row r="377" spans="12:16" ht="12.75">
      <c r="L377" s="4"/>
      <c r="M377" s="4"/>
      <c r="N377" s="4"/>
      <c r="O377" s="4"/>
      <c r="P377" s="4"/>
    </row>
    <row r="378" spans="12:16" ht="12.75">
      <c r="L378" s="4"/>
      <c r="M378" s="4"/>
      <c r="N378" s="4"/>
      <c r="O378" s="4"/>
      <c r="P378" s="4"/>
    </row>
    <row r="379" spans="12:16" ht="12.75">
      <c r="L379" s="4"/>
      <c r="M379" s="4"/>
      <c r="N379" s="4"/>
      <c r="O379" s="4"/>
      <c r="P379" s="4"/>
    </row>
    <row r="380" spans="12:16" ht="12.75">
      <c r="L380" s="4"/>
      <c r="M380" s="4"/>
      <c r="N380" s="4"/>
      <c r="O380" s="4"/>
      <c r="P380" s="4"/>
    </row>
    <row r="381" spans="12:16" ht="12.75">
      <c r="L381" s="4"/>
      <c r="M381" s="4"/>
      <c r="N381" s="4"/>
      <c r="O381" s="4"/>
      <c r="P381" s="4"/>
    </row>
    <row r="382" spans="12:16" ht="12.75">
      <c r="L382" s="4"/>
      <c r="M382" s="4"/>
      <c r="N382" s="4"/>
      <c r="O382" s="4"/>
      <c r="P382" s="4"/>
    </row>
    <row r="383" spans="12:16" ht="12.75">
      <c r="L383" s="4"/>
      <c r="M383" s="4"/>
      <c r="N383" s="4"/>
      <c r="O383" s="4"/>
      <c r="P383" s="4"/>
    </row>
    <row r="384" spans="12:16" ht="12.75">
      <c r="L384" s="4"/>
      <c r="M384" s="4"/>
      <c r="N384" s="4"/>
      <c r="O384" s="4"/>
      <c r="P384" s="4"/>
    </row>
    <row r="385" spans="12:16" ht="12.75">
      <c r="L385" s="4"/>
      <c r="M385" s="4"/>
      <c r="N385" s="4"/>
      <c r="O385" s="4"/>
      <c r="P385" s="4"/>
    </row>
    <row r="386" spans="12:16" ht="12.75">
      <c r="L386" s="4"/>
      <c r="M386" s="4"/>
      <c r="N386" s="4"/>
      <c r="O386" s="4"/>
      <c r="P386" s="4"/>
    </row>
    <row r="387" spans="12:16" ht="12.75">
      <c r="L387" s="4"/>
      <c r="M387" s="4"/>
      <c r="N387" s="4"/>
      <c r="O387" s="4"/>
      <c r="P387" s="4"/>
    </row>
    <row r="388" spans="12:16" ht="12.75">
      <c r="L388" s="4"/>
      <c r="M388" s="4"/>
      <c r="N388" s="4"/>
      <c r="O388" s="4"/>
      <c r="P388" s="4"/>
    </row>
    <row r="389" spans="12:16" ht="12.75">
      <c r="L389" s="4"/>
      <c r="M389" s="4"/>
      <c r="N389" s="4"/>
      <c r="O389" s="4"/>
      <c r="P389" s="4"/>
    </row>
    <row r="390" spans="12:16" ht="12.75">
      <c r="L390" s="4"/>
      <c r="M390" s="4"/>
      <c r="N390" s="4"/>
      <c r="O390" s="4"/>
      <c r="P390" s="4"/>
    </row>
    <row r="391" spans="12:16" ht="12.75">
      <c r="L391" s="4"/>
      <c r="M391" s="4"/>
      <c r="N391" s="4"/>
      <c r="O391" s="4"/>
      <c r="P391" s="4"/>
    </row>
    <row r="392" spans="12:16" ht="12.75">
      <c r="L392" s="4"/>
      <c r="M392" s="4"/>
      <c r="N392" s="4"/>
      <c r="O392" s="4"/>
      <c r="P392" s="4"/>
    </row>
    <row r="393" spans="12:16" ht="12.75">
      <c r="L393" s="4"/>
      <c r="M393" s="4"/>
      <c r="N393" s="4"/>
      <c r="O393" s="4"/>
      <c r="P393" s="4"/>
    </row>
    <row r="394" spans="12:16" ht="12.75">
      <c r="L394" s="4"/>
      <c r="M394" s="4"/>
      <c r="N394" s="4"/>
      <c r="O394" s="4"/>
      <c r="P394" s="4"/>
    </row>
    <row r="395" spans="12:16" ht="12.75">
      <c r="L395" s="4"/>
      <c r="M395" s="4"/>
      <c r="N395" s="4"/>
      <c r="O395" s="4"/>
      <c r="P395" s="4"/>
    </row>
    <row r="396" spans="12:16" ht="12.75">
      <c r="L396" s="4"/>
      <c r="M396" s="4"/>
      <c r="N396" s="4"/>
      <c r="O396" s="4"/>
      <c r="P396" s="4"/>
    </row>
    <row r="397" spans="12:16" ht="12.75">
      <c r="L397" s="4"/>
      <c r="M397" s="4"/>
      <c r="N397" s="4"/>
      <c r="O397" s="4"/>
      <c r="P397" s="4"/>
    </row>
    <row r="398" spans="12:16" ht="12.75">
      <c r="L398" s="4"/>
      <c r="M398" s="4"/>
      <c r="N398" s="4"/>
      <c r="O398" s="4"/>
      <c r="P398" s="4"/>
    </row>
    <row r="399" spans="12:16" ht="12.75">
      <c r="L399" s="4"/>
      <c r="M399" s="4"/>
      <c r="N399" s="4"/>
      <c r="O399" s="4"/>
      <c r="P399" s="4"/>
    </row>
    <row r="400" spans="12:16" ht="12.75">
      <c r="L400" s="4"/>
      <c r="M400" s="4"/>
      <c r="N400" s="4"/>
      <c r="O400" s="4"/>
      <c r="P400" s="4"/>
    </row>
    <row r="401" spans="12:16" ht="12.75">
      <c r="L401" s="4"/>
      <c r="M401" s="4"/>
      <c r="N401" s="4"/>
      <c r="O401" s="4"/>
      <c r="P401" s="4"/>
    </row>
    <row r="402" spans="12:16" ht="12.75">
      <c r="L402" s="4"/>
      <c r="M402" s="4"/>
      <c r="N402" s="4"/>
      <c r="O402" s="4"/>
      <c r="P402" s="4"/>
    </row>
    <row r="403" spans="12:16" ht="12.75">
      <c r="L403" s="4"/>
      <c r="M403" s="4"/>
      <c r="N403" s="4"/>
      <c r="O403" s="4"/>
      <c r="P403" s="4"/>
    </row>
    <row r="404" spans="12:16" ht="12.75">
      <c r="L404" s="4"/>
      <c r="M404" s="4"/>
      <c r="N404" s="4"/>
      <c r="O404" s="4"/>
      <c r="P404" s="4"/>
    </row>
    <row r="405" spans="12:16" ht="12.75">
      <c r="L405" s="4"/>
      <c r="M405" s="4"/>
      <c r="N405" s="4"/>
      <c r="O405" s="4"/>
      <c r="P405" s="4"/>
    </row>
    <row r="406" spans="12:16" ht="12.75">
      <c r="L406" s="4"/>
      <c r="M406" s="4"/>
      <c r="N406" s="4"/>
      <c r="O406" s="4"/>
      <c r="P406" s="4"/>
    </row>
    <row r="407" spans="12:16" ht="12.75">
      <c r="L407" s="4"/>
      <c r="M407" s="4"/>
      <c r="N407" s="4"/>
      <c r="O407" s="4"/>
      <c r="P407" s="4"/>
    </row>
    <row r="408" spans="12:16" ht="12.75">
      <c r="L408" s="4"/>
      <c r="M408" s="4"/>
      <c r="N408" s="4"/>
      <c r="O408" s="4"/>
      <c r="P408" s="4"/>
    </row>
    <row r="409" spans="12:16" ht="12.75">
      <c r="L409" s="4"/>
      <c r="M409" s="4"/>
      <c r="N409" s="4"/>
      <c r="O409" s="4"/>
      <c r="P409" s="4"/>
    </row>
    <row r="410" spans="12:16" ht="12.75">
      <c r="L410" s="4"/>
      <c r="M410" s="4"/>
      <c r="N410" s="4"/>
      <c r="O410" s="4"/>
      <c r="P410" s="4"/>
    </row>
    <row r="411" spans="12:16" ht="12.75">
      <c r="L411" s="4"/>
      <c r="M411" s="4"/>
      <c r="N411" s="4"/>
      <c r="O411" s="4"/>
      <c r="P411" s="4"/>
    </row>
    <row r="412" spans="12:16" ht="12.75">
      <c r="L412" s="4"/>
      <c r="M412" s="4"/>
      <c r="N412" s="4"/>
      <c r="O412" s="4"/>
      <c r="P412" s="4"/>
    </row>
    <row r="413" spans="12:16" ht="12.75">
      <c r="L413" s="4"/>
      <c r="M413" s="4"/>
      <c r="N413" s="4"/>
      <c r="O413" s="4"/>
      <c r="P413" s="4"/>
    </row>
    <row r="414" spans="12:16" ht="12.75">
      <c r="L414" s="4"/>
      <c r="M414" s="4"/>
      <c r="N414" s="4"/>
      <c r="O414" s="4"/>
      <c r="P414" s="4"/>
    </row>
    <row r="415" spans="12:16" ht="12.75">
      <c r="L415" s="4"/>
      <c r="M415" s="4"/>
      <c r="N415" s="4"/>
      <c r="O415" s="4"/>
      <c r="P415" s="4"/>
    </row>
    <row r="416" spans="12:16" ht="12.75">
      <c r="L416" s="4"/>
      <c r="M416" s="4"/>
      <c r="N416" s="4"/>
      <c r="O416" s="4"/>
      <c r="P416" s="4"/>
    </row>
    <row r="417" spans="12:16" ht="12.75">
      <c r="L417" s="4"/>
      <c r="M417" s="4"/>
      <c r="N417" s="4"/>
      <c r="O417" s="4"/>
      <c r="P417" s="4"/>
    </row>
    <row r="418" spans="12:16" ht="12.75">
      <c r="L418" s="4"/>
      <c r="M418" s="4"/>
      <c r="N418" s="4"/>
      <c r="O418" s="4"/>
      <c r="P418" s="4"/>
    </row>
    <row r="419" spans="12:16" ht="12.75">
      <c r="L419" s="4"/>
      <c r="M419" s="4"/>
      <c r="N419" s="4"/>
      <c r="O419" s="4"/>
      <c r="P419" s="4"/>
    </row>
    <row r="420" spans="12:16" ht="12.75">
      <c r="L420" s="4"/>
      <c r="M420" s="4"/>
      <c r="N420" s="4"/>
      <c r="O420" s="4"/>
      <c r="P420" s="4"/>
    </row>
    <row r="421" spans="12:16" ht="12.75">
      <c r="L421" s="4"/>
      <c r="M421" s="4"/>
      <c r="N421" s="4"/>
      <c r="O421" s="4"/>
      <c r="P421" s="4"/>
    </row>
    <row r="422" spans="12:16" ht="12.75">
      <c r="L422" s="4"/>
      <c r="M422" s="4"/>
      <c r="N422" s="4"/>
      <c r="O422" s="4"/>
      <c r="P422" s="4"/>
    </row>
    <row r="423" spans="12:16" ht="12.75">
      <c r="L423" s="4"/>
      <c r="M423" s="4"/>
      <c r="N423" s="4"/>
      <c r="O423" s="4"/>
      <c r="P423" s="4"/>
    </row>
    <row r="424" spans="12:16" ht="12.75">
      <c r="L424" s="4"/>
      <c r="M424" s="4"/>
      <c r="N424" s="4"/>
      <c r="O424" s="4"/>
      <c r="P424" s="4"/>
    </row>
    <row r="425" spans="12:16" ht="12.75">
      <c r="L425" s="4"/>
      <c r="M425" s="4"/>
      <c r="N425" s="4"/>
      <c r="O425" s="4"/>
      <c r="P425" s="4"/>
    </row>
    <row r="426" spans="12:16" ht="12.75">
      <c r="L426" s="4"/>
      <c r="M426" s="4"/>
      <c r="N426" s="4"/>
      <c r="O426" s="4"/>
      <c r="P426" s="4"/>
    </row>
    <row r="427" spans="12:16" ht="12.75">
      <c r="L427" s="4"/>
      <c r="M427" s="4"/>
      <c r="N427" s="4"/>
      <c r="O427" s="4"/>
      <c r="P427" s="4"/>
    </row>
    <row r="428" spans="12:16" ht="12.75">
      <c r="L428" s="4"/>
      <c r="M428" s="4"/>
      <c r="N428" s="4"/>
      <c r="O428" s="4"/>
      <c r="P428" s="4"/>
    </row>
    <row r="429" spans="12:16" ht="12.75">
      <c r="L429" s="4"/>
      <c r="M429" s="4"/>
      <c r="N429" s="4"/>
      <c r="O429" s="4"/>
      <c r="P429" s="4"/>
    </row>
    <row r="430" spans="12:16" ht="12.75">
      <c r="L430" s="4"/>
      <c r="M430" s="4"/>
      <c r="N430" s="4"/>
      <c r="O430" s="4"/>
      <c r="P430" s="4"/>
    </row>
    <row r="431" spans="12:16" ht="12.75">
      <c r="L431" s="4"/>
      <c r="M431" s="4"/>
      <c r="N431" s="4"/>
      <c r="O431" s="4"/>
      <c r="P431" s="4"/>
    </row>
    <row r="432" spans="12:16" ht="12.75">
      <c r="L432" s="4"/>
      <c r="M432" s="4"/>
      <c r="N432" s="4"/>
      <c r="O432" s="4"/>
      <c r="P432" s="4"/>
    </row>
    <row r="433" spans="12:16" ht="12.75">
      <c r="L433" s="4"/>
      <c r="M433" s="4"/>
      <c r="N433" s="4"/>
      <c r="O433" s="4"/>
      <c r="P433" s="4"/>
    </row>
    <row r="434" spans="12:16" ht="12.75">
      <c r="L434" s="4"/>
      <c r="M434" s="4"/>
      <c r="N434" s="4"/>
      <c r="O434" s="4"/>
      <c r="P434" s="4"/>
    </row>
    <row r="435" spans="12:16" ht="12.75">
      <c r="L435" s="4"/>
      <c r="M435" s="4"/>
      <c r="N435" s="4"/>
      <c r="O435" s="4"/>
      <c r="P435" s="4"/>
    </row>
    <row r="436" spans="12:16" ht="12.75">
      <c r="L436" s="4"/>
      <c r="M436" s="4"/>
      <c r="N436" s="4"/>
      <c r="O436" s="4"/>
      <c r="P436" s="4"/>
    </row>
    <row r="437" spans="12:16" ht="12.75">
      <c r="L437" s="4"/>
      <c r="M437" s="4"/>
      <c r="N437" s="4"/>
      <c r="O437" s="4"/>
      <c r="P437" s="4"/>
    </row>
    <row r="438" spans="12:16" ht="12.75">
      <c r="L438" s="4"/>
      <c r="M438" s="4"/>
      <c r="N438" s="4"/>
      <c r="O438" s="4"/>
      <c r="P438" s="4"/>
    </row>
    <row r="439" spans="12:16" ht="12.75">
      <c r="L439" s="4"/>
      <c r="M439" s="4"/>
      <c r="N439" s="4"/>
      <c r="O439" s="4"/>
      <c r="P439" s="4"/>
    </row>
    <row r="440" spans="12:16" ht="12.75">
      <c r="L440" s="4"/>
      <c r="M440" s="4"/>
      <c r="N440" s="4"/>
      <c r="O440" s="4"/>
      <c r="P440" s="4"/>
    </row>
    <row r="441" spans="12:16" ht="12.75">
      <c r="L441" s="4"/>
      <c r="M441" s="4"/>
      <c r="N441" s="4"/>
      <c r="O441" s="4"/>
      <c r="P441" s="4"/>
    </row>
    <row r="442" spans="12:16" ht="12.75">
      <c r="L442" s="4"/>
      <c r="M442" s="4"/>
      <c r="N442" s="4"/>
      <c r="O442" s="4"/>
      <c r="P442" s="4"/>
    </row>
    <row r="443" spans="12:16" ht="12.75">
      <c r="L443" s="4"/>
      <c r="M443" s="4"/>
      <c r="N443" s="4"/>
      <c r="O443" s="4"/>
      <c r="P443" s="4"/>
    </row>
    <row r="444" spans="12:16" ht="12.75">
      <c r="L444" s="4"/>
      <c r="M444" s="4"/>
      <c r="N444" s="4"/>
      <c r="O444" s="4"/>
      <c r="P444" s="4"/>
    </row>
    <row r="445" spans="12:16" ht="12.75">
      <c r="L445" s="4"/>
      <c r="M445" s="4"/>
      <c r="N445" s="4"/>
      <c r="O445" s="4"/>
      <c r="P445" s="4"/>
    </row>
    <row r="446" spans="12:16" ht="12.75">
      <c r="L446" s="4"/>
      <c r="M446" s="4"/>
      <c r="N446" s="4"/>
      <c r="O446" s="4"/>
      <c r="P446" s="4"/>
    </row>
    <row r="447" spans="12:16" ht="12.75">
      <c r="L447" s="4"/>
      <c r="M447" s="4"/>
      <c r="N447" s="4"/>
      <c r="O447" s="4"/>
      <c r="P447" s="4"/>
    </row>
    <row r="448" spans="12:16" ht="12.75">
      <c r="L448" s="4"/>
      <c r="M448" s="4"/>
      <c r="N448" s="4"/>
      <c r="O448" s="4"/>
      <c r="P448" s="4"/>
    </row>
    <row r="449" spans="12:16" ht="12.75">
      <c r="L449" s="4"/>
      <c r="M449" s="4"/>
      <c r="N449" s="4"/>
      <c r="O449" s="4"/>
      <c r="P449" s="4"/>
    </row>
    <row r="450" spans="12:16" ht="12.75">
      <c r="L450" s="4"/>
      <c r="M450" s="4"/>
      <c r="N450" s="4"/>
      <c r="O450" s="4"/>
      <c r="P450" s="4"/>
    </row>
    <row r="451" spans="12:16" ht="12.75">
      <c r="L451" s="4"/>
      <c r="M451" s="4"/>
      <c r="N451" s="4"/>
      <c r="O451" s="4"/>
      <c r="P451" s="4"/>
    </row>
    <row r="452" spans="12:16" ht="12.75">
      <c r="L452" s="4"/>
      <c r="M452" s="4"/>
      <c r="N452" s="4"/>
      <c r="O452" s="4"/>
      <c r="P452" s="4"/>
    </row>
    <row r="453" spans="12:16" ht="12.75">
      <c r="L453" s="4"/>
      <c r="M453" s="4"/>
      <c r="N453" s="4"/>
      <c r="O453" s="4"/>
      <c r="P453" s="4"/>
    </row>
    <row r="454" spans="12:16" ht="12.75">
      <c r="L454" s="4"/>
      <c r="M454" s="4"/>
      <c r="N454" s="4"/>
      <c r="O454" s="4"/>
      <c r="P454" s="4"/>
    </row>
    <row r="455" spans="12:16" ht="12.75">
      <c r="L455" s="4"/>
      <c r="M455" s="4"/>
      <c r="N455" s="4"/>
      <c r="O455" s="4"/>
      <c r="P455" s="4"/>
    </row>
    <row r="456" spans="12:16" ht="12.75">
      <c r="L456" s="4"/>
      <c r="M456" s="4"/>
      <c r="N456" s="4"/>
      <c r="O456" s="4"/>
      <c r="P456" s="4"/>
    </row>
    <row r="457" spans="12:16" ht="12.75">
      <c r="L457" s="4"/>
      <c r="M457" s="4"/>
      <c r="N457" s="4"/>
      <c r="O457" s="4"/>
      <c r="P457" s="4"/>
    </row>
    <row r="458" spans="12:16" ht="12.75">
      <c r="L458" s="4"/>
      <c r="M458" s="4"/>
      <c r="N458" s="4"/>
      <c r="O458" s="4"/>
      <c r="P458" s="4"/>
    </row>
    <row r="459" spans="12:16" ht="12.75">
      <c r="L459" s="4"/>
      <c r="M459" s="4"/>
      <c r="N459" s="4"/>
      <c r="O459" s="4"/>
      <c r="P459" s="4"/>
    </row>
    <row r="460" spans="12:16" ht="12.75">
      <c r="L460" s="4"/>
      <c r="M460" s="4"/>
      <c r="N460" s="4"/>
      <c r="O460" s="4"/>
      <c r="P460" s="4"/>
    </row>
    <row r="461" spans="12:16" ht="12.75">
      <c r="L461" s="4"/>
      <c r="M461" s="4"/>
      <c r="N461" s="4"/>
      <c r="O461" s="4"/>
      <c r="P461" s="4"/>
    </row>
    <row r="462" spans="12:16" ht="12.75">
      <c r="L462" s="4"/>
      <c r="M462" s="4"/>
      <c r="N462" s="4"/>
      <c r="O462" s="4"/>
      <c r="P462" s="4"/>
    </row>
    <row r="463" spans="12:16" ht="12.75">
      <c r="L463" s="4"/>
      <c r="M463" s="4"/>
      <c r="N463" s="4"/>
      <c r="O463" s="4"/>
      <c r="P463" s="4"/>
    </row>
    <row r="464" spans="12:16" ht="12.75">
      <c r="L464" s="4"/>
      <c r="M464" s="4"/>
      <c r="N464" s="4"/>
      <c r="O464" s="4"/>
      <c r="P464" s="4"/>
    </row>
    <row r="465" spans="12:16" ht="12.75">
      <c r="L465" s="4"/>
      <c r="M465" s="4"/>
      <c r="N465" s="4"/>
      <c r="O465" s="4"/>
      <c r="P465" s="4"/>
    </row>
    <row r="466" spans="12:16" ht="12.75">
      <c r="L466" s="4"/>
      <c r="M466" s="4"/>
      <c r="N466" s="4"/>
      <c r="O466" s="4"/>
      <c r="P466" s="4"/>
    </row>
    <row r="467" spans="12:16" ht="12.75">
      <c r="L467" s="4"/>
      <c r="M467" s="4"/>
      <c r="N467" s="4"/>
      <c r="O467" s="4"/>
      <c r="P467" s="4"/>
    </row>
    <row r="468" spans="12:16" ht="12.75">
      <c r="L468" s="4"/>
      <c r="M468" s="4"/>
      <c r="N468" s="4"/>
      <c r="O468" s="4"/>
      <c r="P468" s="4"/>
    </row>
    <row r="469" spans="12:16" ht="12.75">
      <c r="L469" s="4"/>
      <c r="M469" s="4"/>
      <c r="N469" s="4"/>
      <c r="O469" s="4"/>
      <c r="P469" s="4"/>
    </row>
    <row r="470" spans="12:16" ht="12.75">
      <c r="L470" s="4"/>
      <c r="M470" s="4"/>
      <c r="N470" s="4"/>
      <c r="O470" s="4"/>
      <c r="P470" s="4"/>
    </row>
    <row r="471" spans="12:16" ht="12.75">
      <c r="L471" s="4"/>
      <c r="M471" s="4"/>
      <c r="N471" s="4"/>
      <c r="O471" s="4"/>
      <c r="P471" s="4"/>
    </row>
    <row r="472" spans="12:16" ht="12.75">
      <c r="L472" s="4"/>
      <c r="M472" s="4"/>
      <c r="N472" s="4"/>
      <c r="O472" s="4"/>
      <c r="P472" s="4"/>
    </row>
    <row r="473" spans="12:16" ht="12.75">
      <c r="L473" s="4"/>
      <c r="M473" s="4"/>
      <c r="N473" s="4"/>
      <c r="O473" s="4"/>
      <c r="P473" s="4"/>
    </row>
    <row r="474" spans="12:16" ht="12.75">
      <c r="L474" s="4"/>
      <c r="M474" s="4"/>
      <c r="N474" s="4"/>
      <c r="O474" s="4"/>
      <c r="P474" s="4"/>
    </row>
    <row r="475" spans="12:16" ht="12.75">
      <c r="L475" s="4"/>
      <c r="M475" s="4"/>
      <c r="N475" s="4"/>
      <c r="O475" s="4"/>
      <c r="P475" s="4"/>
    </row>
    <row r="476" spans="12:16" ht="12.75">
      <c r="L476" s="4"/>
      <c r="M476" s="4"/>
      <c r="N476" s="4"/>
      <c r="O476" s="4"/>
      <c r="P476" s="4"/>
    </row>
    <row r="477" spans="12:16" ht="12.75">
      <c r="L477" s="4"/>
      <c r="M477" s="4"/>
      <c r="N477" s="4"/>
      <c r="O477" s="4"/>
      <c r="P477" s="4"/>
    </row>
    <row r="478" spans="12:16" ht="12.75">
      <c r="L478" s="4"/>
      <c r="M478" s="4"/>
      <c r="N478" s="4"/>
      <c r="O478" s="4"/>
      <c r="P478" s="4"/>
    </row>
    <row r="479" spans="12:16" ht="12.75">
      <c r="L479" s="4"/>
      <c r="M479" s="4"/>
      <c r="N479" s="4"/>
      <c r="O479" s="4"/>
      <c r="P479" s="4"/>
    </row>
    <row r="480" spans="12:16" ht="12.75">
      <c r="L480" s="4"/>
      <c r="M480" s="4"/>
      <c r="N480" s="4"/>
      <c r="O480" s="4"/>
      <c r="P480" s="4"/>
    </row>
    <row r="481" spans="12:16" ht="12.75">
      <c r="L481" s="4"/>
      <c r="M481" s="4"/>
      <c r="N481" s="4"/>
      <c r="O481" s="4"/>
      <c r="P481" s="4"/>
    </row>
    <row r="482" spans="12:16" ht="12.75">
      <c r="L482" s="4"/>
      <c r="M482" s="4"/>
      <c r="N482" s="4"/>
      <c r="O482" s="4"/>
      <c r="P482" s="4"/>
    </row>
    <row r="483" spans="12:16" ht="12.75">
      <c r="L483" s="4"/>
      <c r="M483" s="4"/>
      <c r="N483" s="4"/>
      <c r="O483" s="4"/>
      <c r="P483" s="4"/>
    </row>
    <row r="484" spans="12:16" ht="12.75">
      <c r="L484" s="4"/>
      <c r="M484" s="4"/>
      <c r="N484" s="4"/>
      <c r="O484" s="4"/>
      <c r="P484" s="4"/>
    </row>
    <row r="485" spans="12:16" ht="12.75">
      <c r="L485" s="4"/>
      <c r="M485" s="4"/>
      <c r="N485" s="4"/>
      <c r="O485" s="4"/>
      <c r="P485" s="4"/>
    </row>
    <row r="486" spans="12:16" ht="12.75">
      <c r="L486" s="4"/>
      <c r="M486" s="4"/>
      <c r="N486" s="4"/>
      <c r="O486" s="4"/>
      <c r="P486" s="4"/>
    </row>
    <row r="487" spans="12:16" ht="12.75">
      <c r="L487" s="4"/>
      <c r="M487" s="4"/>
      <c r="N487" s="4"/>
      <c r="O487" s="4"/>
      <c r="P487" s="4"/>
    </row>
    <row r="488" spans="12:16" ht="12.75">
      <c r="L488" s="4"/>
      <c r="M488" s="4"/>
      <c r="N488" s="4"/>
      <c r="O488" s="4"/>
      <c r="P488" s="4"/>
    </row>
    <row r="489" spans="12:16" ht="12.75">
      <c r="L489" s="4"/>
      <c r="M489" s="4"/>
      <c r="N489" s="4"/>
      <c r="O489" s="4"/>
      <c r="P489" s="4"/>
    </row>
    <row r="490" spans="12:16" ht="12.75">
      <c r="L490" s="4"/>
      <c r="M490" s="4"/>
      <c r="N490" s="4"/>
      <c r="O490" s="4"/>
      <c r="P490" s="4"/>
    </row>
    <row r="491" spans="12:16" ht="12.75">
      <c r="L491" s="4"/>
      <c r="M491" s="4"/>
      <c r="N491" s="4"/>
      <c r="O491" s="4"/>
      <c r="P491" s="4"/>
    </row>
    <row r="492" spans="12:16" ht="12.75">
      <c r="L492" s="4"/>
      <c r="M492" s="4"/>
      <c r="N492" s="4"/>
      <c r="O492" s="4"/>
      <c r="P492" s="4"/>
    </row>
    <row r="493" spans="12:16" ht="12.75">
      <c r="L493" s="4"/>
      <c r="M493" s="4"/>
      <c r="N493" s="4"/>
      <c r="O493" s="4"/>
      <c r="P493" s="4"/>
    </row>
    <row r="494" spans="12:16" ht="12.75">
      <c r="L494" s="4"/>
      <c r="M494" s="4"/>
      <c r="N494" s="4"/>
      <c r="O494" s="4"/>
      <c r="P494" s="4"/>
    </row>
    <row r="495" spans="12:16" ht="12.75">
      <c r="L495" s="4"/>
      <c r="M495" s="4"/>
      <c r="N495" s="4"/>
      <c r="O495" s="4"/>
      <c r="P495" s="4"/>
    </row>
    <row r="496" spans="12:16" ht="12.75">
      <c r="L496" s="4"/>
      <c r="M496" s="4"/>
      <c r="N496" s="4"/>
      <c r="O496" s="4"/>
      <c r="P496" s="4"/>
    </row>
    <row r="497" spans="12:16" ht="12.75">
      <c r="L497" s="4"/>
      <c r="M497" s="4"/>
      <c r="N497" s="4"/>
      <c r="O497" s="4"/>
      <c r="P497" s="4"/>
    </row>
    <row r="498" spans="12:16" ht="12.75">
      <c r="L498" s="4"/>
      <c r="M498" s="4"/>
      <c r="N498" s="4"/>
      <c r="O498" s="4"/>
      <c r="P498" s="4"/>
    </row>
    <row r="499" spans="12:16" ht="12.75">
      <c r="L499" s="4"/>
      <c r="M499" s="4"/>
      <c r="N499" s="4"/>
      <c r="O499" s="4"/>
      <c r="P499" s="4"/>
    </row>
    <row r="500" spans="12:16" ht="12.75">
      <c r="L500" s="4"/>
      <c r="M500" s="4"/>
      <c r="N500" s="4"/>
      <c r="O500" s="4"/>
      <c r="P500" s="4"/>
    </row>
    <row r="501" spans="12:16" ht="12.75">
      <c r="L501" s="4"/>
      <c r="M501" s="4"/>
      <c r="N501" s="4"/>
      <c r="O501" s="4"/>
      <c r="P501" s="4"/>
    </row>
    <row r="502" spans="12:16" ht="12.75">
      <c r="L502" s="4"/>
      <c r="M502" s="4"/>
      <c r="N502" s="4"/>
      <c r="O502" s="4"/>
      <c r="P502" s="4"/>
    </row>
    <row r="503" spans="12:16" ht="12.75">
      <c r="L503" s="4"/>
      <c r="M503" s="4"/>
      <c r="N503" s="4"/>
      <c r="O503" s="4"/>
      <c r="P503" s="4"/>
    </row>
    <row r="504" spans="12:16" ht="12.75">
      <c r="L504" s="4"/>
      <c r="M504" s="4"/>
      <c r="N504" s="4"/>
      <c r="O504" s="4"/>
      <c r="P504" s="4"/>
    </row>
    <row r="505" spans="12:16" ht="12.75">
      <c r="L505" s="4"/>
      <c r="M505" s="4"/>
      <c r="N505" s="4"/>
      <c r="O505" s="4"/>
      <c r="P505" s="4"/>
    </row>
    <row r="506" spans="12:16" ht="12.75">
      <c r="L506" s="4"/>
      <c r="M506" s="4"/>
      <c r="N506" s="4"/>
      <c r="O506" s="4"/>
      <c r="P506" s="4"/>
    </row>
    <row r="507" spans="12:16" ht="12.75">
      <c r="L507" s="4"/>
      <c r="M507" s="4"/>
      <c r="N507" s="4"/>
      <c r="O507" s="4"/>
      <c r="P507" s="4"/>
    </row>
    <row r="508" spans="12:16" ht="12.75">
      <c r="L508" s="4"/>
      <c r="M508" s="4"/>
      <c r="N508" s="4"/>
      <c r="O508" s="4"/>
      <c r="P508" s="4"/>
    </row>
    <row r="509" spans="12:16" ht="12.75">
      <c r="L509" s="4"/>
      <c r="M509" s="4"/>
      <c r="N509" s="4"/>
      <c r="O509" s="4"/>
      <c r="P509" s="4"/>
    </row>
    <row r="510" spans="12:16" ht="12.75">
      <c r="L510" s="4"/>
      <c r="M510" s="4"/>
      <c r="N510" s="4"/>
      <c r="O510" s="4"/>
      <c r="P510" s="4"/>
    </row>
    <row r="511" spans="12:16" ht="12.75">
      <c r="L511" s="4"/>
      <c r="M511" s="4"/>
      <c r="N511" s="4"/>
      <c r="O511" s="4"/>
      <c r="P511" s="4"/>
    </row>
    <row r="512" spans="12:16" ht="12.75">
      <c r="L512" s="4"/>
      <c r="M512" s="4"/>
      <c r="N512" s="4"/>
      <c r="O512" s="4"/>
      <c r="P512" s="4"/>
    </row>
    <row r="513" spans="12:16" ht="12.75">
      <c r="L513" s="4"/>
      <c r="M513" s="4"/>
      <c r="N513" s="4"/>
      <c r="O513" s="4"/>
      <c r="P513" s="4"/>
    </row>
    <row r="514" spans="12:16" ht="12.75">
      <c r="L514" s="4"/>
      <c r="M514" s="4"/>
      <c r="N514" s="4"/>
      <c r="O514" s="4"/>
      <c r="P514" s="4"/>
    </row>
    <row r="515" spans="12:16" ht="12.75">
      <c r="L515" s="4"/>
      <c r="M515" s="4"/>
      <c r="N515" s="4"/>
      <c r="O515" s="4"/>
      <c r="P515" s="4"/>
    </row>
    <row r="516" spans="12:16" ht="12.75">
      <c r="L516" s="4"/>
      <c r="M516" s="4"/>
      <c r="N516" s="4"/>
      <c r="O516" s="4"/>
      <c r="P516" s="4"/>
    </row>
    <row r="517" spans="12:16" ht="12.75">
      <c r="L517" s="4"/>
      <c r="M517" s="4"/>
      <c r="N517" s="4"/>
      <c r="O517" s="4"/>
      <c r="P517" s="4"/>
    </row>
    <row r="518" spans="12:16" ht="12.75">
      <c r="L518" s="4"/>
      <c r="M518" s="4"/>
      <c r="N518" s="4"/>
      <c r="O518" s="4"/>
      <c r="P518" s="4"/>
    </row>
    <row r="519" spans="12:16" ht="12.75">
      <c r="L519" s="4"/>
      <c r="M519" s="4"/>
      <c r="N519" s="4"/>
      <c r="O519" s="4"/>
      <c r="P519" s="4"/>
    </row>
    <row r="520" spans="12:16" ht="12.75">
      <c r="L520" s="4"/>
      <c r="M520" s="4"/>
      <c r="N520" s="4"/>
      <c r="O520" s="4"/>
      <c r="P520" s="4"/>
    </row>
    <row r="521" spans="12:16" ht="12.75">
      <c r="L521" s="4"/>
      <c r="M521" s="4"/>
      <c r="N521" s="4"/>
      <c r="O521" s="4"/>
      <c r="P521" s="4"/>
    </row>
    <row r="522" spans="12:16" ht="12.75">
      <c r="L522" s="4"/>
      <c r="M522" s="4"/>
      <c r="N522" s="4"/>
      <c r="O522" s="4"/>
      <c r="P522" s="4"/>
    </row>
    <row r="523" spans="12:16" ht="12.75">
      <c r="L523" s="4"/>
      <c r="M523" s="4"/>
      <c r="N523" s="4"/>
      <c r="O523" s="4"/>
      <c r="P523" s="4"/>
    </row>
    <row r="524" spans="12:16" ht="12.75">
      <c r="L524" s="4"/>
      <c r="M524" s="4"/>
      <c r="N524" s="4"/>
      <c r="O524" s="4"/>
      <c r="P524" s="4"/>
    </row>
    <row r="525" spans="12:16" ht="12.75">
      <c r="L525" s="4"/>
      <c r="M525" s="4"/>
      <c r="N525" s="4"/>
      <c r="O525" s="4"/>
      <c r="P525" s="4"/>
    </row>
    <row r="526" spans="12:16" ht="12.75">
      <c r="L526" s="4"/>
      <c r="M526" s="4"/>
      <c r="N526" s="4"/>
      <c r="O526" s="4"/>
      <c r="P526" s="4"/>
    </row>
    <row r="527" spans="12:16" ht="12.75">
      <c r="L527" s="4"/>
      <c r="M527" s="4"/>
      <c r="N527" s="4"/>
      <c r="O527" s="4"/>
      <c r="P527" s="4"/>
    </row>
    <row r="528" spans="12:16" ht="12.75">
      <c r="L528" s="4"/>
      <c r="M528" s="4"/>
      <c r="N528" s="4"/>
      <c r="O528" s="4"/>
      <c r="P528" s="4"/>
    </row>
    <row r="529" spans="12:16" ht="12.75">
      <c r="L529" s="4"/>
      <c r="M529" s="4"/>
      <c r="N529" s="4"/>
      <c r="O529" s="4"/>
      <c r="P529" s="4"/>
    </row>
    <row r="530" spans="12:16" ht="12.75">
      <c r="L530" s="4"/>
      <c r="M530" s="4"/>
      <c r="N530" s="4"/>
      <c r="O530" s="4"/>
      <c r="P530" s="4"/>
    </row>
    <row r="531" spans="12:16" ht="12.75">
      <c r="L531" s="4"/>
      <c r="M531" s="4"/>
      <c r="N531" s="4"/>
      <c r="O531" s="4"/>
      <c r="P531" s="4"/>
    </row>
    <row r="532" spans="12:16" ht="12.75">
      <c r="L532" s="4"/>
      <c r="M532" s="4"/>
      <c r="N532" s="4"/>
      <c r="O532" s="4"/>
      <c r="P532" s="4"/>
    </row>
    <row r="533" spans="12:16" ht="12.75">
      <c r="L533" s="4"/>
      <c r="M533" s="4"/>
      <c r="N533" s="4"/>
      <c r="O533" s="4"/>
      <c r="P533" s="4"/>
    </row>
    <row r="534" spans="12:16" ht="12.75">
      <c r="L534" s="4"/>
      <c r="M534" s="4"/>
      <c r="N534" s="4"/>
      <c r="O534" s="4"/>
      <c r="P534" s="4"/>
    </row>
    <row r="535" spans="12:16" ht="12.75">
      <c r="L535" s="4"/>
      <c r="M535" s="4"/>
      <c r="N535" s="4"/>
      <c r="O535" s="4"/>
      <c r="P535" s="4"/>
    </row>
    <row r="536" spans="12:16" ht="12.75">
      <c r="L536" s="4"/>
      <c r="M536" s="4"/>
      <c r="N536" s="4"/>
      <c r="O536" s="4"/>
      <c r="P536" s="4"/>
    </row>
    <row r="537" spans="12:16" ht="12.75">
      <c r="L537" s="4"/>
      <c r="M537" s="4"/>
      <c r="N537" s="4"/>
      <c r="O537" s="4"/>
      <c r="P537" s="4"/>
    </row>
    <row r="538" spans="12:16" ht="12.75">
      <c r="L538" s="4"/>
      <c r="M538" s="4"/>
      <c r="N538" s="4"/>
      <c r="O538" s="4"/>
      <c r="P538" s="4"/>
    </row>
    <row r="539" spans="12:16" ht="12.75">
      <c r="L539" s="4"/>
      <c r="M539" s="4"/>
      <c r="N539" s="4"/>
      <c r="O539" s="4"/>
      <c r="P539" s="4"/>
    </row>
    <row r="540" spans="12:16" ht="12.75">
      <c r="L540" s="4"/>
      <c r="M540" s="4"/>
      <c r="N540" s="4"/>
      <c r="O540" s="4"/>
      <c r="P540" s="4"/>
    </row>
    <row r="541" spans="12:16" ht="12.75">
      <c r="L541" s="4"/>
      <c r="M541" s="4"/>
      <c r="N541" s="4"/>
      <c r="O541" s="4"/>
      <c r="P541" s="4"/>
    </row>
    <row r="542" spans="12:16" ht="12.75">
      <c r="L542" s="4"/>
      <c r="M542" s="4"/>
      <c r="N542" s="4"/>
      <c r="O542" s="4"/>
      <c r="P542" s="4"/>
    </row>
    <row r="543" spans="12:16" ht="12.75">
      <c r="L543" s="4"/>
      <c r="M543" s="4"/>
      <c r="N543" s="4"/>
      <c r="O543" s="4"/>
      <c r="P543" s="4"/>
    </row>
    <row r="544" spans="12:16" ht="12.75">
      <c r="L544" s="4"/>
      <c r="M544" s="4"/>
      <c r="N544" s="4"/>
      <c r="O544" s="4"/>
      <c r="P544" s="4"/>
    </row>
    <row r="545" spans="12:16" ht="12.75">
      <c r="L545" s="4"/>
      <c r="M545" s="4"/>
      <c r="N545" s="4"/>
      <c r="O545" s="4"/>
      <c r="P545" s="4"/>
    </row>
    <row r="546" spans="12:16" ht="12.75">
      <c r="L546" s="4"/>
      <c r="M546" s="4"/>
      <c r="N546" s="4"/>
      <c r="O546" s="4"/>
      <c r="P546" s="4"/>
    </row>
    <row r="547" spans="12:16" ht="12.75">
      <c r="L547" s="4"/>
      <c r="M547" s="4"/>
      <c r="N547" s="4"/>
      <c r="O547" s="4"/>
      <c r="P547" s="4"/>
    </row>
    <row r="548" spans="12:16" ht="12.75">
      <c r="L548" s="4"/>
      <c r="M548" s="4"/>
      <c r="N548" s="4"/>
      <c r="O548" s="4"/>
      <c r="P548" s="4"/>
    </row>
    <row r="549" spans="12:16" ht="12.75">
      <c r="L549" s="4"/>
      <c r="M549" s="4"/>
      <c r="N549" s="4"/>
      <c r="O549" s="4"/>
      <c r="P549" s="4"/>
    </row>
    <row r="550" spans="12:16" ht="12.75">
      <c r="L550" s="4"/>
      <c r="M550" s="4"/>
      <c r="N550" s="4"/>
      <c r="O550" s="4"/>
      <c r="P550" s="4"/>
    </row>
    <row r="551" spans="12:16" ht="12.75">
      <c r="L551" s="4"/>
      <c r="M551" s="4"/>
      <c r="N551" s="4"/>
      <c r="O551" s="4"/>
      <c r="P551" s="4"/>
    </row>
    <row r="552" spans="12:16" ht="12.75">
      <c r="L552" s="4"/>
      <c r="M552" s="4"/>
      <c r="N552" s="4"/>
      <c r="O552" s="4"/>
      <c r="P552" s="4"/>
    </row>
    <row r="553" spans="12:16" ht="12.75">
      <c r="L553" s="4"/>
      <c r="M553" s="4"/>
      <c r="N553" s="4"/>
      <c r="O553" s="4"/>
      <c r="P553" s="4"/>
    </row>
    <row r="554" spans="12:16" ht="12.75">
      <c r="L554" s="4"/>
      <c r="M554" s="4"/>
      <c r="N554" s="4"/>
      <c r="O554" s="4"/>
      <c r="P554" s="4"/>
    </row>
    <row r="555" spans="12:16" ht="12.75">
      <c r="L555" s="4"/>
      <c r="M555" s="4"/>
      <c r="N555" s="4"/>
      <c r="O555" s="4"/>
      <c r="P555" s="4"/>
    </row>
    <row r="556" spans="12:16" ht="12.75">
      <c r="L556" s="4"/>
      <c r="M556" s="4"/>
      <c r="N556" s="4"/>
      <c r="O556" s="4"/>
      <c r="P556" s="4"/>
    </row>
    <row r="557" spans="12:16" ht="12.75">
      <c r="L557" s="4"/>
      <c r="M557" s="4"/>
      <c r="N557" s="4"/>
      <c r="O557" s="4"/>
      <c r="P557" s="4"/>
    </row>
    <row r="558" spans="12:16" ht="12.75">
      <c r="L558" s="4"/>
      <c r="M558" s="4"/>
      <c r="N558" s="4"/>
      <c r="O558" s="4"/>
      <c r="P558" s="4"/>
    </row>
    <row r="559" spans="12:16" ht="12.75">
      <c r="L559" s="4"/>
      <c r="M559" s="4"/>
      <c r="N559" s="4"/>
      <c r="O559" s="4"/>
      <c r="P559" s="4"/>
    </row>
    <row r="560" spans="12:16" ht="12.75">
      <c r="L560" s="4"/>
      <c r="M560" s="4"/>
      <c r="N560" s="4"/>
      <c r="O560" s="4"/>
      <c r="P560" s="4"/>
    </row>
    <row r="561" spans="12:16" ht="12.75">
      <c r="L561" s="4"/>
      <c r="M561" s="4"/>
      <c r="N561" s="4"/>
      <c r="O561" s="4"/>
      <c r="P561" s="4"/>
    </row>
    <row r="562" spans="12:16" ht="12.75">
      <c r="L562" s="4"/>
      <c r="M562" s="4"/>
      <c r="N562" s="4"/>
      <c r="O562" s="4"/>
      <c r="P562" s="4"/>
    </row>
    <row r="563" spans="12:16" ht="12.75">
      <c r="L563" s="4"/>
      <c r="M563" s="4"/>
      <c r="N563" s="4"/>
      <c r="O563" s="4"/>
      <c r="P563" s="4"/>
    </row>
    <row r="564" spans="12:16" ht="12.75">
      <c r="L564" s="4"/>
      <c r="M564" s="4"/>
      <c r="N564" s="4"/>
      <c r="O564" s="4"/>
      <c r="P564" s="4"/>
    </row>
    <row r="565" spans="12:16" ht="12.75">
      <c r="L565" s="4"/>
      <c r="M565" s="4"/>
      <c r="N565" s="4"/>
      <c r="O565" s="4"/>
      <c r="P565" s="4"/>
    </row>
    <row r="566" spans="12:16" ht="12.75">
      <c r="L566" s="4"/>
      <c r="M566" s="4"/>
      <c r="N566" s="4"/>
      <c r="O566" s="4"/>
      <c r="P566" s="4"/>
    </row>
    <row r="567" spans="12:16" ht="12.75">
      <c r="L567" s="4"/>
      <c r="M567" s="4"/>
      <c r="N567" s="4"/>
      <c r="O567" s="4"/>
      <c r="P567" s="4"/>
    </row>
    <row r="568" spans="12:16" ht="12.75">
      <c r="L568" s="4"/>
      <c r="M568" s="4"/>
      <c r="N568" s="4"/>
      <c r="O568" s="4"/>
      <c r="P568" s="4"/>
    </row>
    <row r="569" spans="12:16" ht="12.75">
      <c r="L569" s="4"/>
      <c r="M569" s="4"/>
      <c r="N569" s="4"/>
      <c r="O569" s="4"/>
      <c r="P569" s="4"/>
    </row>
    <row r="570" spans="12:16" ht="12.75">
      <c r="L570" s="4"/>
      <c r="M570" s="4"/>
      <c r="N570" s="4"/>
      <c r="O570" s="4"/>
      <c r="P570" s="4"/>
    </row>
    <row r="571" spans="12:16" ht="12.75">
      <c r="L571" s="4"/>
      <c r="M571" s="4"/>
      <c r="N571" s="4"/>
      <c r="O571" s="4"/>
      <c r="P571" s="4"/>
    </row>
    <row r="572" spans="12:16" ht="12.75">
      <c r="L572" s="4"/>
      <c r="M572" s="4"/>
      <c r="N572" s="4"/>
      <c r="O572" s="4"/>
      <c r="P572" s="4"/>
    </row>
    <row r="573" spans="12:16" ht="12.75">
      <c r="L573" s="4"/>
      <c r="M573" s="4"/>
      <c r="N573" s="4"/>
      <c r="O573" s="4"/>
      <c r="P573" s="4"/>
    </row>
    <row r="574" spans="12:16" ht="12.75">
      <c r="L574" s="4"/>
      <c r="M574" s="4"/>
      <c r="N574" s="4"/>
      <c r="O574" s="4"/>
      <c r="P574" s="4"/>
    </row>
    <row r="575" spans="12:16" ht="12.75">
      <c r="L575" s="4"/>
      <c r="M575" s="4"/>
      <c r="N575" s="4"/>
      <c r="O575" s="4"/>
      <c r="P575" s="4"/>
    </row>
    <row r="576" spans="12:16" ht="12.75">
      <c r="L576" s="4"/>
      <c r="M576" s="4"/>
      <c r="N576" s="4"/>
      <c r="O576" s="4"/>
      <c r="P576" s="4"/>
    </row>
    <row r="577" spans="12:16" ht="12.75">
      <c r="L577" s="4"/>
      <c r="M577" s="4"/>
      <c r="N577" s="4"/>
      <c r="O577" s="4"/>
      <c r="P577" s="4"/>
    </row>
    <row r="578" spans="12:16" ht="12.75">
      <c r="L578" s="4"/>
      <c r="M578" s="4"/>
      <c r="N578" s="4"/>
      <c r="O578" s="4"/>
      <c r="P578" s="4"/>
    </row>
    <row r="579" spans="12:16" ht="12.75">
      <c r="L579" s="4"/>
      <c r="M579" s="4"/>
      <c r="N579" s="4"/>
      <c r="O579" s="4"/>
      <c r="P579" s="4"/>
    </row>
    <row r="580" spans="12:16" ht="12.75">
      <c r="L580" s="4"/>
      <c r="M580" s="4"/>
      <c r="N580" s="4"/>
      <c r="O580" s="4"/>
      <c r="P580" s="4"/>
    </row>
    <row r="581" spans="12:16" ht="12.75">
      <c r="L581" s="4"/>
      <c r="M581" s="4"/>
      <c r="N581" s="4"/>
      <c r="O581" s="4"/>
      <c r="P581" s="4"/>
    </row>
    <row r="582" spans="12:16" ht="12.75">
      <c r="L582" s="4"/>
      <c r="M582" s="4"/>
      <c r="N582" s="4"/>
      <c r="O582" s="4"/>
      <c r="P582" s="4"/>
    </row>
    <row r="583" spans="12:16" ht="12.75">
      <c r="L583" s="4"/>
      <c r="M583" s="4"/>
      <c r="N583" s="4"/>
      <c r="O583" s="4"/>
      <c r="P583" s="4"/>
    </row>
    <row r="584" spans="12:16" ht="12.75">
      <c r="L584" s="4"/>
      <c r="M584" s="4"/>
      <c r="N584" s="4"/>
      <c r="O584" s="4"/>
      <c r="P584" s="4"/>
    </row>
    <row r="585" spans="12:16" ht="12.75">
      <c r="L585" s="4"/>
      <c r="M585" s="4"/>
      <c r="N585" s="4"/>
      <c r="O585" s="4"/>
      <c r="P585" s="4"/>
    </row>
    <row r="586" spans="12:16" ht="12.75">
      <c r="L586" s="4"/>
      <c r="M586" s="4"/>
      <c r="N586" s="4"/>
      <c r="O586" s="4"/>
      <c r="P586" s="4"/>
    </row>
    <row r="587" spans="12:16" ht="12.75">
      <c r="L587" s="4"/>
      <c r="M587" s="4"/>
      <c r="N587" s="4"/>
      <c r="O587" s="4"/>
      <c r="P587" s="4"/>
    </row>
    <row r="588" spans="12:16" ht="12.75">
      <c r="L588" s="4"/>
      <c r="M588" s="4"/>
      <c r="N588" s="4"/>
      <c r="O588" s="4"/>
      <c r="P588" s="4"/>
    </row>
    <row r="589" spans="12:16" ht="12.75">
      <c r="L589" s="4"/>
      <c r="M589" s="4"/>
      <c r="N589" s="4"/>
      <c r="O589" s="4"/>
      <c r="P589" s="4"/>
    </row>
    <row r="590" spans="12:16" ht="12.75">
      <c r="L590" s="4"/>
      <c r="M590" s="4"/>
      <c r="N590" s="4"/>
      <c r="O590" s="4"/>
      <c r="P590" s="4"/>
    </row>
    <row r="591" spans="12:16" ht="12.75">
      <c r="L591" s="4"/>
      <c r="M591" s="4"/>
      <c r="N591" s="4"/>
      <c r="O591" s="4"/>
      <c r="P591" s="4"/>
    </row>
    <row r="592" spans="12:16" ht="12.75">
      <c r="L592" s="4"/>
      <c r="M592" s="4"/>
      <c r="N592" s="4"/>
      <c r="O592" s="4"/>
      <c r="P592" s="4"/>
    </row>
    <row r="593" spans="12:16" ht="12.75">
      <c r="L593" s="4"/>
      <c r="M593" s="4"/>
      <c r="N593" s="4"/>
      <c r="O593" s="4"/>
      <c r="P593" s="4"/>
    </row>
    <row r="594" spans="12:16" ht="12.75">
      <c r="L594" s="4"/>
      <c r="M594" s="4"/>
      <c r="N594" s="4"/>
      <c r="O594" s="4"/>
      <c r="P594" s="4"/>
    </row>
    <row r="595" spans="12:16" ht="12.75">
      <c r="L595" s="4"/>
      <c r="M595" s="4"/>
      <c r="N595" s="4"/>
      <c r="O595" s="4"/>
      <c r="P595" s="4"/>
    </row>
    <row r="596" spans="12:16" ht="12.75">
      <c r="L596" s="4"/>
      <c r="M596" s="4"/>
      <c r="N596" s="4"/>
      <c r="O596" s="4"/>
      <c r="P596" s="4"/>
    </row>
    <row r="597" spans="12:16" ht="12.75">
      <c r="L597" s="4"/>
      <c r="M597" s="4"/>
      <c r="N597" s="4"/>
      <c r="O597" s="4"/>
      <c r="P597" s="4"/>
    </row>
    <row r="598" spans="12:16" ht="12.75">
      <c r="L598" s="4"/>
      <c r="M598" s="4"/>
      <c r="N598" s="4"/>
      <c r="O598" s="4"/>
      <c r="P598" s="4"/>
    </row>
    <row r="599" spans="12:16" ht="12.75">
      <c r="L599" s="4"/>
      <c r="M599" s="4"/>
      <c r="N599" s="4"/>
      <c r="O599" s="4"/>
      <c r="P599" s="4"/>
    </row>
    <row r="600" spans="12:16" ht="12.75">
      <c r="L600" s="4"/>
      <c r="M600" s="4"/>
      <c r="N600" s="4"/>
      <c r="O600" s="4"/>
      <c r="P600" s="4"/>
    </row>
    <row r="601" spans="12:16" ht="12.75">
      <c r="L601" s="4"/>
      <c r="M601" s="4"/>
      <c r="N601" s="4"/>
      <c r="O601" s="4"/>
      <c r="P601" s="4"/>
    </row>
    <row r="602" spans="12:16" ht="12.75">
      <c r="L602" s="4"/>
      <c r="M602" s="4"/>
      <c r="N602" s="4"/>
      <c r="O602" s="4"/>
      <c r="P602" s="4"/>
    </row>
    <row r="603" spans="12:16" ht="12.75">
      <c r="L603" s="4"/>
      <c r="M603" s="4"/>
      <c r="N603" s="4"/>
      <c r="O603" s="4"/>
      <c r="P603" s="4"/>
    </row>
    <row r="604" spans="12:16" ht="12.75">
      <c r="L604" s="4"/>
      <c r="M604" s="4"/>
      <c r="N604" s="4"/>
      <c r="O604" s="4"/>
      <c r="P604" s="4"/>
    </row>
    <row r="605" spans="12:16" ht="12.75">
      <c r="L605" s="4"/>
      <c r="M605" s="4"/>
      <c r="N605" s="4"/>
      <c r="O605" s="4"/>
      <c r="P605" s="4"/>
    </row>
    <row r="606" spans="12:16" ht="12.75">
      <c r="L606" s="4"/>
      <c r="M606" s="4"/>
      <c r="N606" s="4"/>
      <c r="O606" s="4"/>
      <c r="P606" s="4"/>
    </row>
    <row r="607" spans="12:16" ht="12.75">
      <c r="L607" s="4"/>
      <c r="M607" s="4"/>
      <c r="N607" s="4"/>
      <c r="O607" s="4"/>
      <c r="P607" s="4"/>
    </row>
    <row r="608" spans="12:16" ht="12.75">
      <c r="L608" s="4"/>
      <c r="M608" s="4"/>
      <c r="N608" s="4"/>
      <c r="O608" s="4"/>
      <c r="P608" s="4"/>
    </row>
    <row r="609" spans="12:16" ht="12.75">
      <c r="L609" s="4"/>
      <c r="M609" s="4"/>
      <c r="N609" s="4"/>
      <c r="O609" s="4"/>
      <c r="P609" s="4"/>
    </row>
    <row r="610" spans="12:16" ht="12.75">
      <c r="L610" s="4"/>
      <c r="M610" s="4"/>
      <c r="N610" s="4"/>
      <c r="O610" s="4"/>
      <c r="P610" s="4"/>
    </row>
    <row r="611" spans="12:16" ht="12.75">
      <c r="L611" s="4"/>
      <c r="M611" s="4"/>
      <c r="N611" s="4"/>
      <c r="O611" s="4"/>
      <c r="P611" s="4"/>
    </row>
    <row r="612" spans="12:16" ht="12.75">
      <c r="L612" s="4"/>
      <c r="M612" s="4"/>
      <c r="N612" s="4"/>
      <c r="O612" s="4"/>
      <c r="P612" s="4"/>
    </row>
    <row r="613" spans="12:16" ht="12.75">
      <c r="L613" s="4"/>
      <c r="M613" s="4"/>
      <c r="N613" s="4"/>
      <c r="O613" s="4"/>
      <c r="P613" s="4"/>
    </row>
    <row r="614" spans="12:16" ht="12.75">
      <c r="L614" s="4"/>
      <c r="M614" s="4"/>
      <c r="N614" s="4"/>
      <c r="O614" s="4"/>
      <c r="P614" s="4"/>
    </row>
    <row r="615" spans="12:16" ht="12.75">
      <c r="L615" s="4"/>
      <c r="M615" s="4"/>
      <c r="N615" s="4"/>
      <c r="O615" s="4"/>
      <c r="P615" s="4"/>
    </row>
    <row r="616" spans="12:16" ht="12.75">
      <c r="L616" s="4"/>
      <c r="M616" s="4"/>
      <c r="N616" s="4"/>
      <c r="O616" s="4"/>
      <c r="P616" s="4"/>
    </row>
    <row r="617" spans="12:16" ht="12.75">
      <c r="L617" s="4"/>
      <c r="M617" s="4"/>
      <c r="N617" s="4"/>
      <c r="O617" s="4"/>
      <c r="P617" s="4"/>
    </row>
    <row r="618" spans="12:16" ht="12.75">
      <c r="L618" s="4"/>
      <c r="M618" s="4"/>
      <c r="N618" s="4"/>
      <c r="O618" s="4"/>
      <c r="P618" s="4"/>
    </row>
    <row r="619" spans="12:16" ht="12.75">
      <c r="L619" s="4"/>
      <c r="M619" s="4"/>
      <c r="N619" s="4"/>
      <c r="O619" s="4"/>
      <c r="P619" s="4"/>
    </row>
    <row r="620" spans="12:16" ht="12.75">
      <c r="L620" s="4"/>
      <c r="M620" s="4"/>
      <c r="N620" s="4"/>
      <c r="O620" s="4"/>
      <c r="P620" s="4"/>
    </row>
    <row r="621" spans="12:16" ht="12.75">
      <c r="L621" s="4"/>
      <c r="M621" s="4"/>
      <c r="N621" s="4"/>
      <c r="O621" s="4"/>
      <c r="P621" s="4"/>
    </row>
    <row r="622" spans="12:16" ht="12.75">
      <c r="L622" s="4"/>
      <c r="M622" s="4"/>
      <c r="N622" s="4"/>
      <c r="O622" s="4"/>
      <c r="P622" s="4"/>
    </row>
    <row r="623" spans="12:16" ht="12.75">
      <c r="L623" s="4"/>
      <c r="M623" s="4"/>
      <c r="N623" s="4"/>
      <c r="O623" s="4"/>
      <c r="P623" s="4"/>
    </row>
    <row r="624" spans="12:16" ht="12.75">
      <c r="L624" s="4"/>
      <c r="M624" s="4"/>
      <c r="N624" s="4"/>
      <c r="O624" s="4"/>
      <c r="P624" s="4"/>
    </row>
    <row r="625" spans="12:16" ht="12.75">
      <c r="L625" s="4"/>
      <c r="M625" s="4"/>
      <c r="N625" s="4"/>
      <c r="O625" s="4"/>
      <c r="P625" s="4"/>
    </row>
    <row r="626" spans="12:16" ht="12.75">
      <c r="L626" s="4"/>
      <c r="M626" s="4"/>
      <c r="N626" s="4"/>
      <c r="O626" s="4"/>
      <c r="P626" s="4"/>
    </row>
    <row r="627" spans="12:16" ht="12.75">
      <c r="L627" s="4"/>
      <c r="M627" s="4"/>
      <c r="N627" s="4"/>
      <c r="O627" s="4"/>
      <c r="P627" s="4"/>
    </row>
    <row r="628" spans="12:16" ht="12.75">
      <c r="L628" s="4"/>
      <c r="M628" s="4"/>
      <c r="N628" s="4"/>
      <c r="O628" s="4"/>
      <c r="P628" s="4"/>
    </row>
    <row r="629" spans="12:16" ht="12.75">
      <c r="L629" s="4"/>
      <c r="M629" s="4"/>
      <c r="N629" s="4"/>
      <c r="O629" s="4"/>
      <c r="P629" s="4"/>
    </row>
    <row r="630" spans="12:16" ht="12.75">
      <c r="L630" s="4"/>
      <c r="M630" s="4"/>
      <c r="N630" s="4"/>
      <c r="O630" s="4"/>
      <c r="P630" s="4"/>
    </row>
    <row r="631" spans="12:16" ht="12.75">
      <c r="L631" s="4"/>
      <c r="M631" s="4"/>
      <c r="N631" s="4"/>
      <c r="O631" s="4"/>
      <c r="P631" s="4"/>
    </row>
    <row r="632" spans="12:16" ht="12.75">
      <c r="L632" s="4"/>
      <c r="M632" s="4"/>
      <c r="N632" s="4"/>
      <c r="O632" s="4"/>
      <c r="P632" s="4"/>
    </row>
    <row r="633" spans="12:16" ht="12.75">
      <c r="L633" s="4"/>
      <c r="M633" s="4"/>
      <c r="N633" s="4"/>
      <c r="O633" s="4"/>
      <c r="P633" s="4"/>
    </row>
    <row r="634" spans="12:16" ht="12.75">
      <c r="L634" s="4"/>
      <c r="M634" s="4"/>
      <c r="N634" s="4"/>
      <c r="O634" s="4"/>
      <c r="P634" s="4"/>
    </row>
    <row r="635" spans="12:16" ht="12.75">
      <c r="L635" s="4"/>
      <c r="M635" s="4"/>
      <c r="N635" s="4"/>
      <c r="O635" s="4"/>
      <c r="P635" s="4"/>
    </row>
    <row r="636" spans="12:16" ht="12.75">
      <c r="L636" s="4"/>
      <c r="M636" s="4"/>
      <c r="N636" s="4"/>
      <c r="O636" s="4"/>
      <c r="P636" s="4"/>
    </row>
    <row r="637" spans="12:16" ht="12.75">
      <c r="L637" s="4"/>
      <c r="M637" s="4"/>
      <c r="N637" s="4"/>
      <c r="O637" s="4"/>
      <c r="P637" s="4"/>
    </row>
    <row r="638" spans="12:16" ht="12.75">
      <c r="L638" s="4"/>
      <c r="M638" s="4"/>
      <c r="N638" s="4"/>
      <c r="O638" s="4"/>
      <c r="P638" s="4"/>
    </row>
    <row r="639" spans="12:16" ht="12.75">
      <c r="L639" s="4"/>
      <c r="M639" s="4"/>
      <c r="N639" s="4"/>
      <c r="O639" s="4"/>
      <c r="P639" s="4"/>
    </row>
    <row r="640" spans="12:16" ht="12.75">
      <c r="L640" s="4"/>
      <c r="M640" s="4"/>
      <c r="N640" s="4"/>
      <c r="O640" s="4"/>
      <c r="P640" s="4"/>
    </row>
    <row r="641" spans="12:16" ht="12.75">
      <c r="L641" s="4"/>
      <c r="M641" s="4"/>
      <c r="N641" s="4"/>
      <c r="O641" s="4"/>
      <c r="P641" s="4"/>
    </row>
    <row r="642" spans="12:16" ht="12.75">
      <c r="L642" s="4"/>
      <c r="M642" s="4"/>
      <c r="N642" s="4"/>
      <c r="O642" s="4"/>
      <c r="P642" s="4"/>
    </row>
    <row r="643" spans="12:16" ht="12.75">
      <c r="L643" s="4"/>
      <c r="M643" s="4"/>
      <c r="N643" s="4"/>
      <c r="O643" s="4"/>
      <c r="P643" s="4"/>
    </row>
    <row r="644" spans="12:16" ht="12.75">
      <c r="L644" s="4"/>
      <c r="M644" s="4"/>
      <c r="N644" s="4"/>
      <c r="O644" s="4"/>
      <c r="P644" s="4"/>
    </row>
    <row r="645" spans="12:16" ht="12.75">
      <c r="L645" s="4"/>
      <c r="M645" s="4"/>
      <c r="N645" s="4"/>
      <c r="O645" s="4"/>
      <c r="P645" s="4"/>
    </row>
    <row r="646" spans="12:16" ht="12.75">
      <c r="L646" s="4"/>
      <c r="M646" s="4"/>
      <c r="N646" s="4"/>
      <c r="O646" s="4"/>
      <c r="P646" s="4"/>
    </row>
    <row r="647" spans="12:16" ht="12.75">
      <c r="L647" s="4"/>
      <c r="M647" s="4"/>
      <c r="N647" s="4"/>
      <c r="O647" s="4"/>
      <c r="P647" s="4"/>
    </row>
    <row r="648" spans="12:16" ht="12.75">
      <c r="L648" s="4"/>
      <c r="M648" s="4"/>
      <c r="N648" s="4"/>
      <c r="O648" s="4"/>
      <c r="P648" s="4"/>
    </row>
    <row r="649" spans="12:16" ht="12.75">
      <c r="L649" s="4"/>
      <c r="M649" s="4"/>
      <c r="N649" s="4"/>
      <c r="O649" s="4"/>
      <c r="P649" s="4"/>
    </row>
    <row r="650" spans="12:16" ht="12.75">
      <c r="L650" s="4"/>
      <c r="M650" s="4"/>
      <c r="N650" s="4"/>
      <c r="O650" s="4"/>
      <c r="P650" s="4"/>
    </row>
    <row r="651" spans="12:16" ht="12.75">
      <c r="L651" s="4"/>
      <c r="M651" s="4"/>
      <c r="N651" s="4"/>
      <c r="O651" s="4"/>
      <c r="P651" s="4"/>
    </row>
    <row r="652" spans="12:16" ht="12.75">
      <c r="L652" s="4"/>
      <c r="M652" s="4"/>
      <c r="N652" s="4"/>
      <c r="O652" s="4"/>
      <c r="P652" s="4"/>
    </row>
    <row r="653" spans="12:16" ht="12.75">
      <c r="L653" s="4"/>
      <c r="M653" s="4"/>
      <c r="N653" s="4"/>
      <c r="O653" s="4"/>
      <c r="P653" s="4"/>
    </row>
    <row r="654" spans="12:16" ht="12.75">
      <c r="L654" s="4"/>
      <c r="M654" s="4"/>
      <c r="N654" s="4"/>
      <c r="O654" s="4"/>
      <c r="P654" s="4"/>
    </row>
    <row r="655" spans="12:16" ht="12.75">
      <c r="L655" s="4"/>
      <c r="M655" s="4"/>
      <c r="N655" s="4"/>
      <c r="O655" s="4"/>
      <c r="P655" s="4"/>
    </row>
    <row r="656" spans="12:16" ht="12.75">
      <c r="L656" s="4"/>
      <c r="M656" s="4"/>
      <c r="N656" s="4"/>
      <c r="O656" s="4"/>
      <c r="P656" s="4"/>
    </row>
    <row r="657" spans="12:16" ht="12.75">
      <c r="L657" s="4"/>
      <c r="M657" s="4"/>
      <c r="N657" s="4"/>
      <c r="O657" s="4"/>
      <c r="P657" s="4"/>
    </row>
    <row r="658" spans="12:16" ht="12.75">
      <c r="L658" s="4"/>
      <c r="M658" s="4"/>
      <c r="N658" s="4"/>
      <c r="O658" s="4"/>
      <c r="P658" s="4"/>
    </row>
    <row r="659" spans="12:16" ht="12.75">
      <c r="L659" s="4"/>
      <c r="M659" s="4"/>
      <c r="N659" s="4"/>
      <c r="O659" s="4"/>
      <c r="P659" s="4"/>
    </row>
    <row r="660" spans="12:16" ht="12.75">
      <c r="L660" s="4"/>
      <c r="M660" s="4"/>
      <c r="N660" s="4"/>
      <c r="O660" s="4"/>
      <c r="P660" s="4"/>
    </row>
    <row r="661" spans="12:16" ht="12.75">
      <c r="L661" s="4"/>
      <c r="M661" s="4"/>
      <c r="N661" s="4"/>
      <c r="O661" s="4"/>
      <c r="P661" s="4"/>
    </row>
    <row r="662" spans="12:16" ht="12.75">
      <c r="L662" s="4"/>
      <c r="M662" s="4"/>
      <c r="N662" s="4"/>
      <c r="O662" s="4"/>
      <c r="P662" s="4"/>
    </row>
    <row r="663" spans="12:16" ht="12.75">
      <c r="L663" s="4"/>
      <c r="M663" s="4"/>
      <c r="N663" s="4"/>
      <c r="O663" s="4"/>
      <c r="P663" s="4"/>
    </row>
    <row r="664" spans="12:16" ht="12.75">
      <c r="L664" s="4"/>
      <c r="M664" s="4"/>
      <c r="N664" s="4"/>
      <c r="O664" s="4"/>
      <c r="P664" s="4"/>
    </row>
    <row r="665" spans="12:16" ht="12.75">
      <c r="L665" s="4"/>
      <c r="M665" s="4"/>
      <c r="N665" s="4"/>
      <c r="O665" s="4"/>
      <c r="P665" s="4"/>
    </row>
    <row r="666" spans="12:16" ht="12.75">
      <c r="L666" s="4"/>
      <c r="M666" s="4"/>
      <c r="N666" s="4"/>
      <c r="O666" s="4"/>
      <c r="P666" s="4"/>
    </row>
    <row r="667" spans="12:16" ht="12.75">
      <c r="L667" s="4"/>
      <c r="M667" s="4"/>
      <c r="N667" s="4"/>
      <c r="O667" s="4"/>
      <c r="P667" s="4"/>
    </row>
    <row r="668" spans="12:16" ht="12.75">
      <c r="L668" s="4"/>
      <c r="M668" s="4"/>
      <c r="N668" s="4"/>
      <c r="O668" s="4"/>
      <c r="P668" s="4"/>
    </row>
    <row r="669" spans="12:16" ht="12.75">
      <c r="L669" s="4"/>
      <c r="M669" s="4"/>
      <c r="N669" s="4"/>
      <c r="O669" s="4"/>
      <c r="P669" s="4"/>
    </row>
    <row r="670" spans="12:16" ht="12.75">
      <c r="L670" s="4"/>
      <c r="M670" s="4"/>
      <c r="N670" s="4"/>
      <c r="O670" s="4"/>
      <c r="P670" s="4"/>
    </row>
    <row r="671" spans="12:16" ht="12.75">
      <c r="L671" s="4"/>
      <c r="M671" s="4"/>
      <c r="N671" s="4"/>
      <c r="O671" s="4"/>
      <c r="P671" s="4"/>
    </row>
    <row r="672" spans="12:16" ht="12.75">
      <c r="L672" s="4"/>
      <c r="M672" s="4"/>
      <c r="N672" s="4"/>
      <c r="O672" s="4"/>
      <c r="P672" s="4"/>
    </row>
    <row r="673" spans="12:16" ht="12.75">
      <c r="L673" s="4"/>
      <c r="M673" s="4"/>
      <c r="N673" s="4"/>
      <c r="O673" s="4"/>
      <c r="P673" s="4"/>
    </row>
    <row r="674" spans="12:16" ht="12.75">
      <c r="L674" s="4"/>
      <c r="M674" s="4"/>
      <c r="N674" s="4"/>
      <c r="O674" s="4"/>
      <c r="P674" s="4"/>
    </row>
    <row r="675" spans="12:16" ht="12.75">
      <c r="L675" s="4"/>
      <c r="M675" s="4"/>
      <c r="N675" s="4"/>
      <c r="O675" s="4"/>
      <c r="P675" s="4"/>
    </row>
    <row r="676" spans="12:16" ht="12.75">
      <c r="L676" s="4"/>
      <c r="M676" s="4"/>
      <c r="N676" s="4"/>
      <c r="O676" s="4"/>
      <c r="P676" s="4"/>
    </row>
    <row r="677" spans="12:16" ht="12.75">
      <c r="L677" s="4"/>
      <c r="M677" s="4"/>
      <c r="N677" s="4"/>
      <c r="O677" s="4"/>
      <c r="P677" s="4"/>
    </row>
    <row r="678" spans="12:16" ht="12.75">
      <c r="L678" s="4"/>
      <c r="M678" s="4"/>
      <c r="N678" s="4"/>
      <c r="O678" s="4"/>
      <c r="P678" s="4"/>
    </row>
    <row r="679" spans="12:16" ht="12.75">
      <c r="L679" s="4"/>
      <c r="M679" s="4"/>
      <c r="N679" s="4"/>
      <c r="O679" s="4"/>
      <c r="P679" s="4"/>
    </row>
    <row r="680" spans="12:16" ht="12.75">
      <c r="L680" s="4"/>
      <c r="M680" s="4"/>
      <c r="N680" s="4"/>
      <c r="O680" s="4"/>
      <c r="P680" s="4"/>
    </row>
    <row r="681" spans="12:16" ht="12.75">
      <c r="L681" s="4"/>
      <c r="M681" s="4"/>
      <c r="N681" s="4"/>
      <c r="O681" s="4"/>
      <c r="P681" s="4"/>
    </row>
    <row r="682" spans="12:16" ht="12.75">
      <c r="L682" s="4"/>
      <c r="M682" s="4"/>
      <c r="N682" s="4"/>
      <c r="O682" s="4"/>
      <c r="P682" s="4"/>
    </row>
    <row r="683" spans="12:16" ht="12.75">
      <c r="L683" s="4"/>
      <c r="M683" s="4"/>
      <c r="N683" s="4"/>
      <c r="O683" s="4"/>
      <c r="P683" s="4"/>
    </row>
    <row r="684" spans="12:16" ht="12.75">
      <c r="L684" s="4"/>
      <c r="M684" s="4"/>
      <c r="N684" s="4"/>
      <c r="O684" s="4"/>
      <c r="P684" s="4"/>
    </row>
    <row r="685" spans="12:16" ht="12.75">
      <c r="L685" s="4"/>
      <c r="M685" s="4"/>
      <c r="N685" s="4"/>
      <c r="O685" s="4"/>
      <c r="P685" s="4"/>
    </row>
    <row r="686" spans="12:16" ht="12.75">
      <c r="L686" s="4"/>
      <c r="M686" s="4"/>
      <c r="N686" s="4"/>
      <c r="O686" s="4"/>
      <c r="P686" s="4"/>
    </row>
    <row r="687" spans="12:16" ht="12.75">
      <c r="L687" s="4"/>
      <c r="M687" s="4"/>
      <c r="N687" s="4"/>
      <c r="O687" s="4"/>
      <c r="P687" s="4"/>
    </row>
    <row r="688" spans="12:16" ht="12.75">
      <c r="L688" s="4"/>
      <c r="M688" s="4"/>
      <c r="N688" s="4"/>
      <c r="O688" s="4"/>
      <c r="P688" s="4"/>
    </row>
    <row r="689" spans="12:16" ht="12.75">
      <c r="L689" s="4"/>
      <c r="M689" s="4"/>
      <c r="N689" s="4"/>
      <c r="O689" s="4"/>
      <c r="P689" s="4"/>
    </row>
    <row r="690" spans="12:16" ht="12.75">
      <c r="L690" s="4"/>
      <c r="M690" s="4"/>
      <c r="N690" s="4"/>
      <c r="O690" s="4"/>
      <c r="P690" s="4"/>
    </row>
    <row r="691" spans="12:16" ht="12.75">
      <c r="L691" s="4"/>
      <c r="M691" s="4"/>
      <c r="N691" s="4"/>
      <c r="O691" s="4"/>
      <c r="P691" s="4"/>
    </row>
    <row r="692" spans="12:16" ht="12.75">
      <c r="L692" s="4"/>
      <c r="M692" s="4"/>
      <c r="N692" s="4"/>
      <c r="O692" s="4"/>
      <c r="P692" s="4"/>
    </row>
    <row r="693" spans="12:16" ht="12.75">
      <c r="L693" s="4"/>
      <c r="M693" s="4"/>
      <c r="N693" s="4"/>
      <c r="O693" s="4"/>
      <c r="P693" s="4"/>
    </row>
    <row r="694" spans="12:16" ht="12.75">
      <c r="L694" s="4"/>
      <c r="M694" s="4"/>
      <c r="N694" s="4"/>
      <c r="O694" s="4"/>
      <c r="P694" s="4"/>
    </row>
    <row r="695" spans="12:16" ht="12.75">
      <c r="L695" s="4"/>
      <c r="M695" s="4"/>
      <c r="N695" s="4"/>
      <c r="O695" s="4"/>
      <c r="P695" s="4"/>
    </row>
    <row r="696" spans="12:16" ht="12.75">
      <c r="L696" s="4"/>
      <c r="M696" s="4"/>
      <c r="N696" s="4"/>
      <c r="O696" s="4"/>
      <c r="P696" s="4"/>
    </row>
    <row r="697" spans="12:16" ht="12.75">
      <c r="L697" s="4"/>
      <c r="M697" s="4"/>
      <c r="N697" s="4"/>
      <c r="O697" s="4"/>
      <c r="P697" s="4"/>
    </row>
    <row r="698" spans="12:16" ht="12.75">
      <c r="L698" s="4"/>
      <c r="M698" s="4"/>
      <c r="N698" s="4"/>
      <c r="O698" s="4"/>
      <c r="P698" s="4"/>
    </row>
    <row r="699" spans="12:16" ht="12.75">
      <c r="L699" s="4"/>
      <c r="M699" s="4"/>
      <c r="N699" s="4"/>
      <c r="O699" s="4"/>
      <c r="P699" s="4"/>
    </row>
    <row r="700" spans="12:16" ht="12.75">
      <c r="L700" s="4"/>
      <c r="M700" s="4"/>
      <c r="N700" s="4"/>
      <c r="O700" s="4"/>
      <c r="P700" s="4"/>
    </row>
    <row r="701" spans="12:16" ht="12.75">
      <c r="L701" s="4"/>
      <c r="M701" s="4"/>
      <c r="N701" s="4"/>
      <c r="O701" s="4"/>
      <c r="P701" s="4"/>
    </row>
    <row r="702" spans="12:16" ht="12.75">
      <c r="L702" s="4"/>
      <c r="M702" s="4"/>
      <c r="N702" s="4"/>
      <c r="O702" s="4"/>
      <c r="P702" s="4"/>
    </row>
    <row r="703" spans="12:16" ht="12.75">
      <c r="L703" s="4"/>
      <c r="M703" s="4"/>
      <c r="N703" s="4"/>
      <c r="O703" s="4"/>
      <c r="P703" s="4"/>
    </row>
    <row r="704" spans="12:16" ht="12.75">
      <c r="L704" s="4"/>
      <c r="M704" s="4"/>
      <c r="N704" s="4"/>
      <c r="O704" s="4"/>
      <c r="P704" s="4"/>
    </row>
    <row r="705" spans="12:16" ht="12.75">
      <c r="L705" s="4"/>
      <c r="M705" s="4"/>
      <c r="N705" s="4"/>
      <c r="O705" s="4"/>
      <c r="P705" s="4"/>
    </row>
    <row r="706" spans="12:16" ht="12.75">
      <c r="L706" s="4"/>
      <c r="M706" s="4"/>
      <c r="N706" s="4"/>
      <c r="O706" s="4"/>
      <c r="P706" s="4"/>
    </row>
    <row r="707" spans="12:16" ht="12.75">
      <c r="L707" s="4"/>
      <c r="M707" s="4"/>
      <c r="N707" s="4"/>
      <c r="O707" s="4"/>
      <c r="P707" s="4"/>
    </row>
    <row r="708" spans="12:16" ht="12.75">
      <c r="L708" s="4"/>
      <c r="M708" s="4"/>
      <c r="N708" s="4"/>
      <c r="O708" s="4"/>
      <c r="P708" s="4"/>
    </row>
    <row r="709" spans="12:16" ht="12.75">
      <c r="L709" s="4"/>
      <c r="M709" s="4"/>
      <c r="N709" s="4"/>
      <c r="O709" s="4"/>
      <c r="P709" s="4"/>
    </row>
    <row r="710" spans="12:16" ht="12.75">
      <c r="L710" s="4"/>
      <c r="M710" s="4"/>
      <c r="N710" s="4"/>
      <c r="O710" s="4"/>
      <c r="P710" s="4"/>
    </row>
    <row r="711" spans="12:16" ht="12.75">
      <c r="L711" s="4"/>
      <c r="M711" s="4"/>
      <c r="N711" s="4"/>
      <c r="O711" s="4"/>
      <c r="P711" s="4"/>
    </row>
    <row r="712" spans="12:16" ht="12.75">
      <c r="L712" s="4"/>
      <c r="M712" s="4"/>
      <c r="N712" s="4"/>
      <c r="O712" s="4"/>
      <c r="P712" s="4"/>
    </row>
    <row r="713" spans="12:16" ht="12.75">
      <c r="L713" s="4"/>
      <c r="M713" s="4"/>
      <c r="N713" s="4"/>
      <c r="O713" s="4"/>
      <c r="P713" s="4"/>
    </row>
    <row r="714" spans="12:16" ht="12.75">
      <c r="L714" s="4"/>
      <c r="M714" s="4"/>
      <c r="N714" s="4"/>
      <c r="O714" s="4"/>
      <c r="P714" s="4"/>
    </row>
    <row r="715" spans="12:16" ht="12.75">
      <c r="L715" s="4"/>
      <c r="M715" s="4"/>
      <c r="N715" s="4"/>
      <c r="O715" s="4"/>
      <c r="P715" s="4"/>
    </row>
    <row r="716" spans="12:16" ht="12.75">
      <c r="L716" s="4"/>
      <c r="M716" s="4"/>
      <c r="N716" s="4"/>
      <c r="O716" s="4"/>
      <c r="P716" s="4"/>
    </row>
    <row r="717" spans="12:16" ht="12.75">
      <c r="L717" s="4"/>
      <c r="M717" s="4"/>
      <c r="N717" s="4"/>
      <c r="O717" s="4"/>
      <c r="P717" s="4"/>
    </row>
    <row r="718" spans="12:16" ht="12.75">
      <c r="L718" s="4"/>
      <c r="M718" s="4"/>
      <c r="N718" s="4"/>
      <c r="O718" s="4"/>
      <c r="P718" s="4"/>
    </row>
    <row r="719" spans="12:16" ht="12.75">
      <c r="L719" s="4"/>
      <c r="M719" s="4"/>
      <c r="N719" s="4"/>
      <c r="O719" s="4"/>
      <c r="P719" s="4"/>
    </row>
    <row r="720" spans="12:16" ht="12.75">
      <c r="L720" s="4"/>
      <c r="M720" s="4"/>
      <c r="N720" s="4"/>
      <c r="O720" s="4"/>
      <c r="P720" s="4"/>
    </row>
    <row r="721" spans="12:16" ht="12.75">
      <c r="L721" s="4"/>
      <c r="M721" s="4"/>
      <c r="N721" s="4"/>
      <c r="O721" s="4"/>
      <c r="P721" s="4"/>
    </row>
    <row r="722" spans="12:16" ht="12.75">
      <c r="L722" s="4"/>
      <c r="M722" s="4"/>
      <c r="N722" s="4"/>
      <c r="O722" s="4"/>
      <c r="P722" s="4"/>
    </row>
    <row r="723" spans="12:16" ht="12.75">
      <c r="L723" s="4"/>
      <c r="M723" s="4"/>
      <c r="N723" s="4"/>
      <c r="O723" s="4"/>
      <c r="P723" s="4"/>
    </row>
    <row r="724" spans="12:16" ht="12.75">
      <c r="L724" s="4"/>
      <c r="M724" s="4"/>
      <c r="N724" s="4"/>
      <c r="O724" s="4"/>
      <c r="P724" s="4"/>
    </row>
    <row r="725" spans="12:16" ht="12.75">
      <c r="L725" s="4"/>
      <c r="M725" s="4"/>
      <c r="N725" s="4"/>
      <c r="O725" s="4"/>
      <c r="P725" s="4"/>
    </row>
    <row r="726" spans="12:16" ht="12.75">
      <c r="L726" s="4"/>
      <c r="M726" s="4"/>
      <c r="N726" s="4"/>
      <c r="O726" s="4"/>
      <c r="P726" s="4"/>
    </row>
    <row r="727" spans="12:16" ht="12.75">
      <c r="L727" s="4"/>
      <c r="M727" s="4"/>
      <c r="N727" s="4"/>
      <c r="O727" s="4"/>
      <c r="P727" s="4"/>
    </row>
    <row r="728" spans="12:16" ht="12.75">
      <c r="L728" s="4"/>
      <c r="M728" s="4"/>
      <c r="N728" s="4"/>
      <c r="O728" s="4"/>
      <c r="P728" s="4"/>
    </row>
    <row r="729" spans="12:16" ht="12.75">
      <c r="L729" s="4"/>
      <c r="M729" s="4"/>
      <c r="N729" s="4"/>
      <c r="O729" s="4"/>
      <c r="P729" s="4"/>
    </row>
    <row r="730" spans="12:16" ht="12.75">
      <c r="L730" s="4"/>
      <c r="M730" s="4"/>
      <c r="N730" s="4"/>
      <c r="O730" s="4"/>
      <c r="P730" s="4"/>
    </row>
    <row r="731" spans="12:16" ht="12.75">
      <c r="L731" s="4"/>
      <c r="M731" s="4"/>
      <c r="N731" s="4"/>
      <c r="O731" s="4"/>
      <c r="P731" s="4"/>
    </row>
    <row r="732" spans="12:16" ht="12.75">
      <c r="L732" s="4"/>
      <c r="M732" s="4"/>
      <c r="N732" s="4"/>
      <c r="O732" s="4"/>
      <c r="P732" s="4"/>
    </row>
    <row r="733" spans="12:16" ht="12.75">
      <c r="L733" s="4"/>
      <c r="M733" s="4"/>
      <c r="N733" s="4"/>
      <c r="O733" s="4"/>
      <c r="P733" s="4"/>
    </row>
    <row r="734" spans="12:16" ht="12.75">
      <c r="L734" s="4"/>
      <c r="M734" s="4"/>
      <c r="N734" s="4"/>
      <c r="O734" s="4"/>
      <c r="P734" s="4"/>
    </row>
    <row r="735" spans="12:16" ht="12.75">
      <c r="L735" s="4"/>
      <c r="M735" s="4"/>
      <c r="N735" s="4"/>
      <c r="O735" s="4"/>
      <c r="P735" s="4"/>
    </row>
    <row r="736" spans="12:16" ht="12.75">
      <c r="L736" s="4"/>
      <c r="M736" s="4"/>
      <c r="N736" s="4"/>
      <c r="O736" s="4"/>
      <c r="P736" s="4"/>
    </row>
    <row r="737" spans="12:16" ht="12.75">
      <c r="L737" s="4"/>
      <c r="M737" s="4"/>
      <c r="N737" s="4"/>
      <c r="O737" s="4"/>
      <c r="P737" s="4"/>
    </row>
    <row r="738" spans="12:16" ht="12.75">
      <c r="L738" s="4"/>
      <c r="M738" s="4"/>
      <c r="N738" s="4"/>
      <c r="O738" s="4"/>
      <c r="P738" s="4"/>
    </row>
    <row r="739" spans="12:16" ht="12.75">
      <c r="L739" s="4"/>
      <c r="M739" s="4"/>
      <c r="N739" s="4"/>
      <c r="O739" s="4"/>
      <c r="P739" s="4"/>
    </row>
    <row r="740" spans="12:16" ht="12.75">
      <c r="L740" s="4"/>
      <c r="M740" s="4"/>
      <c r="N740" s="4"/>
      <c r="O740" s="4"/>
      <c r="P740" s="4"/>
    </row>
    <row r="741" spans="12:16" ht="12.75">
      <c r="L741" s="4"/>
      <c r="M741" s="4"/>
      <c r="N741" s="4"/>
      <c r="O741" s="4"/>
      <c r="P741" s="4"/>
    </row>
    <row r="742" spans="12:16" ht="12.75">
      <c r="L742" s="4"/>
      <c r="M742" s="4"/>
      <c r="N742" s="4"/>
      <c r="O742" s="4"/>
      <c r="P742" s="4"/>
    </row>
    <row r="743" spans="12:16" ht="12.75">
      <c r="L743" s="4"/>
      <c r="M743" s="4"/>
      <c r="N743" s="4"/>
      <c r="O743" s="4"/>
      <c r="P743" s="4"/>
    </row>
    <row r="744" spans="12:16" ht="12.75">
      <c r="L744" s="4"/>
      <c r="M744" s="4"/>
      <c r="N744" s="4"/>
      <c r="O744" s="4"/>
      <c r="P744" s="4"/>
    </row>
    <row r="745" spans="12:16" ht="12.75">
      <c r="L745" s="4"/>
      <c r="M745" s="4"/>
      <c r="N745" s="4"/>
      <c r="O745" s="4"/>
      <c r="P745" s="4"/>
    </row>
    <row r="746" spans="12:16" ht="12.75">
      <c r="L746" s="4"/>
      <c r="M746" s="4"/>
      <c r="N746" s="4"/>
      <c r="O746" s="4"/>
      <c r="P746" s="4"/>
    </row>
    <row r="747" spans="12:16" ht="12.75">
      <c r="L747" s="4"/>
      <c r="M747" s="4"/>
      <c r="N747" s="4"/>
      <c r="O747" s="4"/>
      <c r="P747" s="4"/>
    </row>
    <row r="748" spans="12:16" ht="12.75">
      <c r="L748" s="4"/>
      <c r="M748" s="4"/>
      <c r="N748" s="4"/>
      <c r="O748" s="4"/>
      <c r="P748" s="4"/>
    </row>
    <row r="749" spans="12:16" ht="12.75">
      <c r="L749" s="4"/>
      <c r="M749" s="4"/>
      <c r="N749" s="4"/>
      <c r="O749" s="4"/>
      <c r="P749" s="4"/>
    </row>
    <row r="750" spans="12:16" ht="12.75">
      <c r="L750" s="4"/>
      <c r="M750" s="4"/>
      <c r="N750" s="4"/>
      <c r="O750" s="4"/>
      <c r="P750" s="4"/>
    </row>
    <row r="751" spans="12:16" ht="12.75">
      <c r="L751" s="4"/>
      <c r="M751" s="4"/>
      <c r="N751" s="4"/>
      <c r="O751" s="4"/>
      <c r="P751" s="4"/>
    </row>
    <row r="752" spans="12:16" ht="12.75">
      <c r="L752" s="4"/>
      <c r="M752" s="4"/>
      <c r="N752" s="4"/>
      <c r="O752" s="4"/>
      <c r="P752" s="4"/>
    </row>
    <row r="753" spans="12:16" ht="12.75">
      <c r="L753" s="4"/>
      <c r="M753" s="4"/>
      <c r="N753" s="4"/>
      <c r="O753" s="4"/>
      <c r="P753" s="4"/>
    </row>
    <row r="754" spans="12:16" ht="12.75">
      <c r="L754" s="4"/>
      <c r="M754" s="4"/>
      <c r="N754" s="4"/>
      <c r="O754" s="4"/>
      <c r="P754" s="4"/>
    </row>
    <row r="755" spans="12:16" ht="12.75">
      <c r="L755" s="4"/>
      <c r="M755" s="4"/>
      <c r="N755" s="4"/>
      <c r="O755" s="4"/>
      <c r="P755" s="4"/>
    </row>
    <row r="756" spans="12:16" ht="12.75">
      <c r="L756" s="4"/>
      <c r="M756" s="4"/>
      <c r="N756" s="4"/>
      <c r="O756" s="4"/>
      <c r="P756" s="4"/>
    </row>
    <row r="757" spans="12:16" ht="12.75">
      <c r="L757" s="4"/>
      <c r="M757" s="4"/>
      <c r="N757" s="4"/>
      <c r="O757" s="4"/>
      <c r="P757" s="4"/>
    </row>
    <row r="758" spans="12:16" ht="12.75">
      <c r="L758" s="4"/>
      <c r="M758" s="4"/>
      <c r="N758" s="4"/>
      <c r="O758" s="4"/>
      <c r="P758" s="4"/>
    </row>
    <row r="759" spans="12:16" ht="12.75">
      <c r="L759" s="4"/>
      <c r="M759" s="4"/>
      <c r="N759" s="4"/>
      <c r="O759" s="4"/>
      <c r="P759" s="4"/>
    </row>
    <row r="760" spans="12:16" ht="12.75">
      <c r="L760" s="4"/>
      <c r="M760" s="4"/>
      <c r="N760" s="4"/>
      <c r="O760" s="4"/>
      <c r="P760" s="4"/>
    </row>
    <row r="761" spans="12:16" ht="12.75">
      <c r="L761" s="4"/>
      <c r="M761" s="4"/>
      <c r="N761" s="4"/>
      <c r="O761" s="4"/>
      <c r="P761" s="4"/>
    </row>
    <row r="762" spans="12:16" ht="12.75">
      <c r="L762" s="4"/>
      <c r="M762" s="4"/>
      <c r="N762" s="4"/>
      <c r="O762" s="4"/>
      <c r="P762" s="4"/>
    </row>
    <row r="763" spans="12:16" ht="12.75">
      <c r="L763" s="4"/>
      <c r="M763" s="4"/>
      <c r="N763" s="4"/>
      <c r="O763" s="4"/>
      <c r="P763" s="4"/>
    </row>
    <row r="764" spans="12:16" ht="12.75">
      <c r="L764" s="4"/>
      <c r="M764" s="4"/>
      <c r="N764" s="4"/>
      <c r="O764" s="4"/>
      <c r="P764" s="4"/>
    </row>
    <row r="765" spans="12:16" ht="12.75">
      <c r="L765" s="4"/>
      <c r="M765" s="4"/>
      <c r="N765" s="4"/>
      <c r="O765" s="4"/>
      <c r="P765" s="4"/>
    </row>
    <row r="766" spans="12:16" ht="12.75">
      <c r="L766" s="4"/>
      <c r="M766" s="4"/>
      <c r="N766" s="4"/>
      <c r="O766" s="4"/>
      <c r="P766" s="4"/>
    </row>
    <row r="767" spans="12:16" ht="12.75">
      <c r="L767" s="4"/>
      <c r="M767" s="4"/>
      <c r="N767" s="4"/>
      <c r="O767" s="4"/>
      <c r="P767" s="4"/>
    </row>
    <row r="768" spans="12:16" ht="12.75">
      <c r="L768" s="4"/>
      <c r="M768" s="4"/>
      <c r="N768" s="4"/>
      <c r="O768" s="4"/>
      <c r="P768" s="4"/>
    </row>
    <row r="769" spans="12:16" ht="12.75">
      <c r="L769" s="4"/>
      <c r="M769" s="4"/>
      <c r="N769" s="4"/>
      <c r="O769" s="4"/>
      <c r="P769" s="4"/>
    </row>
    <row r="770" spans="12:16" ht="12.75">
      <c r="L770" s="4"/>
      <c r="M770" s="4"/>
      <c r="N770" s="4"/>
      <c r="O770" s="4"/>
      <c r="P770" s="4"/>
    </row>
    <row r="771" spans="12:16" ht="12.75">
      <c r="L771" s="4"/>
      <c r="M771" s="4"/>
      <c r="N771" s="4"/>
      <c r="O771" s="4"/>
      <c r="P771" s="4"/>
    </row>
    <row r="772" spans="12:16" ht="12.75">
      <c r="L772" s="4"/>
      <c r="M772" s="4"/>
      <c r="N772" s="4"/>
      <c r="O772" s="4"/>
      <c r="P772" s="4"/>
    </row>
    <row r="773" spans="12:16" ht="12.75">
      <c r="L773" s="4"/>
      <c r="M773" s="4"/>
      <c r="N773" s="4"/>
      <c r="O773" s="4"/>
      <c r="P773" s="4"/>
    </row>
    <row r="774" spans="12:16" ht="12.75">
      <c r="L774" s="4"/>
      <c r="M774" s="4"/>
      <c r="N774" s="4"/>
      <c r="O774" s="4"/>
      <c r="P774" s="4"/>
    </row>
    <row r="775" spans="12:16" ht="12.75">
      <c r="L775" s="4"/>
      <c r="M775" s="4"/>
      <c r="N775" s="4"/>
      <c r="O775" s="4"/>
      <c r="P775" s="4"/>
    </row>
    <row r="776" spans="12:16" ht="12.75">
      <c r="L776" s="4"/>
      <c r="M776" s="4"/>
      <c r="N776" s="4"/>
      <c r="O776" s="4"/>
      <c r="P776" s="4"/>
    </row>
    <row r="777" spans="12:16" ht="12.75">
      <c r="L777" s="4"/>
      <c r="M777" s="4"/>
      <c r="N777" s="4"/>
      <c r="O777" s="4"/>
      <c r="P777" s="4"/>
    </row>
    <row r="778" spans="12:16" ht="12.75">
      <c r="L778" s="4"/>
      <c r="M778" s="4"/>
      <c r="N778" s="4"/>
      <c r="O778" s="4"/>
      <c r="P778" s="4"/>
    </row>
    <row r="779" spans="12:16" ht="12.75">
      <c r="L779" s="4"/>
      <c r="M779" s="4"/>
      <c r="N779" s="4"/>
      <c r="O779" s="4"/>
      <c r="P779" s="4"/>
    </row>
    <row r="780" spans="12:16" ht="12.75">
      <c r="L780" s="4"/>
      <c r="M780" s="4"/>
      <c r="N780" s="4"/>
      <c r="O780" s="4"/>
      <c r="P780" s="4"/>
    </row>
    <row r="781" spans="12:16" ht="12.75">
      <c r="L781" s="4"/>
      <c r="M781" s="4"/>
      <c r="N781" s="4"/>
      <c r="O781" s="4"/>
      <c r="P781" s="4"/>
    </row>
    <row r="782" spans="12:16" ht="12.75">
      <c r="L782" s="4"/>
      <c r="M782" s="4"/>
      <c r="N782" s="4"/>
      <c r="O782" s="4"/>
      <c r="P782" s="4"/>
    </row>
    <row r="783" spans="12:16" ht="12.75">
      <c r="L783" s="4"/>
      <c r="M783" s="4"/>
      <c r="N783" s="4"/>
      <c r="O783" s="4"/>
      <c r="P783" s="4"/>
    </row>
    <row r="784" spans="12:16" ht="12.75">
      <c r="L784" s="4"/>
      <c r="M784" s="4"/>
      <c r="N784" s="4"/>
      <c r="O784" s="4"/>
      <c r="P784" s="4"/>
    </row>
    <row r="785" spans="12:16" ht="12.75">
      <c r="L785" s="4"/>
      <c r="M785" s="4"/>
      <c r="N785" s="4"/>
      <c r="O785" s="4"/>
      <c r="P785" s="4"/>
    </row>
    <row r="786" spans="12:16" ht="12.75">
      <c r="L786" s="4"/>
      <c r="M786" s="4"/>
      <c r="N786" s="4"/>
      <c r="O786" s="4"/>
      <c r="P786" s="4"/>
    </row>
    <row r="787" spans="12:16" ht="12.75">
      <c r="L787" s="4"/>
      <c r="M787" s="4"/>
      <c r="N787" s="4"/>
      <c r="O787" s="4"/>
      <c r="P787" s="4"/>
    </row>
    <row r="788" spans="12:16" ht="12.75">
      <c r="L788" s="4"/>
      <c r="M788" s="4"/>
      <c r="N788" s="4"/>
      <c r="O788" s="4"/>
      <c r="P788" s="4"/>
    </row>
    <row r="789" spans="12:16" ht="12.75">
      <c r="L789" s="4"/>
      <c r="M789" s="4"/>
      <c r="N789" s="4"/>
      <c r="O789" s="4"/>
      <c r="P789" s="4"/>
    </row>
    <row r="790" spans="12:16" ht="12.75">
      <c r="L790" s="4"/>
      <c r="M790" s="4"/>
      <c r="N790" s="4"/>
      <c r="O790" s="4"/>
      <c r="P790" s="4"/>
    </row>
    <row r="791" spans="12:16" ht="12.75">
      <c r="L791" s="4"/>
      <c r="M791" s="4"/>
      <c r="N791" s="4"/>
      <c r="O791" s="4"/>
      <c r="P791" s="4"/>
    </row>
    <row r="792" spans="12:16" ht="12.75">
      <c r="L792" s="4"/>
      <c r="M792" s="4"/>
      <c r="N792" s="4"/>
      <c r="O792" s="4"/>
      <c r="P792" s="4"/>
    </row>
    <row r="793" spans="12:16" ht="12.75">
      <c r="L793" s="4"/>
      <c r="M793" s="4"/>
      <c r="N793" s="4"/>
      <c r="O793" s="4"/>
      <c r="P793" s="4"/>
    </row>
    <row r="794" spans="12:16" ht="12.75">
      <c r="L794" s="4"/>
      <c r="M794" s="4"/>
      <c r="N794" s="4"/>
      <c r="O794" s="4"/>
      <c r="P794" s="4"/>
    </row>
    <row r="795" spans="12:16" ht="12.75">
      <c r="L795" s="4"/>
      <c r="M795" s="4"/>
      <c r="N795" s="4"/>
      <c r="O795" s="4"/>
      <c r="P795" s="4"/>
    </row>
    <row r="796" spans="12:16" ht="12.75">
      <c r="L796" s="4"/>
      <c r="M796" s="4"/>
      <c r="N796" s="4"/>
      <c r="O796" s="4"/>
      <c r="P796" s="4"/>
    </row>
    <row r="797" spans="12:16" ht="12.75">
      <c r="L797" s="4"/>
      <c r="M797" s="4"/>
      <c r="N797" s="4"/>
      <c r="O797" s="4"/>
      <c r="P797" s="4"/>
    </row>
    <row r="798" spans="12:16" ht="12.75">
      <c r="L798" s="4"/>
      <c r="M798" s="4"/>
      <c r="N798" s="4"/>
      <c r="O798" s="4"/>
      <c r="P798" s="4"/>
    </row>
    <row r="799" spans="12:16" ht="12.75">
      <c r="L799" s="4"/>
      <c r="M799" s="4"/>
      <c r="N799" s="4"/>
      <c r="O799" s="4"/>
      <c r="P799" s="4"/>
    </row>
    <row r="800" spans="12:16" ht="12.75">
      <c r="L800" s="4"/>
      <c r="M800" s="4"/>
      <c r="N800" s="4"/>
      <c r="O800" s="4"/>
      <c r="P800" s="4"/>
    </row>
    <row r="801" spans="12:16" ht="12.75">
      <c r="L801" s="4"/>
      <c r="M801" s="4"/>
      <c r="N801" s="4"/>
      <c r="O801" s="4"/>
      <c r="P801" s="4"/>
    </row>
    <row r="802" spans="12:16" ht="12.75">
      <c r="L802" s="4"/>
      <c r="M802" s="4"/>
      <c r="N802" s="4"/>
      <c r="O802" s="4"/>
      <c r="P802" s="4"/>
    </row>
    <row r="803" spans="12:16" ht="12.75">
      <c r="L803" s="4"/>
      <c r="M803" s="4"/>
      <c r="N803" s="4"/>
      <c r="O803" s="4"/>
      <c r="P803" s="4"/>
    </row>
    <row r="804" spans="12:16" ht="12.75">
      <c r="L804" s="4"/>
      <c r="M804" s="4"/>
      <c r="N804" s="4"/>
      <c r="O804" s="4"/>
      <c r="P804" s="4"/>
    </row>
    <row r="805" spans="12:16" ht="12.75">
      <c r="L805" s="4"/>
      <c r="M805" s="4"/>
      <c r="N805" s="4"/>
      <c r="O805" s="4"/>
      <c r="P805" s="4"/>
    </row>
    <row r="806" spans="12:16" ht="12.75">
      <c r="L806" s="4"/>
      <c r="M806" s="4"/>
      <c r="N806" s="4"/>
      <c r="O806" s="4"/>
      <c r="P806" s="4"/>
    </row>
    <row r="807" spans="12:16" ht="12.75">
      <c r="L807" s="4"/>
      <c r="M807" s="4"/>
      <c r="N807" s="4"/>
      <c r="O807" s="4"/>
      <c r="P807" s="4"/>
    </row>
    <row r="808" spans="12:16" ht="12.75">
      <c r="L808" s="4"/>
      <c r="M808" s="4"/>
      <c r="N808" s="4"/>
      <c r="O808" s="4"/>
      <c r="P808" s="4"/>
    </row>
    <row r="809" spans="12:16" ht="12.75">
      <c r="L809" s="4"/>
      <c r="M809" s="4"/>
      <c r="N809" s="4"/>
      <c r="O809" s="4"/>
      <c r="P809" s="4"/>
    </row>
    <row r="810" spans="12:16" ht="12.75">
      <c r="L810" s="4"/>
      <c r="M810" s="4"/>
      <c r="N810" s="4"/>
      <c r="O810" s="4"/>
      <c r="P810" s="4"/>
    </row>
    <row r="811" spans="12:16" ht="12.75">
      <c r="L811" s="4"/>
      <c r="M811" s="4"/>
      <c r="N811" s="4"/>
      <c r="O811" s="4"/>
      <c r="P811" s="4"/>
    </row>
    <row r="812" spans="12:16" ht="12.75">
      <c r="L812" s="4"/>
      <c r="M812" s="4"/>
      <c r="N812" s="4"/>
      <c r="O812" s="4"/>
      <c r="P812" s="4"/>
    </row>
    <row r="813" spans="12:16" ht="12.75">
      <c r="L813" s="4"/>
      <c r="M813" s="4"/>
      <c r="N813" s="4"/>
      <c r="O813" s="4"/>
      <c r="P813" s="4"/>
    </row>
    <row r="814" spans="12:16" ht="12.75">
      <c r="L814" s="4"/>
      <c r="M814" s="4"/>
      <c r="N814" s="4"/>
      <c r="O814" s="4"/>
      <c r="P814" s="4"/>
    </row>
    <row r="815" spans="12:16" ht="12.75">
      <c r="L815" s="4"/>
      <c r="M815" s="4"/>
      <c r="N815" s="4"/>
      <c r="O815" s="4"/>
      <c r="P815" s="4"/>
    </row>
    <row r="816" spans="12:16" ht="12.75">
      <c r="L816" s="4"/>
      <c r="M816" s="4"/>
      <c r="N816" s="4"/>
      <c r="O816" s="4"/>
      <c r="P816" s="4"/>
    </row>
    <row r="817" spans="12:16" ht="12.75">
      <c r="L817" s="4"/>
      <c r="M817" s="4"/>
      <c r="N817" s="4"/>
      <c r="O817" s="4"/>
      <c r="P817" s="4"/>
    </row>
    <row r="818" spans="12:16" ht="12.75">
      <c r="L818" s="4"/>
      <c r="M818" s="4"/>
      <c r="N818" s="4"/>
      <c r="O818" s="4"/>
      <c r="P818" s="4"/>
    </row>
    <row r="819" spans="12:16" ht="12.75">
      <c r="L819" s="4"/>
      <c r="M819" s="4"/>
      <c r="N819" s="4"/>
      <c r="O819" s="4"/>
      <c r="P819" s="4"/>
    </row>
    <row r="820" spans="12:16" ht="12.75">
      <c r="L820" s="4"/>
      <c r="M820" s="4"/>
      <c r="N820" s="4"/>
      <c r="O820" s="4"/>
      <c r="P820" s="4"/>
    </row>
    <row r="821" spans="12:16" ht="12.75">
      <c r="L821" s="4"/>
      <c r="M821" s="4"/>
      <c r="N821" s="4"/>
      <c r="O821" s="4"/>
      <c r="P821" s="4"/>
    </row>
    <row r="822" spans="12:16" ht="12.75">
      <c r="L822" s="4"/>
      <c r="M822" s="4"/>
      <c r="N822" s="4"/>
      <c r="O822" s="4"/>
      <c r="P822" s="4"/>
    </row>
    <row r="823" spans="12:16" ht="12.75">
      <c r="L823" s="4"/>
      <c r="M823" s="4"/>
      <c r="N823" s="4"/>
      <c r="O823" s="4"/>
      <c r="P823" s="4"/>
    </row>
    <row r="824" spans="12:16" ht="12.75">
      <c r="L824" s="4"/>
      <c r="M824" s="4"/>
      <c r="N824" s="4"/>
      <c r="O824" s="4"/>
      <c r="P824" s="4"/>
    </row>
    <row r="825" spans="12:16" ht="12.75">
      <c r="L825" s="4"/>
      <c r="M825" s="4"/>
      <c r="N825" s="4"/>
      <c r="O825" s="4"/>
      <c r="P825" s="4"/>
    </row>
    <row r="826" spans="12:16" ht="12.75">
      <c r="L826" s="4"/>
      <c r="M826" s="4"/>
      <c r="N826" s="4"/>
      <c r="O826" s="4"/>
      <c r="P826" s="4"/>
    </row>
    <row r="827" spans="12:16" ht="12.75">
      <c r="L827" s="4"/>
      <c r="M827" s="4"/>
      <c r="N827" s="4"/>
      <c r="O827" s="4"/>
      <c r="P827" s="4"/>
    </row>
    <row r="828" spans="12:16" ht="12.75">
      <c r="L828" s="4"/>
      <c r="M828" s="4"/>
      <c r="N828" s="4"/>
      <c r="O828" s="4"/>
      <c r="P828" s="4"/>
    </row>
    <row r="829" spans="12:16" ht="12.75">
      <c r="L829" s="4"/>
      <c r="M829" s="4"/>
      <c r="N829" s="4"/>
      <c r="O829" s="4"/>
      <c r="P829" s="4"/>
    </row>
    <row r="830" spans="12:16" ht="12.75">
      <c r="L830" s="4"/>
      <c r="M830" s="4"/>
      <c r="N830" s="4"/>
      <c r="O830" s="4"/>
      <c r="P830" s="4"/>
    </row>
    <row r="831" spans="12:16" ht="12.75">
      <c r="L831" s="4"/>
      <c r="M831" s="4"/>
      <c r="N831" s="4"/>
      <c r="O831" s="4"/>
      <c r="P831" s="4"/>
    </row>
    <row r="832" spans="12:16" ht="12.75">
      <c r="L832" s="4"/>
      <c r="M832" s="4"/>
      <c r="N832" s="4"/>
      <c r="O832" s="4"/>
      <c r="P832" s="4"/>
    </row>
    <row r="833" spans="12:16" ht="12.75">
      <c r="L833" s="4"/>
      <c r="M833" s="4"/>
      <c r="N833" s="4"/>
      <c r="O833" s="4"/>
      <c r="P833" s="4"/>
    </row>
    <row r="834" spans="12:16" ht="12.75">
      <c r="L834" s="4"/>
      <c r="M834" s="4"/>
      <c r="N834" s="4"/>
      <c r="O834" s="4"/>
      <c r="P834" s="4"/>
    </row>
    <row r="835" spans="12:16" ht="12.75">
      <c r="L835" s="4"/>
      <c r="M835" s="4"/>
      <c r="N835" s="4"/>
      <c r="O835" s="4"/>
      <c r="P835" s="4"/>
    </row>
    <row r="836" spans="12:16" ht="12.75">
      <c r="L836" s="4"/>
      <c r="M836" s="4"/>
      <c r="N836" s="4"/>
      <c r="O836" s="4"/>
      <c r="P836" s="4"/>
    </row>
    <row r="837" spans="12:16" ht="12.75">
      <c r="L837" s="4"/>
      <c r="M837" s="4"/>
      <c r="N837" s="4"/>
      <c r="O837" s="4"/>
      <c r="P837" s="4"/>
    </row>
    <row r="838" spans="12:16" ht="12.75">
      <c r="L838" s="4"/>
      <c r="M838" s="4"/>
      <c r="N838" s="4"/>
      <c r="O838" s="4"/>
      <c r="P838" s="4"/>
    </row>
    <row r="839" spans="12:16" ht="12.75">
      <c r="L839" s="4"/>
      <c r="M839" s="4"/>
      <c r="N839" s="4"/>
      <c r="O839" s="4"/>
      <c r="P839" s="4"/>
    </row>
    <row r="840" spans="12:16" ht="12.75">
      <c r="L840" s="4"/>
      <c r="M840" s="4"/>
      <c r="N840" s="4"/>
      <c r="O840" s="4"/>
      <c r="P840" s="4"/>
    </row>
    <row r="841" spans="12:16" ht="12.75">
      <c r="L841" s="4"/>
      <c r="M841" s="4"/>
      <c r="N841" s="4"/>
      <c r="O841" s="4"/>
      <c r="P841" s="4"/>
    </row>
    <row r="842" spans="12:16" ht="12.75">
      <c r="L842" s="4"/>
      <c r="M842" s="4"/>
      <c r="N842" s="4"/>
      <c r="O842" s="4"/>
      <c r="P842" s="4"/>
    </row>
    <row r="843" spans="12:16" ht="12.75">
      <c r="L843" s="4"/>
      <c r="M843" s="4"/>
      <c r="N843" s="4"/>
      <c r="O843" s="4"/>
      <c r="P843" s="4"/>
    </row>
    <row r="844" spans="12:16" ht="12.75">
      <c r="L844" s="4"/>
      <c r="M844" s="4"/>
      <c r="N844" s="4"/>
      <c r="O844" s="4"/>
      <c r="P844" s="4"/>
    </row>
    <row r="845" spans="12:16" ht="12.75">
      <c r="L845" s="4"/>
      <c r="M845" s="4"/>
      <c r="N845" s="4"/>
      <c r="O845" s="4"/>
      <c r="P845" s="4"/>
    </row>
    <row r="846" spans="12:16" ht="12.75">
      <c r="L846" s="4"/>
      <c r="M846" s="4"/>
      <c r="N846" s="4"/>
      <c r="O846" s="4"/>
      <c r="P846" s="4"/>
    </row>
    <row r="847" spans="12:16" ht="12.75">
      <c r="L847" s="4"/>
      <c r="M847" s="4"/>
      <c r="N847" s="4"/>
      <c r="O847" s="4"/>
      <c r="P847" s="4"/>
    </row>
    <row r="848" spans="12:16" ht="12.75">
      <c r="L848" s="4"/>
      <c r="M848" s="4"/>
      <c r="N848" s="4"/>
      <c r="O848" s="4"/>
      <c r="P848" s="4"/>
    </row>
    <row r="849" spans="12:16" ht="12.75">
      <c r="L849" s="4"/>
      <c r="M849" s="4"/>
      <c r="N849" s="4"/>
      <c r="O849" s="4"/>
      <c r="P849" s="4"/>
    </row>
    <row r="850" spans="12:16" ht="12.75">
      <c r="L850" s="4"/>
      <c r="M850" s="4"/>
      <c r="N850" s="4"/>
      <c r="O850" s="4"/>
      <c r="P850" s="4"/>
    </row>
    <row r="851" spans="12:16" ht="12.75">
      <c r="L851" s="4"/>
      <c r="M851" s="4"/>
      <c r="N851" s="4"/>
      <c r="O851" s="4"/>
      <c r="P851" s="4"/>
    </row>
    <row r="852" spans="12:16" ht="12.75">
      <c r="L852" s="4"/>
      <c r="M852" s="4"/>
      <c r="N852" s="4"/>
      <c r="O852" s="4"/>
      <c r="P852" s="4"/>
    </row>
    <row r="853" spans="12:16" ht="12.75">
      <c r="L853" s="4"/>
      <c r="M853" s="4"/>
      <c r="N853" s="4"/>
      <c r="O853" s="4"/>
      <c r="P853" s="4"/>
    </row>
    <row r="854" spans="12:16" ht="12.75">
      <c r="L854" s="4"/>
      <c r="M854" s="4"/>
      <c r="N854" s="4"/>
      <c r="O854" s="4"/>
      <c r="P854" s="4"/>
    </row>
    <row r="855" spans="12:16" ht="12.75">
      <c r="L855" s="4"/>
      <c r="M855" s="4"/>
      <c r="N855" s="4"/>
      <c r="O855" s="4"/>
      <c r="P855" s="4"/>
    </row>
    <row r="856" spans="12:16" ht="12.75">
      <c r="L856" s="4"/>
      <c r="M856" s="4"/>
      <c r="N856" s="4"/>
      <c r="O856" s="4"/>
      <c r="P856" s="4"/>
    </row>
    <row r="857" spans="12:16" ht="12.75">
      <c r="L857" s="4"/>
      <c r="M857" s="4"/>
      <c r="N857" s="4"/>
      <c r="O857" s="4"/>
      <c r="P857" s="4"/>
    </row>
    <row r="858" spans="12:16" ht="12.75">
      <c r="L858" s="4"/>
      <c r="M858" s="4"/>
      <c r="N858" s="4"/>
      <c r="O858" s="4"/>
      <c r="P858" s="4"/>
    </row>
    <row r="859" spans="12:16" ht="12.75">
      <c r="L859" s="4"/>
      <c r="M859" s="4"/>
      <c r="N859" s="4"/>
      <c r="O859" s="4"/>
      <c r="P859" s="4"/>
    </row>
    <row r="860" spans="12:16" ht="12.75">
      <c r="L860" s="4"/>
      <c r="M860" s="4"/>
      <c r="N860" s="4"/>
      <c r="O860" s="4"/>
      <c r="P860" s="4"/>
    </row>
    <row r="861" spans="12:16" ht="12.75">
      <c r="L861" s="4"/>
      <c r="M861" s="4"/>
      <c r="N861" s="4"/>
      <c r="O861" s="4"/>
      <c r="P861" s="4"/>
    </row>
    <row r="862" spans="12:16" ht="12.75">
      <c r="L862" s="4"/>
      <c r="M862" s="4"/>
      <c r="N862" s="4"/>
      <c r="O862" s="4"/>
      <c r="P862" s="4"/>
    </row>
    <row r="863" spans="12:16" ht="12.75">
      <c r="L863" s="4"/>
      <c r="M863" s="4"/>
      <c r="N863" s="4"/>
      <c r="O863" s="4"/>
      <c r="P863" s="4"/>
    </row>
    <row r="864" spans="12:16" ht="12.75">
      <c r="L864" s="4"/>
      <c r="M864" s="4"/>
      <c r="N864" s="4"/>
      <c r="O864" s="4"/>
      <c r="P864" s="4"/>
    </row>
    <row r="865" spans="12:16" ht="12.75">
      <c r="L865" s="4"/>
      <c r="M865" s="4"/>
      <c r="N865" s="4"/>
      <c r="O865" s="4"/>
      <c r="P865" s="4"/>
    </row>
    <row r="866" spans="12:16" ht="12.75">
      <c r="L866" s="4"/>
      <c r="M866" s="4"/>
      <c r="N866" s="4"/>
      <c r="O866" s="4"/>
      <c r="P866" s="4"/>
    </row>
    <row r="867" spans="12:16" ht="12.75">
      <c r="L867" s="4"/>
      <c r="M867" s="4"/>
      <c r="N867" s="4"/>
      <c r="O867" s="4"/>
      <c r="P867" s="4"/>
    </row>
    <row r="868" spans="12:16" ht="12.75">
      <c r="L868" s="4"/>
      <c r="M868" s="4"/>
      <c r="N868" s="4"/>
      <c r="O868" s="4"/>
      <c r="P868" s="4"/>
    </row>
    <row r="869" spans="12:16" ht="12.75">
      <c r="L869" s="4"/>
      <c r="M869" s="4"/>
      <c r="N869" s="4"/>
      <c r="O869" s="4"/>
      <c r="P869" s="4"/>
    </row>
    <row r="870" spans="12:16" ht="12.75">
      <c r="L870" s="4"/>
      <c r="M870" s="4"/>
      <c r="N870" s="4"/>
      <c r="O870" s="4"/>
      <c r="P870" s="4"/>
    </row>
    <row r="871" spans="12:16" ht="12.75">
      <c r="L871" s="4"/>
      <c r="M871" s="4"/>
      <c r="N871" s="4"/>
      <c r="O871" s="4"/>
      <c r="P871" s="4"/>
    </row>
    <row r="872" spans="12:16" ht="12.75">
      <c r="L872" s="4"/>
      <c r="M872" s="4"/>
      <c r="N872" s="4"/>
      <c r="O872" s="4"/>
      <c r="P872" s="4"/>
    </row>
    <row r="873" spans="12:16" ht="12.75">
      <c r="L873" s="4"/>
      <c r="M873" s="4"/>
      <c r="N873" s="4"/>
      <c r="O873" s="4"/>
      <c r="P873" s="4"/>
    </row>
    <row r="874" spans="12:16" ht="12.75">
      <c r="L874" s="4"/>
      <c r="M874" s="4"/>
      <c r="N874" s="4"/>
      <c r="O874" s="4"/>
      <c r="P874" s="4"/>
    </row>
    <row r="875" spans="12:16" ht="12.75">
      <c r="L875" s="4"/>
      <c r="M875" s="4"/>
      <c r="N875" s="4"/>
      <c r="O875" s="4"/>
      <c r="P875" s="4"/>
    </row>
    <row r="876" spans="12:16" ht="12.75">
      <c r="L876" s="4"/>
      <c r="M876" s="4"/>
      <c r="N876" s="4"/>
      <c r="O876" s="4"/>
      <c r="P876" s="4"/>
    </row>
    <row r="877" spans="12:16" ht="12.75">
      <c r="L877" s="4"/>
      <c r="M877" s="4"/>
      <c r="N877" s="4"/>
      <c r="O877" s="4"/>
      <c r="P877" s="4"/>
    </row>
    <row r="878" spans="12:16" ht="12.75">
      <c r="L878" s="4"/>
      <c r="M878" s="4"/>
      <c r="N878" s="4"/>
      <c r="O878" s="4"/>
      <c r="P878" s="4"/>
    </row>
    <row r="879" spans="12:16" ht="12.75">
      <c r="L879" s="4"/>
      <c r="M879" s="4"/>
      <c r="N879" s="4"/>
      <c r="O879" s="4"/>
      <c r="P879" s="4"/>
    </row>
    <row r="880" spans="12:16" ht="12.75">
      <c r="L880" s="4"/>
      <c r="M880" s="4"/>
      <c r="N880" s="4"/>
      <c r="O880" s="4"/>
      <c r="P880" s="4"/>
    </row>
    <row r="881" spans="12:16" ht="12.75">
      <c r="L881" s="4"/>
      <c r="M881" s="4"/>
      <c r="N881" s="4"/>
      <c r="O881" s="4"/>
      <c r="P881" s="4"/>
    </row>
    <row r="882" spans="12:16" ht="12.75">
      <c r="L882" s="4"/>
      <c r="M882" s="4"/>
      <c r="N882" s="4"/>
      <c r="O882" s="4"/>
      <c r="P882" s="4"/>
    </row>
    <row r="883" spans="12:16" ht="12.75">
      <c r="L883" s="4"/>
      <c r="M883" s="4"/>
      <c r="N883" s="4"/>
      <c r="O883" s="4"/>
      <c r="P883" s="4"/>
    </row>
    <row r="884" spans="12:16" ht="12.75">
      <c r="L884" s="4"/>
      <c r="M884" s="4"/>
      <c r="N884" s="4"/>
      <c r="O884" s="4"/>
      <c r="P884" s="4"/>
    </row>
    <row r="885" spans="12:16" ht="12.75">
      <c r="L885" s="4"/>
      <c r="M885" s="4"/>
      <c r="N885" s="4"/>
      <c r="O885" s="4"/>
      <c r="P885" s="4"/>
    </row>
    <row r="886" spans="12:16" ht="12.75">
      <c r="L886" s="4"/>
      <c r="M886" s="4"/>
      <c r="N886" s="4"/>
      <c r="O886" s="4"/>
      <c r="P886" s="4"/>
    </row>
    <row r="887" spans="12:16" ht="12.75">
      <c r="L887" s="4"/>
      <c r="M887" s="4"/>
      <c r="N887" s="4"/>
      <c r="O887" s="4"/>
      <c r="P887" s="4"/>
    </row>
    <row r="888" spans="12:16" ht="12.75">
      <c r="L888" s="4"/>
      <c r="M888" s="4"/>
      <c r="N888" s="4"/>
      <c r="O888" s="4"/>
      <c r="P888" s="4"/>
    </row>
    <row r="889" spans="12:16" ht="12.75">
      <c r="L889" s="4"/>
      <c r="M889" s="4"/>
      <c r="N889" s="4"/>
      <c r="O889" s="4"/>
      <c r="P889" s="4"/>
    </row>
    <row r="890" spans="12:16" ht="12.75">
      <c r="L890" s="4"/>
      <c r="M890" s="4"/>
      <c r="N890" s="4"/>
      <c r="O890" s="4"/>
      <c r="P890" s="4"/>
    </row>
    <row r="891" spans="12:16" ht="12.75">
      <c r="L891" s="4"/>
      <c r="M891" s="4"/>
      <c r="N891" s="4"/>
      <c r="O891" s="4"/>
      <c r="P891" s="4"/>
    </row>
    <row r="892" spans="12:16" ht="12.75">
      <c r="L892" s="4"/>
      <c r="M892" s="4"/>
      <c r="N892" s="4"/>
      <c r="O892" s="4"/>
      <c r="P892" s="4"/>
    </row>
    <row r="893" spans="12:16" ht="12.75">
      <c r="L893" s="4"/>
      <c r="M893" s="4"/>
      <c r="N893" s="4"/>
      <c r="O893" s="4"/>
      <c r="P893" s="4"/>
    </row>
    <row r="894" spans="12:16" ht="12.75">
      <c r="L894" s="4"/>
      <c r="M894" s="4"/>
      <c r="N894" s="4"/>
      <c r="O894" s="4"/>
      <c r="P894" s="4"/>
    </row>
    <row r="895" spans="12:16" ht="12.75">
      <c r="L895" s="4"/>
      <c r="M895" s="4"/>
      <c r="N895" s="4"/>
      <c r="O895" s="4"/>
      <c r="P895" s="4"/>
    </row>
    <row r="896" spans="12:16" ht="12.75">
      <c r="L896" s="4"/>
      <c r="M896" s="4"/>
      <c r="N896" s="4"/>
      <c r="O896" s="4"/>
      <c r="P896" s="4"/>
    </row>
    <row r="897" spans="12:16" ht="12.75">
      <c r="L897" s="4"/>
      <c r="M897" s="4"/>
      <c r="N897" s="4"/>
      <c r="O897" s="4"/>
      <c r="P897" s="4"/>
    </row>
    <row r="898" spans="12:16" ht="12.75">
      <c r="L898" s="4"/>
      <c r="M898" s="4"/>
      <c r="N898" s="4"/>
      <c r="O898" s="4"/>
      <c r="P898" s="4"/>
    </row>
    <row r="899" spans="12:16" ht="12.75">
      <c r="L899" s="4"/>
      <c r="M899" s="4"/>
      <c r="N899" s="4"/>
      <c r="O899" s="4"/>
      <c r="P899" s="4"/>
    </row>
    <row r="900" spans="12:16" ht="12.75">
      <c r="L900" s="4"/>
      <c r="M900" s="4"/>
      <c r="N900" s="4"/>
      <c r="O900" s="4"/>
      <c r="P900" s="4"/>
    </row>
    <row r="901" spans="12:16" ht="12.75">
      <c r="L901" s="4"/>
      <c r="M901" s="4"/>
      <c r="N901" s="4"/>
      <c r="O901" s="4"/>
      <c r="P901" s="4"/>
    </row>
    <row r="902" spans="12:16" ht="12.75">
      <c r="L902" s="4"/>
      <c r="M902" s="4"/>
      <c r="N902" s="4"/>
      <c r="O902" s="4"/>
      <c r="P902" s="4"/>
    </row>
    <row r="903" spans="12:16" ht="12.75">
      <c r="L903" s="4"/>
      <c r="M903" s="4"/>
      <c r="N903" s="4"/>
      <c r="O903" s="4"/>
      <c r="P903" s="4"/>
    </row>
    <row r="904" spans="12:16" ht="12.75">
      <c r="L904" s="4"/>
      <c r="M904" s="4"/>
      <c r="N904" s="4"/>
      <c r="O904" s="4"/>
      <c r="P904" s="4"/>
    </row>
    <row r="905" spans="12:16" ht="12.75">
      <c r="L905" s="4"/>
      <c r="M905" s="4"/>
      <c r="N905" s="4"/>
      <c r="O905" s="4"/>
      <c r="P905" s="4"/>
    </row>
    <row r="906" spans="12:16" ht="12.75">
      <c r="L906" s="4"/>
      <c r="M906" s="4"/>
      <c r="N906" s="4"/>
      <c r="O906" s="4"/>
      <c r="P906" s="4"/>
    </row>
    <row r="907" spans="12:16" ht="12.75">
      <c r="L907" s="4"/>
      <c r="M907" s="4"/>
      <c r="N907" s="4"/>
      <c r="O907" s="4"/>
      <c r="P907" s="4"/>
    </row>
    <row r="908" spans="12:16" ht="12.75">
      <c r="L908" s="4"/>
      <c r="M908" s="4"/>
      <c r="N908" s="4"/>
      <c r="O908" s="4"/>
      <c r="P908" s="4"/>
    </row>
    <row r="909" spans="12:16" ht="12.75">
      <c r="L909" s="4"/>
      <c r="M909" s="4"/>
      <c r="N909" s="4"/>
      <c r="O909" s="4"/>
      <c r="P909" s="4"/>
    </row>
    <row r="910" spans="12:16" ht="12.75">
      <c r="L910" s="4"/>
      <c r="M910" s="4"/>
      <c r="N910" s="4"/>
      <c r="O910" s="4"/>
      <c r="P910" s="4"/>
    </row>
    <row r="911" spans="12:16" ht="12.75">
      <c r="L911" s="4"/>
      <c r="M911" s="4"/>
      <c r="N911" s="4"/>
      <c r="O911" s="4"/>
      <c r="P911" s="4"/>
    </row>
    <row r="912" spans="12:16" ht="12.75">
      <c r="L912" s="4"/>
      <c r="M912" s="4"/>
      <c r="N912" s="4"/>
      <c r="O912" s="4"/>
      <c r="P912" s="4"/>
    </row>
    <row r="913" spans="12:16" ht="12.75">
      <c r="L913" s="4"/>
      <c r="M913" s="4"/>
      <c r="N913" s="4"/>
      <c r="O913" s="4"/>
      <c r="P913" s="4"/>
    </row>
    <row r="914" spans="12:16" ht="12.75">
      <c r="L914" s="4"/>
      <c r="M914" s="4"/>
      <c r="N914" s="4"/>
      <c r="O914" s="4"/>
      <c r="P914" s="4"/>
    </row>
    <row r="915" spans="12:16" ht="12.75">
      <c r="L915" s="4"/>
      <c r="M915" s="4"/>
      <c r="N915" s="4"/>
      <c r="O915" s="4"/>
      <c r="P915" s="4"/>
    </row>
    <row r="916" spans="12:16" ht="12.75">
      <c r="L916" s="4"/>
      <c r="M916" s="4"/>
      <c r="N916" s="4"/>
      <c r="O916" s="4"/>
      <c r="P916" s="4"/>
    </row>
    <row r="917" spans="12:16" ht="12.75">
      <c r="L917" s="4"/>
      <c r="M917" s="4"/>
      <c r="N917" s="4"/>
      <c r="O917" s="4"/>
      <c r="P917" s="4"/>
    </row>
    <row r="918" spans="12:16" ht="12.75">
      <c r="L918" s="4"/>
      <c r="M918" s="4"/>
      <c r="N918" s="4"/>
      <c r="O918" s="4"/>
      <c r="P918" s="4"/>
    </row>
    <row r="919" spans="12:16" ht="12.75">
      <c r="L919" s="4"/>
      <c r="M919" s="4"/>
      <c r="N919" s="4"/>
      <c r="O919" s="4"/>
      <c r="P919" s="4"/>
    </row>
    <row r="920" spans="12:16" ht="12.75">
      <c r="L920" s="4"/>
      <c r="M920" s="4"/>
      <c r="N920" s="4"/>
      <c r="O920" s="4"/>
      <c r="P920" s="4"/>
    </row>
    <row r="921" spans="12:16" ht="12.75">
      <c r="L921" s="4"/>
      <c r="M921" s="4"/>
      <c r="N921" s="4"/>
      <c r="O921" s="4"/>
      <c r="P921" s="4"/>
    </row>
    <row r="922" spans="12:16" ht="12.75">
      <c r="L922" s="4"/>
      <c r="M922" s="4"/>
      <c r="N922" s="4"/>
      <c r="O922" s="4"/>
      <c r="P922" s="4"/>
    </row>
    <row r="923" spans="12:16" ht="12.75">
      <c r="L923" s="4"/>
      <c r="M923" s="4"/>
      <c r="N923" s="4"/>
      <c r="O923" s="4"/>
      <c r="P923" s="4"/>
    </row>
    <row r="924" spans="12:16" ht="12.75">
      <c r="L924" s="4"/>
      <c r="M924" s="4"/>
      <c r="N924" s="4"/>
      <c r="O924" s="4"/>
      <c r="P924" s="4"/>
    </row>
    <row r="925" spans="12:16" ht="12.75">
      <c r="L925" s="4"/>
      <c r="M925" s="4"/>
      <c r="N925" s="4"/>
      <c r="O925" s="4"/>
      <c r="P925" s="4"/>
    </row>
    <row r="926" spans="12:16" ht="12.75">
      <c r="L926" s="4"/>
      <c r="M926" s="4"/>
      <c r="N926" s="4"/>
      <c r="O926" s="4"/>
      <c r="P926" s="4"/>
    </row>
    <row r="927" spans="12:16" ht="12.75">
      <c r="L927" s="4"/>
      <c r="M927" s="4"/>
      <c r="N927" s="4"/>
      <c r="O927" s="4"/>
      <c r="P927" s="4"/>
    </row>
    <row r="928" spans="12:16" ht="12.75">
      <c r="L928" s="4"/>
      <c r="M928" s="4"/>
      <c r="N928" s="4"/>
      <c r="O928" s="4"/>
      <c r="P928" s="4"/>
    </row>
    <row r="929" spans="12:16" ht="12.75">
      <c r="L929" s="4"/>
      <c r="M929" s="4"/>
      <c r="N929" s="4"/>
      <c r="O929" s="4"/>
      <c r="P929" s="4"/>
    </row>
    <row r="930" spans="12:16" ht="12.75">
      <c r="L930" s="4"/>
      <c r="M930" s="4"/>
      <c r="N930" s="4"/>
      <c r="O930" s="4"/>
      <c r="P930" s="4"/>
    </row>
    <row r="931" spans="12:16" ht="12.75">
      <c r="L931" s="4"/>
      <c r="M931" s="4"/>
      <c r="N931" s="4"/>
      <c r="O931" s="4"/>
      <c r="P931" s="4"/>
    </row>
    <row r="932" spans="12:16" ht="12.75">
      <c r="L932" s="4"/>
      <c r="M932" s="4"/>
      <c r="N932" s="4"/>
      <c r="O932" s="4"/>
      <c r="P932" s="4"/>
    </row>
    <row r="933" spans="12:16" ht="12.75">
      <c r="L933" s="4"/>
      <c r="M933" s="4"/>
      <c r="N933" s="4"/>
      <c r="O933" s="4"/>
      <c r="P933" s="4"/>
    </row>
    <row r="934" spans="12:16" ht="12.75">
      <c r="L934" s="4"/>
      <c r="M934" s="4"/>
      <c r="N934" s="4"/>
      <c r="O934" s="4"/>
      <c r="P934" s="4"/>
    </row>
    <row r="935" spans="12:16" ht="12.75">
      <c r="L935" s="4"/>
      <c r="M935" s="4"/>
      <c r="N935" s="4"/>
      <c r="O935" s="4"/>
      <c r="P935" s="4"/>
    </row>
    <row r="936" spans="12:16" ht="12.75">
      <c r="L936" s="4"/>
      <c r="M936" s="4"/>
      <c r="N936" s="4"/>
      <c r="O936" s="4"/>
      <c r="P936" s="4"/>
    </row>
    <row r="937" spans="12:16" ht="12.75">
      <c r="L937" s="4"/>
      <c r="M937" s="4"/>
      <c r="N937" s="4"/>
      <c r="O937" s="4"/>
      <c r="P937" s="4"/>
    </row>
    <row r="938" spans="12:16" ht="12.75">
      <c r="L938" s="4"/>
      <c r="M938" s="4"/>
      <c r="N938" s="4"/>
      <c r="O938" s="4"/>
      <c r="P938" s="4"/>
    </row>
    <row r="939" spans="12:16" ht="12.75">
      <c r="L939" s="4"/>
      <c r="M939" s="4"/>
      <c r="N939" s="4"/>
      <c r="O939" s="4"/>
      <c r="P939" s="4"/>
    </row>
    <row r="940" spans="12:16" ht="12.75">
      <c r="L940" s="4"/>
      <c r="M940" s="4"/>
      <c r="N940" s="4"/>
      <c r="O940" s="4"/>
      <c r="P940" s="4"/>
    </row>
    <row r="941" spans="12:16" ht="12.75">
      <c r="L941" s="4"/>
      <c r="M941" s="4"/>
      <c r="N941" s="4"/>
      <c r="O941" s="4"/>
      <c r="P941" s="4"/>
    </row>
    <row r="942" spans="12:16" ht="12.75">
      <c r="L942" s="4"/>
      <c r="M942" s="4"/>
      <c r="N942" s="4"/>
      <c r="O942" s="4"/>
      <c r="P942" s="4"/>
    </row>
    <row r="943" spans="12:16" ht="12.75">
      <c r="L943" s="4"/>
      <c r="M943" s="4"/>
      <c r="N943" s="4"/>
      <c r="O943" s="4"/>
      <c r="P943" s="4"/>
    </row>
    <row r="944" spans="12:16" ht="12.75">
      <c r="L944" s="4"/>
      <c r="M944" s="4"/>
      <c r="N944" s="4"/>
      <c r="O944" s="4"/>
      <c r="P944" s="4"/>
    </row>
    <row r="945" spans="12:16" ht="12.75">
      <c r="L945" s="4"/>
      <c r="M945" s="4"/>
      <c r="N945" s="4"/>
      <c r="O945" s="4"/>
      <c r="P945" s="4"/>
    </row>
    <row r="946" spans="12:16" ht="12.75">
      <c r="L946" s="4"/>
      <c r="M946" s="4"/>
      <c r="N946" s="4"/>
      <c r="O946" s="4"/>
      <c r="P946" s="4"/>
    </row>
    <row r="947" spans="12:16" ht="12.75">
      <c r="L947" s="4"/>
      <c r="M947" s="4"/>
      <c r="N947" s="4"/>
      <c r="O947" s="4"/>
      <c r="P947" s="4"/>
    </row>
    <row r="948" spans="12:16" ht="12.75">
      <c r="L948" s="4"/>
      <c r="M948" s="4"/>
      <c r="N948" s="4"/>
      <c r="O948" s="4"/>
      <c r="P948" s="4"/>
    </row>
    <row r="949" spans="12:16" ht="12.75">
      <c r="L949" s="4"/>
      <c r="M949" s="4"/>
      <c r="N949" s="4"/>
      <c r="O949" s="4"/>
      <c r="P949" s="4"/>
    </row>
    <row r="950" spans="12:16" ht="12.75">
      <c r="L950" s="4"/>
      <c r="M950" s="4"/>
      <c r="N950" s="4"/>
      <c r="O950" s="4"/>
      <c r="P950" s="4"/>
    </row>
    <row r="951" spans="12:16" ht="12.75">
      <c r="L951" s="4"/>
      <c r="M951" s="4"/>
      <c r="N951" s="4"/>
      <c r="O951" s="4"/>
      <c r="P951" s="4"/>
    </row>
    <row r="952" spans="12:16" ht="12.75">
      <c r="L952" s="4"/>
      <c r="M952" s="4"/>
      <c r="N952" s="4"/>
      <c r="O952" s="4"/>
      <c r="P952" s="4"/>
    </row>
    <row r="953" spans="12:16" ht="12.75">
      <c r="L953" s="4"/>
      <c r="M953" s="4"/>
      <c r="N953" s="4"/>
      <c r="O953" s="4"/>
      <c r="P953" s="4"/>
    </row>
    <row r="954" spans="12:16" ht="12.75">
      <c r="L954" s="4"/>
      <c r="M954" s="4"/>
      <c r="N954" s="4"/>
      <c r="O954" s="4"/>
      <c r="P954" s="4"/>
    </row>
    <row r="955" spans="12:16" ht="12.75">
      <c r="L955" s="4"/>
      <c r="M955" s="4"/>
      <c r="N955" s="4"/>
      <c r="O955" s="4"/>
      <c r="P955" s="4"/>
    </row>
    <row r="956" spans="12:16" ht="12.75">
      <c r="L956" s="4"/>
      <c r="M956" s="4"/>
      <c r="N956" s="4"/>
      <c r="O956" s="4"/>
      <c r="P956" s="4"/>
    </row>
    <row r="957" spans="12:16" ht="12.75">
      <c r="L957" s="4"/>
      <c r="M957" s="4"/>
      <c r="N957" s="4"/>
      <c r="O957" s="4"/>
      <c r="P957" s="4"/>
    </row>
    <row r="958" spans="12:16" ht="12.75">
      <c r="L958" s="4"/>
      <c r="M958" s="4"/>
      <c r="N958" s="4"/>
      <c r="O958" s="4"/>
      <c r="P958" s="4"/>
    </row>
    <row r="959" spans="12:16" ht="12.75">
      <c r="L959" s="4"/>
      <c r="M959" s="4"/>
      <c r="N959" s="4"/>
      <c r="O959" s="4"/>
      <c r="P959" s="4"/>
    </row>
    <row r="960" spans="12:16" ht="12.75">
      <c r="L960" s="4"/>
      <c r="M960" s="4"/>
      <c r="N960" s="4"/>
      <c r="O960" s="4"/>
      <c r="P960" s="4"/>
    </row>
    <row r="961" spans="12:16" ht="12.75">
      <c r="L961" s="4"/>
      <c r="M961" s="4"/>
      <c r="N961" s="4"/>
      <c r="O961" s="4"/>
      <c r="P961" s="4"/>
    </row>
    <row r="962" spans="12:16" ht="12.75">
      <c r="L962" s="4"/>
      <c r="M962" s="4"/>
      <c r="N962" s="4"/>
      <c r="O962" s="4"/>
      <c r="P962" s="4"/>
    </row>
    <row r="963" spans="12:16" ht="12.75">
      <c r="L963" s="4"/>
      <c r="M963" s="4"/>
      <c r="N963" s="4"/>
      <c r="O963" s="4"/>
      <c r="P963" s="4"/>
    </row>
    <row r="964" spans="12:16" ht="12.75">
      <c r="L964" s="4"/>
      <c r="M964" s="4"/>
      <c r="N964" s="4"/>
      <c r="O964" s="4"/>
      <c r="P964" s="4"/>
    </row>
    <row r="965" spans="12:16" ht="12.75">
      <c r="L965" s="4"/>
      <c r="M965" s="4"/>
      <c r="N965" s="4"/>
      <c r="O965" s="4"/>
      <c r="P965" s="4"/>
    </row>
    <row r="966" spans="12:16" ht="12.75">
      <c r="L966" s="4"/>
      <c r="M966" s="4"/>
      <c r="N966" s="4"/>
      <c r="O966" s="4"/>
      <c r="P966" s="4"/>
    </row>
    <row r="967" spans="12:16" ht="12.75">
      <c r="L967" s="4"/>
      <c r="M967" s="4"/>
      <c r="N967" s="4"/>
      <c r="O967" s="4"/>
      <c r="P967" s="4"/>
    </row>
    <row r="968" spans="12:16" ht="12.75">
      <c r="L968" s="4"/>
      <c r="M968" s="4"/>
      <c r="N968" s="4"/>
      <c r="O968" s="4"/>
      <c r="P968" s="4"/>
    </row>
    <row r="969" spans="12:16" ht="12.75">
      <c r="L969" s="4"/>
      <c r="M969" s="4"/>
      <c r="N969" s="4"/>
      <c r="O969" s="4"/>
      <c r="P969" s="4"/>
    </row>
    <row r="970" spans="12:16" ht="12.75">
      <c r="L970" s="4"/>
      <c r="M970" s="4"/>
      <c r="N970" s="4"/>
      <c r="O970" s="4"/>
      <c r="P970" s="4"/>
    </row>
    <row r="971" spans="12:16" ht="12.75">
      <c r="L971" s="4"/>
      <c r="M971" s="4"/>
      <c r="N971" s="4"/>
      <c r="O971" s="4"/>
      <c r="P971" s="4"/>
    </row>
    <row r="972" spans="12:16" ht="12.75">
      <c r="L972" s="4"/>
      <c r="M972" s="4"/>
      <c r="N972" s="4"/>
      <c r="O972" s="4"/>
      <c r="P972" s="4"/>
    </row>
    <row r="973" spans="12:16" ht="12.75">
      <c r="L973" s="4"/>
      <c r="M973" s="4"/>
      <c r="N973" s="4"/>
      <c r="O973" s="4"/>
      <c r="P973" s="4"/>
    </row>
    <row r="974" spans="12:16" ht="12.75">
      <c r="L974" s="4"/>
      <c r="M974" s="4"/>
      <c r="N974" s="4"/>
      <c r="O974" s="4"/>
      <c r="P974" s="4"/>
    </row>
    <row r="975" spans="12:16" ht="12.75">
      <c r="L975" s="4"/>
      <c r="M975" s="4"/>
      <c r="N975" s="4"/>
      <c r="O975" s="4"/>
      <c r="P975" s="4"/>
    </row>
    <row r="976" spans="12:16" ht="12.75">
      <c r="L976" s="4"/>
      <c r="M976" s="4"/>
      <c r="N976" s="4"/>
      <c r="O976" s="4"/>
      <c r="P976" s="4"/>
    </row>
    <row r="977" spans="12:16" ht="12.75">
      <c r="L977" s="4"/>
      <c r="M977" s="4"/>
      <c r="N977" s="4"/>
      <c r="O977" s="4"/>
      <c r="P977" s="4"/>
    </row>
    <row r="978" spans="12:16" ht="12.75">
      <c r="L978" s="4"/>
      <c r="M978" s="4"/>
      <c r="N978" s="4"/>
      <c r="O978" s="4"/>
      <c r="P978" s="4"/>
    </row>
    <row r="979" spans="12:16" ht="12.75">
      <c r="L979" s="4"/>
      <c r="M979" s="4"/>
      <c r="N979" s="4"/>
      <c r="O979" s="4"/>
      <c r="P979" s="4"/>
    </row>
    <row r="980" spans="12:16" ht="12.75">
      <c r="L980" s="4"/>
      <c r="M980" s="4"/>
      <c r="N980" s="4"/>
      <c r="O980" s="4"/>
      <c r="P980" s="4"/>
    </row>
    <row r="981" spans="12:16" ht="12.75">
      <c r="L981" s="4"/>
      <c r="M981" s="4"/>
      <c r="N981" s="4"/>
      <c r="O981" s="4"/>
      <c r="P981" s="4"/>
    </row>
    <row r="982" spans="12:16" ht="12.75">
      <c r="L982" s="4"/>
      <c r="M982" s="4"/>
      <c r="N982" s="4"/>
      <c r="O982" s="4"/>
      <c r="P982" s="4"/>
    </row>
    <row r="983" spans="12:16" ht="12.75">
      <c r="L983" s="4"/>
      <c r="M983" s="4"/>
      <c r="N983" s="4"/>
      <c r="O983" s="4"/>
      <c r="P983" s="4"/>
    </row>
    <row r="984" spans="12:16" ht="12.75">
      <c r="L984" s="4"/>
      <c r="M984" s="4"/>
      <c r="N984" s="4"/>
      <c r="O984" s="4"/>
      <c r="P984" s="4"/>
    </row>
    <row r="985" spans="12:16" ht="12.75">
      <c r="L985" s="4"/>
      <c r="M985" s="4"/>
      <c r="N985" s="4"/>
      <c r="O985" s="4"/>
      <c r="P985" s="4"/>
    </row>
    <row r="986" spans="12:16" ht="12.75">
      <c r="L986" s="4"/>
      <c r="M986" s="4"/>
      <c r="N986" s="4"/>
      <c r="O986" s="4"/>
      <c r="P986" s="4"/>
    </row>
    <row r="987" spans="12:16" ht="12.75">
      <c r="L987" s="4"/>
      <c r="M987" s="4"/>
      <c r="N987" s="4"/>
      <c r="O987" s="4"/>
      <c r="P987" s="4"/>
    </row>
    <row r="988" spans="12:16" ht="12.75">
      <c r="L988" s="4"/>
      <c r="M988" s="4"/>
      <c r="N988" s="4"/>
      <c r="O988" s="4"/>
      <c r="P988" s="4"/>
    </row>
    <row r="989" spans="12:16" ht="12.75">
      <c r="L989" s="4"/>
      <c r="M989" s="4"/>
      <c r="N989" s="4"/>
      <c r="O989" s="4"/>
      <c r="P989" s="4"/>
    </row>
    <row r="990" spans="12:16" ht="12.75">
      <c r="L990" s="4"/>
      <c r="M990" s="4"/>
      <c r="N990" s="4"/>
      <c r="O990" s="4"/>
      <c r="P990" s="4"/>
    </row>
    <row r="991" spans="12:16" ht="12.75">
      <c r="L991" s="4"/>
      <c r="M991" s="4"/>
      <c r="N991" s="4"/>
      <c r="O991" s="4"/>
      <c r="P991" s="4"/>
    </row>
    <row r="992" spans="12:16" ht="12.75">
      <c r="L992" s="4"/>
      <c r="M992" s="4"/>
      <c r="N992" s="4"/>
      <c r="O992" s="4"/>
      <c r="P992" s="4"/>
    </row>
    <row r="993" spans="12:16" ht="12.75">
      <c r="L993" s="4"/>
      <c r="M993" s="4"/>
      <c r="N993" s="4"/>
      <c r="O993" s="4"/>
      <c r="P993" s="4"/>
    </row>
    <row r="994" spans="12:16" ht="12.75">
      <c r="L994" s="4"/>
      <c r="M994" s="4"/>
      <c r="N994" s="4"/>
      <c r="O994" s="4"/>
      <c r="P994" s="4"/>
    </row>
    <row r="995" spans="12:16" ht="12.75">
      <c r="L995" s="4"/>
      <c r="M995" s="4"/>
      <c r="N995" s="4"/>
      <c r="O995" s="4"/>
      <c r="P995" s="4"/>
    </row>
    <row r="996" spans="12:16" ht="12.75">
      <c r="L996" s="4"/>
      <c r="M996" s="4"/>
      <c r="N996" s="4"/>
      <c r="O996" s="4"/>
      <c r="P996" s="4"/>
    </row>
    <row r="997" spans="12:16" ht="12.75">
      <c r="L997" s="4"/>
      <c r="M997" s="4"/>
      <c r="N997" s="4"/>
      <c r="O997" s="4"/>
      <c r="P997" s="4"/>
    </row>
    <row r="998" spans="12:16" ht="12.75">
      <c r="L998" s="4"/>
      <c r="M998" s="4"/>
      <c r="N998" s="4"/>
      <c r="O998" s="4"/>
      <c r="P998" s="4"/>
    </row>
    <row r="999" spans="12:16" ht="12.75">
      <c r="L999" s="4"/>
      <c r="M999" s="4"/>
      <c r="N999" s="4"/>
      <c r="O999" s="4"/>
      <c r="P999" s="4"/>
    </row>
    <row r="1000" spans="12:16" ht="12.75">
      <c r="L1000" s="4"/>
      <c r="M1000" s="4"/>
      <c r="N1000" s="4"/>
      <c r="O1000" s="4"/>
      <c r="P1000" s="4"/>
    </row>
    <row r="1001" spans="12:16" ht="12.75">
      <c r="L1001" s="4"/>
      <c r="M1001" s="4"/>
      <c r="N1001" s="4"/>
      <c r="O1001" s="4"/>
      <c r="P1001" s="4"/>
    </row>
    <row r="1002" spans="12:16" ht="12.75">
      <c r="L1002" s="4"/>
      <c r="M1002" s="4"/>
      <c r="N1002" s="4"/>
      <c r="O1002" s="4"/>
      <c r="P1002" s="4"/>
    </row>
  </sheetData>
  <mergeCells count="11">
    <mergeCell ref="Q1:U1"/>
    <mergeCell ref="G1:K1"/>
    <mergeCell ref="B1:F1"/>
    <mergeCell ref="L1:P1"/>
    <mergeCell ref="AU1:AY1"/>
    <mergeCell ref="AZ1:BD1"/>
    <mergeCell ref="V1:Z1"/>
    <mergeCell ref="AA1:AE1"/>
    <mergeCell ref="AP1:AT1"/>
    <mergeCell ref="AF1:AJ1"/>
    <mergeCell ref="AK1:AO1"/>
  </mergeCells>
  <conditionalFormatting sqref="I3:I27">
    <cfRule type="colorScale" priority="1">
      <colorScale>
        <cfvo type="min"/>
        <cfvo type="percentile" val="50"/>
        <cfvo type="max"/>
        <color rgb="FFE67C73"/>
        <color rgb="FFFFFFFF"/>
        <color rgb="FF57BB8A"/>
      </colorScale>
    </cfRule>
  </conditionalFormatting>
  <conditionalFormatting sqref="K3:K27">
    <cfRule type="colorScale" priority="2">
      <colorScale>
        <cfvo type="min"/>
        <cfvo type="percentile" val="50"/>
        <cfvo type="max"/>
        <color rgb="FFE67C73"/>
        <color rgb="FFFFFFFF"/>
        <color rgb="FF57BB8A"/>
      </colorScale>
    </cfRule>
  </conditionalFormatting>
  <conditionalFormatting sqref="J3:J27">
    <cfRule type="colorScale" priority="3">
      <colorScale>
        <cfvo type="min"/>
        <cfvo type="percentile" val="50"/>
        <cfvo type="max"/>
        <color rgb="FFE67C73"/>
        <color rgb="FFFFFFFF"/>
        <color rgb="FF57BB8A"/>
      </colorScale>
    </cfRule>
  </conditionalFormatting>
  <conditionalFormatting sqref="M3:M27">
    <cfRule type="colorScale" priority="4">
      <colorScale>
        <cfvo type="min"/>
        <cfvo type="percentile" val="50"/>
        <cfvo type="max"/>
        <color rgb="FF57BB8A"/>
        <color rgb="FFFFD666"/>
        <color rgb="FFE67C73"/>
      </colorScale>
    </cfRule>
  </conditionalFormatting>
  <conditionalFormatting sqref="R3:R27">
    <cfRule type="colorScale" priority="5">
      <colorScale>
        <cfvo type="min"/>
        <cfvo type="percentile" val="50"/>
        <cfvo type="max"/>
        <color rgb="FF57BB8A"/>
        <color rgb="FFFFD666"/>
        <color rgb="FFE67C73"/>
      </colorScale>
    </cfRule>
  </conditionalFormatting>
  <conditionalFormatting sqref="W3:W27">
    <cfRule type="colorScale" priority="6">
      <colorScale>
        <cfvo type="min"/>
        <cfvo type="percentile" val="50"/>
        <cfvo type="max"/>
        <color rgb="FF57BB8A"/>
        <color rgb="FFFFD666"/>
        <color rgb="FFE67C73"/>
      </colorScale>
    </cfRule>
  </conditionalFormatting>
  <conditionalFormatting sqref="AB3:AB27">
    <cfRule type="colorScale" priority="7">
      <colorScale>
        <cfvo type="min"/>
        <cfvo type="percentile" val="50"/>
        <cfvo type="max"/>
        <color rgb="FF57BB8A"/>
        <color rgb="FFFFD666"/>
        <color rgb="FFE67C73"/>
      </colorScale>
    </cfRule>
  </conditionalFormatting>
  <conditionalFormatting sqref="AG3:AG27">
    <cfRule type="colorScale" priority="8">
      <colorScale>
        <cfvo type="min"/>
        <cfvo type="percentile" val="50"/>
        <cfvo type="max"/>
        <color rgb="FF57BB8A"/>
        <color rgb="FFFFD666"/>
        <color rgb="FFE67C73"/>
      </colorScale>
    </cfRule>
  </conditionalFormatting>
  <conditionalFormatting sqref="AL3:AL27">
    <cfRule type="colorScale" priority="9">
      <colorScale>
        <cfvo type="min"/>
        <cfvo type="percentile" val="50"/>
        <cfvo type="max"/>
        <color rgb="FF57BB8A"/>
        <color rgb="FFFFD666"/>
        <color rgb="FFE67C73"/>
      </colorScale>
    </cfRule>
  </conditionalFormatting>
  <conditionalFormatting sqref="AQ3:AQ27">
    <cfRule type="colorScale" priority="10">
      <colorScale>
        <cfvo type="min"/>
        <cfvo type="percentile" val="50"/>
        <cfvo type="max"/>
        <color rgb="FF57BB8A"/>
        <color rgb="FFFFD666"/>
        <color rgb="FFE67C73"/>
      </colorScale>
    </cfRule>
  </conditionalFormatting>
  <conditionalFormatting sqref="AV3:AV27">
    <cfRule type="colorScale" priority="11">
      <colorScale>
        <cfvo type="min"/>
        <cfvo type="percentile" val="50"/>
        <cfvo type="max"/>
        <color rgb="FF57BB8A"/>
        <color rgb="FFFFD666"/>
        <color rgb="FFE67C73"/>
      </colorScale>
    </cfRule>
  </conditionalFormatting>
  <conditionalFormatting sqref="BA3:BA27">
    <cfRule type="colorScale" priority="12">
      <colorScale>
        <cfvo type="min"/>
        <cfvo type="percentile" val="50"/>
        <cfvo type="max"/>
        <color rgb="FF57BB8A"/>
        <color rgb="FFFFD666"/>
        <color rgb="FFE67C73"/>
      </colorScale>
    </cfRule>
  </conditionalFormatting>
  <conditionalFormatting sqref="L3:L26">
    <cfRule type="colorScale" priority="13">
      <colorScale>
        <cfvo type="min"/>
        <cfvo type="percentile" val="50"/>
        <cfvo type="max"/>
        <color rgb="FFE67C73"/>
        <color rgb="FFFFFFFF"/>
        <color rgb="FF57BB8A"/>
      </colorScale>
    </cfRule>
  </conditionalFormatting>
  <conditionalFormatting sqref="N3:N27">
    <cfRule type="colorScale" priority="14">
      <colorScale>
        <cfvo type="min"/>
        <cfvo type="percentile" val="50"/>
        <cfvo type="max"/>
        <color rgb="FFE67C73"/>
        <color rgb="FFFFFFFF"/>
        <color rgb="FF57BB8A"/>
      </colorScale>
    </cfRule>
  </conditionalFormatting>
  <conditionalFormatting sqref="O3:O27">
    <cfRule type="colorScale" priority="15">
      <colorScale>
        <cfvo type="min"/>
        <cfvo type="percentile" val="50"/>
        <cfvo type="max"/>
        <color rgb="FFE67C73"/>
        <color rgb="FFFFFFFF"/>
        <color rgb="FF57BB8A"/>
      </colorScale>
    </cfRule>
  </conditionalFormatting>
  <conditionalFormatting sqref="P3:P27">
    <cfRule type="colorScale" priority="16">
      <colorScale>
        <cfvo type="min"/>
        <cfvo type="percentile" val="50"/>
        <cfvo type="max"/>
        <color rgb="FFE67C73"/>
        <color rgb="FFFFFFFF"/>
        <color rgb="FF57BB8A"/>
      </colorScale>
    </cfRule>
  </conditionalFormatting>
  <conditionalFormatting sqref="Q3:Q27">
    <cfRule type="colorScale" priority="17">
      <colorScale>
        <cfvo type="min"/>
        <cfvo type="percentile" val="50"/>
        <cfvo type="max"/>
        <color rgb="FFE67C73"/>
        <color rgb="FFFFFFFF"/>
        <color rgb="FF57BB8A"/>
      </colorScale>
    </cfRule>
  </conditionalFormatting>
  <conditionalFormatting sqref="S3:S27">
    <cfRule type="colorScale" priority="18">
      <colorScale>
        <cfvo type="min"/>
        <cfvo type="percentile" val="50"/>
        <cfvo type="max"/>
        <color rgb="FFE67C73"/>
        <color rgb="FFFFFFFF"/>
        <color rgb="FF57BB8A"/>
      </colorScale>
    </cfRule>
  </conditionalFormatting>
  <conditionalFormatting sqref="T3:T27">
    <cfRule type="colorScale" priority="19">
      <colorScale>
        <cfvo type="min"/>
        <cfvo type="percentile" val="50"/>
        <cfvo type="max"/>
        <color rgb="FFE67C73"/>
        <color rgb="FFFFFFFF"/>
        <color rgb="FF57BB8A"/>
      </colorScale>
    </cfRule>
  </conditionalFormatting>
  <conditionalFormatting sqref="U3:U27">
    <cfRule type="colorScale" priority="20">
      <colorScale>
        <cfvo type="min"/>
        <cfvo type="percentile" val="50"/>
        <cfvo type="max"/>
        <color rgb="FFE67C73"/>
        <color rgb="FFFFFFFF"/>
        <color rgb="FF57BB8A"/>
      </colorScale>
    </cfRule>
  </conditionalFormatting>
  <conditionalFormatting sqref="V3:V27">
    <cfRule type="colorScale" priority="21">
      <colorScale>
        <cfvo type="min"/>
        <cfvo type="percentile" val="50"/>
        <cfvo type="max"/>
        <color rgb="FFE67C73"/>
        <color rgb="FFFFFFFF"/>
        <color rgb="FF57BB8A"/>
      </colorScale>
    </cfRule>
  </conditionalFormatting>
  <conditionalFormatting sqref="X3:X27">
    <cfRule type="colorScale" priority="22">
      <colorScale>
        <cfvo type="min"/>
        <cfvo type="percentile" val="50"/>
        <cfvo type="max"/>
        <color rgb="FFE67C73"/>
        <color rgb="FFFFFFFF"/>
        <color rgb="FF57BB8A"/>
      </colorScale>
    </cfRule>
  </conditionalFormatting>
  <conditionalFormatting sqref="Y3:Y27">
    <cfRule type="colorScale" priority="23">
      <colorScale>
        <cfvo type="min"/>
        <cfvo type="percentile" val="50"/>
        <cfvo type="max"/>
        <color rgb="FFE67C73"/>
        <color rgb="FFFFFFFF"/>
        <color rgb="FF57BB8A"/>
      </colorScale>
    </cfRule>
  </conditionalFormatting>
  <conditionalFormatting sqref="Z3:Z27">
    <cfRule type="colorScale" priority="24">
      <colorScale>
        <cfvo type="min"/>
        <cfvo type="percentile" val="50"/>
        <cfvo type="max"/>
        <color rgb="FFE67C73"/>
        <color rgb="FFFFFFFF"/>
        <color rgb="FF57BB8A"/>
      </colorScale>
    </cfRule>
  </conditionalFormatting>
  <conditionalFormatting sqref="AA3:AA27">
    <cfRule type="colorScale" priority="25">
      <colorScale>
        <cfvo type="min"/>
        <cfvo type="percentile" val="50"/>
        <cfvo type="max"/>
        <color rgb="FFE67C73"/>
        <color rgb="FFFFFFFF"/>
        <color rgb="FF57BB8A"/>
      </colorScale>
    </cfRule>
  </conditionalFormatting>
  <conditionalFormatting sqref="AC3:AC27">
    <cfRule type="colorScale" priority="26">
      <colorScale>
        <cfvo type="min"/>
        <cfvo type="percentile" val="50"/>
        <cfvo type="max"/>
        <color rgb="FFE67C73"/>
        <color rgb="FFFFFFFF"/>
        <color rgb="FF57BB8A"/>
      </colorScale>
    </cfRule>
  </conditionalFormatting>
  <conditionalFormatting sqref="AD3:AD27">
    <cfRule type="colorScale" priority="27">
      <colorScale>
        <cfvo type="min"/>
        <cfvo type="percentile" val="50"/>
        <cfvo type="max"/>
        <color rgb="FFE67C73"/>
        <color rgb="FFFFFFFF"/>
        <color rgb="FF57BB8A"/>
      </colorScale>
    </cfRule>
  </conditionalFormatting>
  <conditionalFormatting sqref="AE3:AE27">
    <cfRule type="colorScale" priority="28">
      <colorScale>
        <cfvo type="min"/>
        <cfvo type="percentile" val="50"/>
        <cfvo type="max"/>
        <color rgb="FFE67C73"/>
        <color rgb="FFFFFFFF"/>
        <color rgb="FF57BB8A"/>
      </colorScale>
    </cfRule>
  </conditionalFormatting>
  <conditionalFormatting sqref="AF3:AF27">
    <cfRule type="colorScale" priority="29">
      <colorScale>
        <cfvo type="min"/>
        <cfvo type="percentile" val="50"/>
        <cfvo type="max"/>
        <color rgb="FFE67C73"/>
        <color rgb="FFFFFFFF"/>
        <color rgb="FF57BB8A"/>
      </colorScale>
    </cfRule>
  </conditionalFormatting>
  <conditionalFormatting sqref="AH3:AH27">
    <cfRule type="colorScale" priority="30">
      <colorScale>
        <cfvo type="min"/>
        <cfvo type="percentile" val="50"/>
        <cfvo type="max"/>
        <color rgb="FFE67C73"/>
        <color rgb="FFFFFFFF"/>
        <color rgb="FF57BB8A"/>
      </colorScale>
    </cfRule>
  </conditionalFormatting>
  <conditionalFormatting sqref="AI3:AI27">
    <cfRule type="colorScale" priority="31">
      <colorScale>
        <cfvo type="min"/>
        <cfvo type="percentile" val="50"/>
        <cfvo type="max"/>
        <color rgb="FFE67C73"/>
        <color rgb="FFFFFFFF"/>
        <color rgb="FF57BB8A"/>
      </colorScale>
    </cfRule>
  </conditionalFormatting>
  <conditionalFormatting sqref="AJ3:AJ27">
    <cfRule type="colorScale" priority="32">
      <colorScale>
        <cfvo type="min"/>
        <cfvo type="percentile" val="50"/>
        <cfvo type="max"/>
        <color rgb="FFE67C73"/>
        <color rgb="FFFFFFFF"/>
        <color rgb="FF57BB8A"/>
      </colorScale>
    </cfRule>
  </conditionalFormatting>
  <conditionalFormatting sqref="AK3:AK27">
    <cfRule type="colorScale" priority="33">
      <colorScale>
        <cfvo type="min"/>
        <cfvo type="percentile" val="50"/>
        <cfvo type="max"/>
        <color rgb="FFE67C73"/>
        <color rgb="FFFFFFFF"/>
        <color rgb="FF57BB8A"/>
      </colorScale>
    </cfRule>
  </conditionalFormatting>
  <conditionalFormatting sqref="AM3:AM27">
    <cfRule type="colorScale" priority="34">
      <colorScale>
        <cfvo type="min"/>
        <cfvo type="percentile" val="50"/>
        <cfvo type="max"/>
        <color rgb="FFE67C73"/>
        <color rgb="FFFFFFFF"/>
        <color rgb="FF57BB8A"/>
      </colorScale>
    </cfRule>
  </conditionalFormatting>
  <conditionalFormatting sqref="AN3:AN27">
    <cfRule type="colorScale" priority="35">
      <colorScale>
        <cfvo type="min"/>
        <cfvo type="percentile" val="50"/>
        <cfvo type="max"/>
        <color rgb="FFE67C73"/>
        <color rgb="FFFFFFFF"/>
        <color rgb="FF57BB8A"/>
      </colorScale>
    </cfRule>
  </conditionalFormatting>
  <conditionalFormatting sqref="AO3:AO27">
    <cfRule type="colorScale" priority="36">
      <colorScale>
        <cfvo type="min"/>
        <cfvo type="percentile" val="50"/>
        <cfvo type="max"/>
        <color rgb="FFE67C73"/>
        <color rgb="FFFFFFFF"/>
        <color rgb="FF57BB8A"/>
      </colorScale>
    </cfRule>
  </conditionalFormatting>
  <conditionalFormatting sqref="AP3:AP27">
    <cfRule type="colorScale" priority="37">
      <colorScale>
        <cfvo type="min"/>
        <cfvo type="percentile" val="50"/>
        <cfvo type="max"/>
        <color rgb="FFE67C73"/>
        <color rgb="FFFFFFFF"/>
        <color rgb="FF57BB8A"/>
      </colorScale>
    </cfRule>
  </conditionalFormatting>
  <conditionalFormatting sqref="AR3:AR27">
    <cfRule type="colorScale" priority="38">
      <colorScale>
        <cfvo type="min"/>
        <cfvo type="percentile" val="50"/>
        <cfvo type="max"/>
        <color rgb="FFE67C73"/>
        <color rgb="FFFFFFFF"/>
        <color rgb="FF57BB8A"/>
      </colorScale>
    </cfRule>
  </conditionalFormatting>
  <conditionalFormatting sqref="AS3:AS27">
    <cfRule type="colorScale" priority="39">
      <colorScale>
        <cfvo type="min"/>
        <cfvo type="percentile" val="50"/>
        <cfvo type="max"/>
        <color rgb="FFE67C73"/>
        <color rgb="FFFFFFFF"/>
        <color rgb="FF57BB8A"/>
      </colorScale>
    </cfRule>
  </conditionalFormatting>
  <conditionalFormatting sqref="AT3:AT27">
    <cfRule type="colorScale" priority="40">
      <colorScale>
        <cfvo type="min"/>
        <cfvo type="percentile" val="50"/>
        <cfvo type="max"/>
        <color rgb="FFE67C73"/>
        <color rgb="FFFFFFFF"/>
        <color rgb="FF57BB8A"/>
      </colorScale>
    </cfRule>
  </conditionalFormatting>
  <conditionalFormatting sqref="AU3:AU27">
    <cfRule type="colorScale" priority="41">
      <colorScale>
        <cfvo type="min"/>
        <cfvo type="percentile" val="50"/>
        <cfvo type="max"/>
        <color rgb="FFE67C73"/>
        <color rgb="FFFFFFFF"/>
        <color rgb="FF57BB8A"/>
      </colorScale>
    </cfRule>
  </conditionalFormatting>
  <conditionalFormatting sqref="AW3:AW27">
    <cfRule type="colorScale" priority="42">
      <colorScale>
        <cfvo type="min"/>
        <cfvo type="percentile" val="50"/>
        <cfvo type="max"/>
        <color rgb="FFE67C73"/>
        <color rgb="FFFFFFFF"/>
        <color rgb="FF57BB8A"/>
      </colorScale>
    </cfRule>
  </conditionalFormatting>
  <conditionalFormatting sqref="AX3:AX27">
    <cfRule type="colorScale" priority="43">
      <colorScale>
        <cfvo type="min"/>
        <cfvo type="percentile" val="50"/>
        <cfvo type="max"/>
        <color rgb="FFE67C73"/>
        <color rgb="FFFFFFFF"/>
        <color rgb="FF57BB8A"/>
      </colorScale>
    </cfRule>
  </conditionalFormatting>
  <conditionalFormatting sqref="AZ3:AZ27">
    <cfRule type="colorScale" priority="44">
      <colorScale>
        <cfvo type="min"/>
        <cfvo type="percentile" val="50"/>
        <cfvo type="max"/>
        <color rgb="FFE67C73"/>
        <color rgb="FFFFFFFF"/>
        <color rgb="FF57BB8A"/>
      </colorScale>
    </cfRule>
  </conditionalFormatting>
  <conditionalFormatting sqref="AY3:AY27">
    <cfRule type="colorScale" priority="45">
      <colorScale>
        <cfvo type="min"/>
        <cfvo type="percentile" val="50"/>
        <cfvo type="max"/>
        <color rgb="FFE67C73"/>
        <color rgb="FFFFFFFF"/>
        <color rgb="FF57BB8A"/>
      </colorScale>
    </cfRule>
  </conditionalFormatting>
  <conditionalFormatting sqref="BB3:BB27">
    <cfRule type="colorScale" priority="46">
      <colorScale>
        <cfvo type="min"/>
        <cfvo type="percentile" val="50"/>
        <cfvo type="max"/>
        <color rgb="FFE67C73"/>
        <color rgb="FFFFFFFF"/>
        <color rgb="FF57BB8A"/>
      </colorScale>
    </cfRule>
  </conditionalFormatting>
  <conditionalFormatting sqref="BC3:BC27">
    <cfRule type="colorScale" priority="47">
      <colorScale>
        <cfvo type="min"/>
        <cfvo type="percentile" val="50"/>
        <cfvo type="max"/>
        <color rgb="FFE67C73"/>
        <color rgb="FFFFFFFF"/>
        <color rgb="FF57BB8A"/>
      </colorScale>
    </cfRule>
  </conditionalFormatting>
  <conditionalFormatting sqref="BD3:BD27">
    <cfRule type="colorScale" priority="48">
      <colorScale>
        <cfvo type="min"/>
        <cfvo type="percentile" val="50"/>
        <cfvo type="max"/>
        <color rgb="FFE67C73"/>
        <color rgb="FFFFFFFF"/>
        <color rgb="FF57BB8A"/>
      </colorScale>
    </cfRule>
  </conditionalFormatting>
  <conditionalFormatting sqref="G3:G27">
    <cfRule type="colorScale" priority="49">
      <colorScale>
        <cfvo type="min"/>
        <cfvo type="percentile" val="50"/>
        <cfvo type="max"/>
        <color rgb="FFE67C73"/>
        <color rgb="FFFFFFFF"/>
        <color rgb="FF57BB8A"/>
      </colorScale>
    </cfRule>
  </conditionalFormatting>
  <conditionalFormatting sqref="C3:C27">
    <cfRule type="colorScale" priority="50">
      <colorScale>
        <cfvo type="min"/>
        <cfvo type="percentile" val="50"/>
        <cfvo type="max"/>
        <color rgb="FF57BB8A"/>
        <color rgb="FFFFD666"/>
        <color rgb="FFE67C73"/>
      </colorScale>
    </cfRule>
  </conditionalFormatting>
  <conditionalFormatting sqref="B3:B27">
    <cfRule type="colorScale" priority="51">
      <colorScale>
        <cfvo type="min"/>
        <cfvo type="percentile" val="50"/>
        <cfvo type="max"/>
        <color rgb="FFE67C73"/>
        <color rgb="FFFFFFFF"/>
        <color rgb="FF57BB8A"/>
      </colorScale>
    </cfRule>
  </conditionalFormatting>
  <conditionalFormatting sqref="D3:D27">
    <cfRule type="colorScale" priority="52">
      <colorScale>
        <cfvo type="min"/>
        <cfvo type="percentile" val="50"/>
        <cfvo type="max"/>
        <color rgb="FFE67C73"/>
        <color rgb="FFFFFFFF"/>
        <color rgb="FF57BB8A"/>
      </colorScale>
    </cfRule>
  </conditionalFormatting>
  <conditionalFormatting sqref="E3:E27">
    <cfRule type="colorScale" priority="53">
      <colorScale>
        <cfvo type="min"/>
        <cfvo type="percentile" val="50"/>
        <cfvo type="max"/>
        <color rgb="FFE67C73"/>
        <color rgb="FFFFFFFF"/>
        <color rgb="FF57BB8A"/>
      </colorScale>
    </cfRule>
  </conditionalFormatting>
  <conditionalFormatting sqref="F3:F27">
    <cfRule type="colorScale" priority="54">
      <colorScale>
        <cfvo type="min"/>
        <cfvo type="percentile" val="50"/>
        <cfvo type="max"/>
        <color rgb="FFE67C73"/>
        <color rgb="FFFFFFFF"/>
        <color rgb="FF57BB8A"/>
      </colorScale>
    </cfRule>
  </conditionalFormatting>
  <conditionalFormatting sqref="G3:BD27">
    <cfRule type="containsText" dxfId="4" priority="55" operator="containsText" text="N/A">
      <formula>NOT(ISERROR(SEARCH(("N/A"),(G3))))</formula>
    </cfRule>
  </conditionalFormatting>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8" max="10" width="16.5703125" customWidth="1"/>
    <col min="11" max="12" width="18.5703125" customWidth="1"/>
    <col min="13" max="28" width="14.42578125" hidden="1"/>
  </cols>
  <sheetData>
    <row r="1" spans="1:28" ht="30">
      <c r="A1" s="284" t="s">
        <v>81</v>
      </c>
      <c r="B1" s="208" t="s">
        <v>247</v>
      </c>
      <c r="C1" s="8" t="s">
        <v>248</v>
      </c>
      <c r="D1" s="8" t="s">
        <v>249</v>
      </c>
      <c r="E1" s="8" t="s">
        <v>250</v>
      </c>
      <c r="F1" s="8" t="s">
        <v>1103</v>
      </c>
      <c r="G1" s="8" t="s">
        <v>252</v>
      </c>
      <c r="H1" s="8"/>
      <c r="I1" s="8"/>
      <c r="J1" s="8"/>
      <c r="K1" s="211"/>
      <c r="L1" s="211"/>
      <c r="M1" s="210"/>
      <c r="N1" s="210"/>
      <c r="O1" s="210"/>
      <c r="P1" s="210"/>
      <c r="Q1" s="210"/>
      <c r="R1" s="210"/>
      <c r="S1" s="210"/>
      <c r="T1" s="210"/>
      <c r="U1" s="210"/>
      <c r="V1" s="210"/>
      <c r="W1" s="210"/>
      <c r="X1" s="210"/>
      <c r="Y1" s="210"/>
      <c r="Z1" s="210"/>
      <c r="AA1" s="210"/>
      <c r="AB1" s="210"/>
    </row>
    <row r="2" spans="1:28" ht="15">
      <c r="A2" s="285" t="s">
        <v>254</v>
      </c>
      <c r="B2" s="213" t="s">
        <v>19</v>
      </c>
      <c r="C2" s="214"/>
      <c r="D2" s="214"/>
      <c r="E2" s="214"/>
      <c r="F2" s="3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2</v>
      </c>
      <c r="C3" s="214"/>
      <c r="D3" s="214"/>
      <c r="E3" s="214"/>
      <c r="F3" s="314"/>
      <c r="G3" s="214"/>
      <c r="H3" s="216"/>
      <c r="I3" s="216"/>
      <c r="J3" s="216"/>
      <c r="K3" s="211"/>
      <c r="L3" s="211"/>
      <c r="M3" s="130"/>
      <c r="N3" s="130"/>
      <c r="O3" s="130"/>
      <c r="P3" s="130"/>
      <c r="Q3" s="130"/>
      <c r="R3" s="130"/>
      <c r="S3" s="130"/>
      <c r="T3" s="130"/>
      <c r="U3" s="130"/>
      <c r="V3" s="130"/>
      <c r="W3" s="130"/>
      <c r="X3" s="130"/>
      <c r="Y3" s="130"/>
      <c r="Z3" s="130"/>
      <c r="AA3" s="130"/>
      <c r="AB3" s="130"/>
    </row>
    <row r="4" spans="1:28" ht="25.5">
      <c r="A4" s="285" t="s">
        <v>257</v>
      </c>
      <c r="B4" s="378" t="s">
        <v>1105</v>
      </c>
      <c r="C4" s="214"/>
      <c r="D4" s="214"/>
      <c r="E4" s="214"/>
      <c r="F4" s="314"/>
      <c r="G4" s="214"/>
      <c r="H4" s="216"/>
      <c r="I4" s="216"/>
      <c r="J4" s="216"/>
      <c r="K4" s="211"/>
      <c r="L4" s="211"/>
      <c r="M4" s="130"/>
      <c r="N4" s="130"/>
      <c r="O4" s="130"/>
      <c r="P4" s="130"/>
      <c r="Q4" s="130"/>
      <c r="R4" s="130"/>
      <c r="S4" s="130"/>
      <c r="T4" s="130"/>
      <c r="U4" s="130"/>
      <c r="V4" s="130"/>
      <c r="W4" s="130"/>
      <c r="X4" s="130"/>
      <c r="Y4" s="130"/>
      <c r="Z4" s="130"/>
      <c r="AA4" s="130"/>
      <c r="AB4" s="130"/>
    </row>
    <row r="5" spans="1:28" ht="15">
      <c r="A5" s="286" t="s">
        <v>258</v>
      </c>
      <c r="B5" s="219" t="s">
        <v>1107</v>
      </c>
      <c r="C5" s="219" t="s">
        <v>1108</v>
      </c>
      <c r="D5" s="216"/>
      <c r="E5" s="216"/>
      <c r="F5" s="315"/>
      <c r="G5" s="216"/>
      <c r="H5" s="216"/>
      <c r="I5" s="216"/>
      <c r="J5" s="216"/>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316"/>
      <c r="G6" s="224"/>
      <c r="H6" s="224"/>
      <c r="I6" s="224"/>
      <c r="J6" s="224"/>
      <c r="K6" s="225"/>
      <c r="L6" s="225"/>
      <c r="M6" s="130"/>
      <c r="N6" s="130"/>
      <c r="O6" s="130"/>
      <c r="P6" s="130"/>
      <c r="Q6" s="130"/>
      <c r="R6" s="130"/>
      <c r="S6" s="130"/>
      <c r="T6" s="130"/>
      <c r="U6" s="130"/>
      <c r="V6" s="130"/>
      <c r="W6" s="130"/>
      <c r="X6" s="130"/>
      <c r="Y6" s="130"/>
      <c r="Z6" s="130"/>
      <c r="AA6" s="130"/>
      <c r="AB6" s="130"/>
    </row>
    <row r="7" spans="1:28" ht="185.25">
      <c r="A7" s="288">
        <v>1.1000000000000001</v>
      </c>
      <c r="B7" s="227" t="s">
        <v>85</v>
      </c>
      <c r="C7" s="228" t="s">
        <v>260</v>
      </c>
      <c r="D7" s="229">
        <v>2</v>
      </c>
      <c r="E7" s="289">
        <v>2</v>
      </c>
      <c r="F7" s="290" t="s">
        <v>1110</v>
      </c>
      <c r="G7" s="231" t="s">
        <v>1113</v>
      </c>
      <c r="H7" s="231"/>
      <c r="I7" s="231"/>
      <c r="J7" s="231"/>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90" t="s">
        <v>1110</v>
      </c>
      <c r="G8" s="231" t="s">
        <v>1117</v>
      </c>
      <c r="H8" s="231"/>
      <c r="I8" s="231"/>
      <c r="J8" s="231"/>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90" t="s">
        <v>1110</v>
      </c>
      <c r="G9" s="235"/>
      <c r="H9" s="235"/>
      <c r="I9" s="235"/>
      <c r="J9" s="235"/>
      <c r="K9" s="233" t="s">
        <v>34</v>
      </c>
      <c r="L9" s="234">
        <f>SUM(E7:E10)</f>
        <v>6</v>
      </c>
      <c r="M9" s="130"/>
      <c r="N9" s="130"/>
      <c r="O9" s="130"/>
      <c r="P9" s="130"/>
      <c r="Q9" s="130"/>
      <c r="R9" s="130"/>
      <c r="S9" s="130"/>
      <c r="T9" s="130"/>
      <c r="U9" s="130"/>
      <c r="V9" s="130"/>
      <c r="W9" s="130"/>
      <c r="X9" s="130"/>
      <c r="Y9" s="130"/>
      <c r="Z9" s="130"/>
      <c r="AA9" s="130"/>
      <c r="AB9" s="130"/>
    </row>
    <row r="10" spans="1:28" ht="114">
      <c r="A10" s="288">
        <v>1.4</v>
      </c>
      <c r="B10" s="227" t="s">
        <v>88</v>
      </c>
      <c r="C10" s="228" t="s">
        <v>266</v>
      </c>
      <c r="D10" s="229">
        <v>1</v>
      </c>
      <c r="E10" s="289">
        <v>1</v>
      </c>
      <c r="F10" s="290" t="s">
        <v>1119</v>
      </c>
      <c r="G10" s="231" t="s">
        <v>1120</v>
      </c>
      <c r="H10" s="231"/>
      <c r="I10" s="231"/>
      <c r="J10" s="231"/>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0"/>
      <c r="G11" s="235"/>
      <c r="H11" s="235"/>
      <c r="I11" s="235"/>
      <c r="J11" s="235"/>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317"/>
      <c r="G12" s="244"/>
      <c r="H12" s="244"/>
      <c r="I12" s="244"/>
      <c r="J12" s="244"/>
      <c r="K12" s="225"/>
      <c r="L12" s="225"/>
      <c r="M12" s="130"/>
      <c r="N12" s="130"/>
      <c r="O12" s="130"/>
      <c r="P12" s="130"/>
      <c r="Q12" s="130"/>
      <c r="R12" s="130"/>
      <c r="S12" s="130"/>
      <c r="T12" s="130"/>
      <c r="U12" s="130"/>
      <c r="V12" s="130"/>
      <c r="W12" s="130"/>
      <c r="X12" s="130"/>
      <c r="Y12" s="130"/>
      <c r="Z12" s="130"/>
      <c r="AA12" s="130"/>
      <c r="AB12" s="130"/>
    </row>
    <row r="13" spans="1:28" ht="156.75">
      <c r="A13" s="288">
        <v>2.1</v>
      </c>
      <c r="B13" s="379" t="s">
        <v>89</v>
      </c>
      <c r="C13" s="228" t="s">
        <v>269</v>
      </c>
      <c r="D13" s="229">
        <v>2</v>
      </c>
      <c r="E13" s="289">
        <v>2</v>
      </c>
      <c r="F13" s="380" t="s">
        <v>1122</v>
      </c>
      <c r="G13" s="231" t="s">
        <v>1125</v>
      </c>
      <c r="H13" s="231"/>
      <c r="I13" s="231"/>
      <c r="J13" s="231"/>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379" t="s">
        <v>90</v>
      </c>
      <c r="C14" s="228" t="s">
        <v>270</v>
      </c>
      <c r="D14" s="229">
        <v>3</v>
      </c>
      <c r="E14" s="289">
        <v>3</v>
      </c>
      <c r="F14" s="381" t="str">
        <f>HYPERLINK("https://www.employment.gov.sk/sk/rodina-socialna-pomoc/podpora-rodinam-detmi/penazna-pomoc/prispevok-pri-narodeni-dietata/","Odkaz na stránku Ministerstva práce, sociálnych vecí a rodiny s návodom na životnú situáciu")</f>
        <v>Odkaz na stránku Ministerstva práce, sociálnych vecí a rodiny s návodom na životnú situáciu</v>
      </c>
      <c r="G14" s="231" t="s">
        <v>1127</v>
      </c>
      <c r="H14" s="231"/>
      <c r="I14" s="231"/>
      <c r="J14" s="231"/>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379" t="s">
        <v>91</v>
      </c>
      <c r="C15" s="228" t="s">
        <v>272</v>
      </c>
      <c r="D15" s="229">
        <v>1</v>
      </c>
      <c r="E15" s="289">
        <v>1</v>
      </c>
      <c r="F15" s="319" t="s">
        <v>714</v>
      </c>
      <c r="G15" s="231" t="s">
        <v>1129</v>
      </c>
      <c r="H15" s="231"/>
      <c r="I15" s="231"/>
      <c r="J15" s="231"/>
      <c r="K15" s="233" t="s">
        <v>34</v>
      </c>
      <c r="L15" s="234">
        <f>SUM(E13:E20)</f>
        <v>9</v>
      </c>
      <c r="M15" s="130"/>
      <c r="N15" s="130"/>
      <c r="O15" s="130"/>
      <c r="P15" s="130"/>
      <c r="Q15" s="130"/>
      <c r="R15" s="130"/>
      <c r="S15" s="130"/>
      <c r="T15" s="130"/>
      <c r="U15" s="130"/>
      <c r="V15" s="130"/>
      <c r="W15" s="130"/>
      <c r="X15" s="130"/>
      <c r="Y15" s="130"/>
      <c r="Z15" s="130"/>
      <c r="AA15" s="130"/>
      <c r="AB15" s="130"/>
    </row>
    <row r="16" spans="1:28" ht="42.75">
      <c r="A16" s="288">
        <v>2.4</v>
      </c>
      <c r="B16" s="379" t="s">
        <v>92</v>
      </c>
      <c r="C16" s="228" t="s">
        <v>273</v>
      </c>
      <c r="D16" s="229">
        <v>2</v>
      </c>
      <c r="E16" s="289">
        <v>2</v>
      </c>
      <c r="F16" s="319" t="s">
        <v>714</v>
      </c>
      <c r="G16" s="231" t="s">
        <v>1132</v>
      </c>
      <c r="H16" s="231"/>
      <c r="I16" s="231"/>
      <c r="J16" s="231"/>
      <c r="K16" s="233" t="s">
        <v>35</v>
      </c>
      <c r="L16" s="234">
        <f>L13-L14</f>
        <v>12</v>
      </c>
      <c r="M16" s="130"/>
      <c r="N16" s="130"/>
      <c r="O16" s="130"/>
      <c r="P16" s="130"/>
      <c r="Q16" s="130"/>
      <c r="R16" s="130"/>
      <c r="S16" s="130"/>
      <c r="T16" s="130"/>
      <c r="U16" s="130"/>
      <c r="V16" s="130"/>
      <c r="W16" s="130"/>
      <c r="X16" s="130"/>
      <c r="Y16" s="130"/>
      <c r="Z16" s="130"/>
      <c r="AA16" s="130"/>
      <c r="AB16" s="130"/>
    </row>
    <row r="17" spans="1:28" ht="71.25">
      <c r="A17" s="288">
        <v>2.5</v>
      </c>
      <c r="B17" s="379" t="s">
        <v>93</v>
      </c>
      <c r="C17" s="228" t="s">
        <v>275</v>
      </c>
      <c r="D17" s="229">
        <v>1</v>
      </c>
      <c r="E17" s="289">
        <v>1</v>
      </c>
      <c r="F17" s="319" t="s">
        <v>714</v>
      </c>
      <c r="G17" s="231" t="s">
        <v>1133</v>
      </c>
      <c r="H17" s="231"/>
      <c r="I17" s="231"/>
      <c r="J17" s="231"/>
      <c r="K17" s="240" t="s">
        <v>267</v>
      </c>
      <c r="L17" s="241">
        <f>IFERROR(L15/L13,"N/A")</f>
        <v>0.75</v>
      </c>
      <c r="M17" s="130"/>
      <c r="N17" s="130"/>
      <c r="O17" s="130"/>
      <c r="P17" s="130"/>
      <c r="Q17" s="130"/>
      <c r="R17" s="130"/>
      <c r="S17" s="130"/>
      <c r="T17" s="130"/>
      <c r="U17" s="130"/>
      <c r="V17" s="130"/>
      <c r="W17" s="130"/>
      <c r="X17" s="130"/>
      <c r="Y17" s="130"/>
      <c r="Z17" s="130"/>
      <c r="AA17" s="130"/>
      <c r="AB17" s="130"/>
    </row>
    <row r="18" spans="1:28" ht="42.75">
      <c r="A18" s="288">
        <v>2.6</v>
      </c>
      <c r="B18" s="379" t="s">
        <v>94</v>
      </c>
      <c r="C18" s="228" t="s">
        <v>276</v>
      </c>
      <c r="D18" s="229">
        <v>1</v>
      </c>
      <c r="E18" s="289" t="s">
        <v>465</v>
      </c>
      <c r="F18" s="319" t="s">
        <v>714</v>
      </c>
      <c r="G18" s="231" t="s">
        <v>1134</v>
      </c>
      <c r="H18" s="231"/>
      <c r="I18" s="231"/>
      <c r="J18" s="231"/>
      <c r="K18" s="211"/>
      <c r="L18" s="246"/>
      <c r="M18" s="130"/>
      <c r="N18" s="130"/>
      <c r="O18" s="130"/>
      <c r="P18" s="130"/>
      <c r="Q18" s="130"/>
      <c r="R18" s="130"/>
      <c r="S18" s="130"/>
      <c r="T18" s="130"/>
      <c r="U18" s="130"/>
      <c r="V18" s="130"/>
      <c r="W18" s="130"/>
      <c r="X18" s="130"/>
      <c r="Y18" s="130"/>
      <c r="Z18" s="130"/>
      <c r="AA18" s="130"/>
      <c r="AB18" s="130"/>
    </row>
    <row r="19" spans="1:28" ht="156.75">
      <c r="A19" s="288">
        <v>2.7</v>
      </c>
      <c r="B19" s="379" t="s">
        <v>95</v>
      </c>
      <c r="C19" s="228" t="s">
        <v>277</v>
      </c>
      <c r="D19" s="229">
        <v>2</v>
      </c>
      <c r="E19" s="289">
        <v>0</v>
      </c>
      <c r="F19" s="319" t="s">
        <v>714</v>
      </c>
      <c r="G19" s="231" t="s">
        <v>1137</v>
      </c>
      <c r="H19" s="231"/>
      <c r="I19" s="231"/>
      <c r="J19" s="231"/>
      <c r="K19" s="211"/>
      <c r="L19" s="211"/>
      <c r="M19" s="130"/>
      <c r="N19" s="130"/>
      <c r="O19" s="130"/>
      <c r="P19" s="130"/>
      <c r="Q19" s="130"/>
      <c r="R19" s="130"/>
      <c r="S19" s="130"/>
      <c r="T19" s="130"/>
      <c r="U19" s="130"/>
      <c r="V19" s="130"/>
      <c r="W19" s="130"/>
      <c r="X19" s="130"/>
      <c r="Y19" s="130"/>
      <c r="Z19" s="130"/>
      <c r="AA19" s="130"/>
      <c r="AB19" s="130"/>
    </row>
    <row r="20" spans="1:28" ht="57">
      <c r="A20" s="288">
        <v>2.8</v>
      </c>
      <c r="B20" s="379" t="s">
        <v>96</v>
      </c>
      <c r="C20" s="238"/>
      <c r="D20" s="229">
        <v>1</v>
      </c>
      <c r="E20" s="289">
        <v>0</v>
      </c>
      <c r="F20" s="319" t="s">
        <v>714</v>
      </c>
      <c r="G20" s="382" t="s">
        <v>1138</v>
      </c>
      <c r="H20" s="382"/>
      <c r="I20" s="382"/>
      <c r="J20" s="382"/>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0"/>
      <c r="G21" s="235"/>
      <c r="H21" s="235"/>
      <c r="I21" s="235"/>
      <c r="J21" s="235"/>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317"/>
      <c r="G22" s="244"/>
      <c r="H22" s="244"/>
      <c r="I22" s="244"/>
      <c r="J22" s="244"/>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1</v>
      </c>
      <c r="F23" s="319" t="s">
        <v>714</v>
      </c>
      <c r="G23" s="231" t="s">
        <v>1139</v>
      </c>
      <c r="H23" s="231"/>
      <c r="I23" s="231"/>
      <c r="J23" s="231"/>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0"/>
      <c r="G24" s="231" t="s">
        <v>1141</v>
      </c>
      <c r="H24" s="231"/>
      <c r="I24" s="231"/>
      <c r="J24" s="231"/>
      <c r="K24" s="233" t="s">
        <v>33</v>
      </c>
      <c r="L24" s="234">
        <f>SUMIF(E23:E26,"~?",D23:D26)</f>
        <v>3</v>
      </c>
      <c r="M24" s="130"/>
      <c r="N24" s="130"/>
      <c r="O24" s="130"/>
      <c r="P24" s="130"/>
      <c r="Q24" s="130"/>
      <c r="R24" s="130"/>
      <c r="S24" s="130"/>
      <c r="T24" s="130"/>
      <c r="U24" s="130"/>
      <c r="V24" s="130"/>
      <c r="W24" s="130"/>
      <c r="X24" s="130"/>
      <c r="Y24" s="130"/>
      <c r="Z24" s="130"/>
      <c r="AA24" s="130"/>
      <c r="AB24" s="130"/>
    </row>
    <row r="25" spans="1:28" ht="85.5">
      <c r="A25" s="288">
        <v>3.3</v>
      </c>
      <c r="B25" s="227" t="s">
        <v>99</v>
      </c>
      <c r="C25" s="228" t="s">
        <v>282</v>
      </c>
      <c r="D25" s="229">
        <v>2</v>
      </c>
      <c r="E25" s="289">
        <v>0</v>
      </c>
      <c r="F25" s="290" t="s">
        <v>1143</v>
      </c>
      <c r="G25" s="231" t="s">
        <v>1144</v>
      </c>
      <c r="H25" s="231"/>
      <c r="I25" s="231"/>
      <c r="J25" s="231"/>
      <c r="K25" s="233" t="s">
        <v>34</v>
      </c>
      <c r="L25" s="234">
        <f>SUM(E23:E26)</f>
        <v>1</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0"/>
      <c r="G26" s="235"/>
      <c r="H26" s="235"/>
      <c r="I26" s="235"/>
      <c r="J26" s="235"/>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317"/>
      <c r="G27" s="244"/>
      <c r="H27" s="244"/>
      <c r="I27" s="244"/>
      <c r="J27" s="244"/>
      <c r="K27" s="240" t="s">
        <v>267</v>
      </c>
      <c r="L27" s="241">
        <f>IFERROR(L25/L23,"N/A")</f>
        <v>0.16666666666666666</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v>1</v>
      </c>
      <c r="F28" s="230"/>
      <c r="G28" s="231" t="s">
        <v>1145</v>
      </c>
      <c r="H28" s="231"/>
      <c r="I28" s="231"/>
      <c r="J28" s="231"/>
      <c r="K28" s="233" t="s">
        <v>32</v>
      </c>
      <c r="L28" s="234">
        <f>SUM(D28:D31)-SUMIF(E28:E31,"-",D28:D31)</f>
        <v>4</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465</v>
      </c>
      <c r="F29" s="230"/>
      <c r="G29" s="231" t="s">
        <v>1146</v>
      </c>
      <c r="H29" s="231"/>
      <c r="I29" s="231"/>
      <c r="J29" s="231"/>
      <c r="K29" s="233" t="s">
        <v>33</v>
      </c>
      <c r="L29" s="234">
        <f>SUMIF(E28:E31,"~?",D28:D31)</f>
        <v>0</v>
      </c>
      <c r="M29" s="130"/>
      <c r="N29" s="130"/>
      <c r="O29" s="130"/>
      <c r="P29" s="130"/>
      <c r="Q29" s="130"/>
      <c r="R29" s="130"/>
      <c r="S29" s="130"/>
      <c r="T29" s="130"/>
      <c r="U29" s="130"/>
      <c r="V29" s="130"/>
      <c r="W29" s="130"/>
      <c r="X29" s="130"/>
      <c r="Y29" s="130"/>
      <c r="Z29" s="130"/>
      <c r="AA29" s="130"/>
      <c r="AB29" s="130"/>
    </row>
    <row r="30" spans="1:28" ht="99.75">
      <c r="A30" s="288">
        <v>4.3</v>
      </c>
      <c r="B30" s="227" t="s">
        <v>103</v>
      </c>
      <c r="C30" s="228" t="s">
        <v>287</v>
      </c>
      <c r="D30" s="229">
        <v>2</v>
      </c>
      <c r="E30" s="289">
        <v>2</v>
      </c>
      <c r="F30" s="290" t="s">
        <v>1147</v>
      </c>
      <c r="G30" s="231" t="s">
        <v>1149</v>
      </c>
      <c r="H30" s="231"/>
      <c r="I30" s="231"/>
      <c r="J30" s="231"/>
      <c r="K30" s="233" t="s">
        <v>34</v>
      </c>
      <c r="L30" s="234">
        <f>SUM(E28:E31)</f>
        <v>3</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0"/>
      <c r="G31" s="235"/>
      <c r="H31" s="235"/>
      <c r="I31" s="235"/>
      <c r="J31" s="235"/>
      <c r="K31" s="233" t="s">
        <v>35</v>
      </c>
      <c r="L31" s="234">
        <f>L28-L29</f>
        <v>4</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317"/>
      <c r="G32" s="244"/>
      <c r="H32" s="244"/>
      <c r="I32" s="244"/>
      <c r="J32" s="244"/>
      <c r="K32" s="240" t="s">
        <v>267</v>
      </c>
      <c r="L32" s="241">
        <f>IFERROR(L30/L28,"N/A")</f>
        <v>0.75</v>
      </c>
      <c r="M32" s="130"/>
      <c r="N32" s="130"/>
      <c r="O32" s="130"/>
      <c r="P32" s="130"/>
      <c r="Q32" s="130"/>
      <c r="R32" s="130"/>
      <c r="S32" s="130"/>
      <c r="T32" s="130"/>
      <c r="U32" s="130"/>
      <c r="V32" s="130"/>
      <c r="W32" s="130"/>
      <c r="X32" s="130"/>
      <c r="Y32" s="130"/>
      <c r="Z32" s="130"/>
      <c r="AA32" s="130"/>
      <c r="AB32" s="130"/>
    </row>
    <row r="33" spans="1:28" ht="99.75">
      <c r="A33" s="288">
        <v>5.0999999999999996</v>
      </c>
      <c r="B33" s="227" t="s">
        <v>105</v>
      </c>
      <c r="C33" s="228" t="s">
        <v>289</v>
      </c>
      <c r="D33" s="229">
        <v>3</v>
      </c>
      <c r="E33" s="289">
        <v>3</v>
      </c>
      <c r="F33" s="290" t="s">
        <v>1151</v>
      </c>
      <c r="G33" s="231" t="s">
        <v>1153</v>
      </c>
      <c r="H33" s="231"/>
      <c r="I33" s="231"/>
      <c r="J33" s="231"/>
      <c r="K33" s="233" t="s">
        <v>32</v>
      </c>
      <c r="L33" s="234">
        <f>SUM(D33:D36)-SUMIF(E33:E36,"-",D33:D36)</f>
        <v>4</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465</v>
      </c>
      <c r="F34" s="230"/>
      <c r="G34" s="231" t="s">
        <v>1154</v>
      </c>
      <c r="H34" s="231"/>
      <c r="I34" s="231"/>
      <c r="J34" s="231"/>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1</v>
      </c>
      <c r="F35" s="230"/>
      <c r="G35" s="231" t="s">
        <v>1156</v>
      </c>
      <c r="H35" s="231"/>
      <c r="I35" s="231"/>
      <c r="J35" s="231"/>
      <c r="K35" s="233" t="s">
        <v>34</v>
      </c>
      <c r="L35" s="234">
        <f>SUM(E33:E36)</f>
        <v>4</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0"/>
      <c r="G36" s="235"/>
      <c r="H36" s="235"/>
      <c r="I36" s="235"/>
      <c r="J36" s="235"/>
      <c r="K36" s="233" t="s">
        <v>35</v>
      </c>
      <c r="L36" s="234">
        <f>L33-L34</f>
        <v>4</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317"/>
      <c r="G37" s="244"/>
      <c r="H37" s="244"/>
      <c r="I37" s="244"/>
      <c r="J37" s="244"/>
      <c r="K37" s="240" t="s">
        <v>267</v>
      </c>
      <c r="L37" s="241">
        <f>IFERROR(L35/L33,"N/A")</f>
        <v>1</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323"/>
      <c r="G38" s="249"/>
      <c r="H38" s="249"/>
      <c r="I38" s="249"/>
      <c r="J38" s="249"/>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2</v>
      </c>
      <c r="F39" s="230"/>
      <c r="G39" s="231" t="s">
        <v>1159</v>
      </c>
      <c r="H39" s="231"/>
      <c r="I39" s="231"/>
      <c r="J39" s="231"/>
      <c r="K39" s="250" t="s">
        <v>33</v>
      </c>
      <c r="L39" s="234">
        <f>SUMIF(E38:E50,"~?",D38:D50)</f>
        <v>2</v>
      </c>
      <c r="M39" s="130"/>
      <c r="N39" s="130"/>
      <c r="O39" s="130"/>
      <c r="P39" s="130"/>
      <c r="Q39" s="130"/>
      <c r="R39" s="130"/>
      <c r="S39" s="130"/>
      <c r="T39" s="130"/>
      <c r="U39" s="130"/>
      <c r="V39" s="130"/>
      <c r="W39" s="130"/>
      <c r="X39" s="130"/>
      <c r="Y39" s="130"/>
      <c r="Z39" s="130"/>
      <c r="AA39" s="130"/>
      <c r="AB39" s="130"/>
    </row>
    <row r="40" spans="1:28" ht="85.5">
      <c r="A40" s="288" t="s">
        <v>111</v>
      </c>
      <c r="B40" s="227" t="s">
        <v>112</v>
      </c>
      <c r="C40" s="228" t="s">
        <v>297</v>
      </c>
      <c r="D40" s="229">
        <v>1</v>
      </c>
      <c r="E40" s="289">
        <v>1</v>
      </c>
      <c r="F40" s="290" t="s">
        <v>1147</v>
      </c>
      <c r="G40" s="231" t="s">
        <v>1164</v>
      </c>
      <c r="H40" s="231"/>
      <c r="I40" s="231"/>
      <c r="J40" s="231"/>
      <c r="K40" s="250" t="s">
        <v>34</v>
      </c>
      <c r="L40" s="234">
        <f>SUM(E38:E50)</f>
        <v>6</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90" t="s">
        <v>1165</v>
      </c>
      <c r="G41" s="231" t="s">
        <v>1167</v>
      </c>
      <c r="H41" s="231"/>
      <c r="I41" s="231"/>
      <c r="J41" s="231"/>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323"/>
      <c r="G42" s="249"/>
      <c r="H42" s="249"/>
      <c r="I42" s="249"/>
      <c r="J42" s="249"/>
      <c r="K42" s="240" t="s">
        <v>267</v>
      </c>
      <c r="L42" s="241">
        <f>IFERROR(L40/L38,"N/A")</f>
        <v>0.6</v>
      </c>
      <c r="M42" s="130"/>
      <c r="N42" s="130"/>
      <c r="O42" s="130"/>
      <c r="P42" s="130"/>
      <c r="Q42" s="130"/>
      <c r="R42" s="130"/>
      <c r="S42" s="130"/>
      <c r="T42" s="130"/>
      <c r="U42" s="130"/>
      <c r="V42" s="130"/>
      <c r="W42" s="130"/>
      <c r="X42" s="130"/>
      <c r="Y42" s="130"/>
      <c r="Z42" s="130"/>
      <c r="AA42" s="130"/>
      <c r="AB42" s="130"/>
    </row>
    <row r="43" spans="1:28" ht="57">
      <c r="A43" s="288" t="s">
        <v>116</v>
      </c>
      <c r="B43" s="227" t="s">
        <v>654</v>
      </c>
      <c r="C43" s="228" t="s">
        <v>301</v>
      </c>
      <c r="D43" s="229">
        <v>1</v>
      </c>
      <c r="E43" s="289">
        <v>1</v>
      </c>
      <c r="F43" s="230"/>
      <c r="G43" s="231" t="s">
        <v>1168</v>
      </c>
      <c r="H43" s="231"/>
      <c r="I43" s="231"/>
      <c r="J43" s="231"/>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t="s">
        <v>454</v>
      </c>
      <c r="F44" s="230"/>
      <c r="G44" s="231" t="s">
        <v>1170</v>
      </c>
      <c r="H44" s="231"/>
      <c r="I44" s="231"/>
      <c r="J44" s="231"/>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323"/>
      <c r="G45" s="249"/>
      <c r="H45" s="249"/>
      <c r="I45" s="249"/>
      <c r="J45" s="249"/>
      <c r="K45" s="211"/>
      <c r="L45" s="211"/>
      <c r="M45" s="130"/>
      <c r="N45" s="130"/>
      <c r="O45" s="130"/>
      <c r="P45" s="130"/>
      <c r="Q45" s="130"/>
      <c r="R45" s="130"/>
      <c r="S45" s="130"/>
      <c r="T45" s="130"/>
      <c r="U45" s="130"/>
      <c r="V45" s="130"/>
      <c r="W45" s="130"/>
      <c r="X45" s="130"/>
      <c r="Y45" s="130"/>
      <c r="Z45" s="130"/>
      <c r="AA45" s="130"/>
      <c r="AB45" s="130"/>
    </row>
    <row r="46" spans="1:28" ht="85.5">
      <c r="A46" s="288" t="s">
        <v>121</v>
      </c>
      <c r="B46" s="227" t="s">
        <v>122</v>
      </c>
      <c r="C46" s="228" t="s">
        <v>304</v>
      </c>
      <c r="D46" s="229">
        <v>2</v>
      </c>
      <c r="E46" s="289">
        <v>0</v>
      </c>
      <c r="F46" s="230"/>
      <c r="G46" s="231" t="s">
        <v>1171</v>
      </c>
      <c r="H46" s="231"/>
      <c r="I46" s="231"/>
      <c r="J46" s="231"/>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0"/>
      <c r="G47" s="339" t="s">
        <v>1172</v>
      </c>
      <c r="H47" s="339"/>
      <c r="I47" s="339"/>
      <c r="J47" s="339"/>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0"/>
      <c r="G48" s="339"/>
      <c r="H48" s="339"/>
      <c r="I48" s="339"/>
      <c r="J48" s="339"/>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0"/>
      <c r="G49" s="339"/>
      <c r="H49" s="339"/>
      <c r="I49" s="339"/>
      <c r="J49" s="339"/>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0"/>
      <c r="G50" s="235"/>
      <c r="H50" s="235"/>
      <c r="I50" s="235"/>
      <c r="J50" s="235"/>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317"/>
      <c r="G51" s="244"/>
      <c r="H51" s="244"/>
      <c r="I51" s="244"/>
      <c r="J51" s="244"/>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323"/>
      <c r="G52" s="249"/>
      <c r="H52" s="249"/>
      <c r="I52" s="249"/>
      <c r="J52" s="249"/>
      <c r="K52" s="250" t="s">
        <v>32</v>
      </c>
      <c r="L52" s="234">
        <f>SUM(D52:D84)-SUMIF(E52:E84,"-",D52:D84)</f>
        <v>21</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0"/>
      <c r="G53" s="231" t="s">
        <v>1173</v>
      </c>
      <c r="H53" s="231"/>
      <c r="I53" s="231"/>
      <c r="J53" s="231"/>
      <c r="K53" s="250" t="s">
        <v>33</v>
      </c>
      <c r="L53" s="234">
        <f>SUMIF(E52:E84,"~?",D52:D84)</f>
        <v>2</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290" t="s">
        <v>1174</v>
      </c>
      <c r="G54" s="295" t="s">
        <v>1175</v>
      </c>
      <c r="H54" s="295"/>
      <c r="I54" s="295"/>
      <c r="J54" s="295"/>
      <c r="K54" s="250" t="s">
        <v>34</v>
      </c>
      <c r="L54" s="234">
        <f>SUM(E52:E84)</f>
        <v>11</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323"/>
      <c r="G55" s="249"/>
      <c r="H55" s="249"/>
      <c r="I55" s="249"/>
      <c r="J55" s="249"/>
      <c r="K55" s="250" t="s">
        <v>35</v>
      </c>
      <c r="L55" s="234">
        <f>L52-L53</f>
        <v>19</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1</v>
      </c>
      <c r="F56" s="230"/>
      <c r="G56" s="235"/>
      <c r="H56" s="235"/>
      <c r="I56" s="235"/>
      <c r="J56" s="235"/>
      <c r="K56" s="240" t="s">
        <v>267</v>
      </c>
      <c r="L56" s="241">
        <f>IFERROR(L54/L52,"N/A")</f>
        <v>0.52380952380952384</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30"/>
      <c r="G57" s="235"/>
      <c r="H57" s="235"/>
      <c r="I57" s="235"/>
      <c r="J57" s="235"/>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0"/>
      <c r="G58" s="231" t="s">
        <v>1177</v>
      </c>
      <c r="H58" s="231"/>
      <c r="I58" s="231"/>
      <c r="J58" s="231"/>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323"/>
      <c r="G59" s="249"/>
      <c r="H59" s="249"/>
      <c r="I59" s="249"/>
      <c r="J59" s="249"/>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0"/>
      <c r="G60" s="231" t="s">
        <v>1178</v>
      </c>
      <c r="H60" s="231"/>
      <c r="I60" s="231"/>
      <c r="J60" s="231"/>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323"/>
      <c r="G61" s="249"/>
      <c r="H61" s="249"/>
      <c r="I61" s="249"/>
      <c r="J61" s="249"/>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0"/>
      <c r="G62" s="235"/>
      <c r="H62" s="235"/>
      <c r="I62" s="235"/>
      <c r="J62" s="235"/>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0</v>
      </c>
      <c r="F63" s="290" t="s">
        <v>1179</v>
      </c>
      <c r="G63" s="231" t="s">
        <v>1180</v>
      </c>
      <c r="H63" s="231"/>
      <c r="I63" s="231"/>
      <c r="J63" s="231"/>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0" t="s">
        <v>1181</v>
      </c>
      <c r="G64" s="231" t="s">
        <v>1182</v>
      </c>
      <c r="H64" s="231"/>
      <c r="I64" s="231"/>
      <c r="J64" s="231"/>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323"/>
      <c r="G65" s="249"/>
      <c r="H65" s="249"/>
      <c r="I65" s="249"/>
      <c r="J65" s="249"/>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90" t="s">
        <v>1183</v>
      </c>
      <c r="G66" s="231" t="s">
        <v>1184</v>
      </c>
      <c r="H66" s="231"/>
      <c r="I66" s="231"/>
      <c r="J66" s="231"/>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319" t="s">
        <v>714</v>
      </c>
      <c r="G67" s="231" t="s">
        <v>1185</v>
      </c>
      <c r="H67" s="231"/>
      <c r="I67" s="231"/>
      <c r="J67" s="231"/>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323"/>
      <c r="G68" s="249"/>
      <c r="H68" s="249"/>
      <c r="I68" s="249"/>
      <c r="J68" s="249"/>
      <c r="K68" s="211"/>
      <c r="L68" s="211"/>
      <c r="M68" s="130"/>
      <c r="N68" s="130"/>
      <c r="O68" s="130"/>
      <c r="P68" s="130"/>
      <c r="Q68" s="130"/>
      <c r="R68" s="130"/>
      <c r="S68" s="130"/>
      <c r="T68" s="130"/>
      <c r="U68" s="130"/>
      <c r="V68" s="130"/>
      <c r="W68" s="130"/>
      <c r="X68" s="130"/>
      <c r="Y68" s="130"/>
      <c r="Z68" s="130"/>
      <c r="AA68" s="130"/>
      <c r="AB68" s="130"/>
    </row>
    <row r="69" spans="1:28" ht="114">
      <c r="A69" s="288" t="s">
        <v>158</v>
      </c>
      <c r="B69" s="227" t="s">
        <v>159</v>
      </c>
      <c r="C69" s="228" t="s">
        <v>323</v>
      </c>
      <c r="D69" s="229">
        <v>3</v>
      </c>
      <c r="E69" s="289">
        <v>3</v>
      </c>
      <c r="F69" s="230"/>
      <c r="G69" s="231" t="s">
        <v>1186</v>
      </c>
      <c r="H69" s="231"/>
      <c r="I69" s="231"/>
      <c r="J69" s="231"/>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0"/>
      <c r="G70" s="231" t="s">
        <v>1187</v>
      </c>
      <c r="H70" s="231"/>
      <c r="I70" s="231"/>
      <c r="J70" s="231"/>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t="s">
        <v>465</v>
      </c>
      <c r="F71" s="230"/>
      <c r="G71" s="231" t="s">
        <v>1189</v>
      </c>
      <c r="H71" s="231"/>
      <c r="I71" s="231"/>
      <c r="J71" s="231"/>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1</v>
      </c>
      <c r="F72" s="230"/>
      <c r="G72" s="235"/>
      <c r="H72" s="235"/>
      <c r="I72" s="235"/>
      <c r="J72" s="235"/>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323"/>
      <c r="G73" s="249"/>
      <c r="H73" s="249"/>
      <c r="I73" s="249"/>
      <c r="J73" s="249"/>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0</v>
      </c>
      <c r="F74" s="290" t="s">
        <v>1190</v>
      </c>
      <c r="G74" s="231" t="s">
        <v>1191</v>
      </c>
      <c r="H74" s="231"/>
      <c r="I74" s="231"/>
      <c r="J74" s="231"/>
      <c r="K74" s="211"/>
      <c r="L74" s="211"/>
      <c r="M74" s="130"/>
      <c r="N74" s="130"/>
      <c r="O74" s="130"/>
      <c r="P74" s="130"/>
      <c r="Q74" s="130"/>
      <c r="R74" s="130"/>
      <c r="S74" s="130"/>
      <c r="T74" s="130"/>
      <c r="U74" s="130"/>
      <c r="V74" s="130"/>
      <c r="W74" s="130"/>
      <c r="X74" s="130"/>
      <c r="Y74" s="130"/>
      <c r="Z74" s="130"/>
      <c r="AA74" s="130"/>
      <c r="AB74" s="130"/>
    </row>
    <row r="75" spans="1:28" ht="57">
      <c r="A75" s="288" t="s">
        <v>169</v>
      </c>
      <c r="B75" s="227" t="s">
        <v>170</v>
      </c>
      <c r="C75" s="238"/>
      <c r="D75" s="229">
        <v>1</v>
      </c>
      <c r="E75" s="289">
        <v>1</v>
      </c>
      <c r="F75" s="319" t="s">
        <v>714</v>
      </c>
      <c r="G75" s="231" t="s">
        <v>1192</v>
      </c>
      <c r="H75" s="231"/>
      <c r="I75" s="231"/>
      <c r="J75" s="231"/>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323"/>
      <c r="G76" s="249"/>
      <c r="H76" s="249"/>
      <c r="I76" s="249"/>
      <c r="J76" s="249"/>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90" t="s">
        <v>1183</v>
      </c>
      <c r="G77" s="231" t="s">
        <v>1193</v>
      </c>
      <c r="H77" s="231"/>
      <c r="I77" s="231"/>
      <c r="J77" s="231"/>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0"/>
      <c r="G78" s="231" t="s">
        <v>1194</v>
      </c>
      <c r="H78" s="231"/>
      <c r="I78" s="231"/>
      <c r="J78" s="231"/>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t="s">
        <v>465</v>
      </c>
      <c r="F79" s="230"/>
      <c r="G79" s="231" t="s">
        <v>1195</v>
      </c>
      <c r="H79" s="231"/>
      <c r="I79" s="231"/>
      <c r="J79" s="231"/>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323"/>
      <c r="G80" s="249"/>
      <c r="H80" s="249"/>
      <c r="I80" s="249"/>
      <c r="J80" s="249"/>
      <c r="K80" s="211"/>
      <c r="L80" s="211"/>
      <c r="M80" s="130"/>
      <c r="N80" s="130"/>
      <c r="O80" s="130"/>
      <c r="P80" s="130"/>
      <c r="Q80" s="130"/>
      <c r="R80" s="130"/>
      <c r="S80" s="130"/>
      <c r="T80" s="130"/>
      <c r="U80" s="130"/>
      <c r="V80" s="130"/>
      <c r="W80" s="130"/>
      <c r="X80" s="130"/>
      <c r="Y80" s="130"/>
      <c r="Z80" s="130"/>
      <c r="AA80" s="130"/>
      <c r="AB80" s="130"/>
    </row>
    <row r="81" spans="1:28" ht="71.25">
      <c r="A81" s="288" t="s">
        <v>179</v>
      </c>
      <c r="B81" s="227" t="s">
        <v>180</v>
      </c>
      <c r="C81" s="238"/>
      <c r="D81" s="229">
        <v>1</v>
      </c>
      <c r="E81" s="289" t="s">
        <v>454</v>
      </c>
      <c r="F81" s="230"/>
      <c r="G81" s="231" t="s">
        <v>1196</v>
      </c>
      <c r="H81" s="231"/>
      <c r="I81" s="231"/>
      <c r="J81" s="231"/>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465</v>
      </c>
      <c r="F82" s="230"/>
      <c r="G82" s="231" t="s">
        <v>1197</v>
      </c>
      <c r="H82" s="231"/>
      <c r="I82" s="231"/>
      <c r="J82" s="231"/>
      <c r="K82" s="211"/>
      <c r="L82" s="211"/>
      <c r="M82" s="130"/>
      <c r="N82" s="130"/>
      <c r="O82" s="130"/>
      <c r="P82" s="130"/>
      <c r="Q82" s="130"/>
      <c r="R82" s="130"/>
      <c r="S82" s="130"/>
      <c r="T82" s="130"/>
      <c r="U82" s="130"/>
      <c r="V82" s="130"/>
      <c r="W82" s="130"/>
      <c r="X82" s="130"/>
      <c r="Y82" s="130"/>
      <c r="Z82" s="130"/>
      <c r="AA82" s="130"/>
      <c r="AB82" s="130"/>
    </row>
    <row r="83" spans="1:28" ht="71.25">
      <c r="A83" s="288" t="s">
        <v>183</v>
      </c>
      <c r="B83" s="227" t="s">
        <v>184</v>
      </c>
      <c r="C83" s="238"/>
      <c r="D83" s="229">
        <v>1</v>
      </c>
      <c r="E83" s="289" t="s">
        <v>454</v>
      </c>
      <c r="F83" s="230"/>
      <c r="G83" s="231" t="s">
        <v>1196</v>
      </c>
      <c r="H83" s="231"/>
      <c r="I83" s="231"/>
      <c r="J83" s="231"/>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315"/>
      <c r="G84" s="235"/>
      <c r="H84" s="235"/>
      <c r="I84" s="235"/>
      <c r="J84" s="235"/>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317"/>
      <c r="G85" s="244"/>
      <c r="H85" s="244"/>
      <c r="I85" s="244"/>
      <c r="J85" s="244"/>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481</v>
      </c>
      <c r="H86" s="231"/>
      <c r="I86" s="231"/>
      <c r="J86" s="231"/>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917</v>
      </c>
      <c r="H87" s="231"/>
      <c r="I87" s="231"/>
      <c r="J87" s="231"/>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31" t="s">
        <v>1169</v>
      </c>
      <c r="H88" s="231"/>
      <c r="I88" s="231"/>
      <c r="J88" s="231"/>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0"/>
      <c r="G89" s="235"/>
      <c r="H89" s="235"/>
      <c r="I89" s="235"/>
      <c r="J89" s="235"/>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317"/>
      <c r="G90" s="244"/>
      <c r="H90" s="244"/>
      <c r="I90" s="244"/>
      <c r="J90" s="244"/>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0"/>
      <c r="G91" s="231" t="s">
        <v>1199</v>
      </c>
      <c r="H91" s="231"/>
      <c r="I91" s="231"/>
      <c r="J91" s="231"/>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85.5">
      <c r="A92" s="288">
        <v>9.1999999999999993</v>
      </c>
      <c r="B92" s="253" t="s">
        <v>191</v>
      </c>
      <c r="C92" s="228" t="s">
        <v>350</v>
      </c>
      <c r="D92" s="229">
        <v>2</v>
      </c>
      <c r="E92" s="289" t="s">
        <v>454</v>
      </c>
      <c r="F92" s="230"/>
      <c r="G92" s="231" t="s">
        <v>1200</v>
      </c>
      <c r="H92" s="231"/>
      <c r="I92" s="231"/>
      <c r="J92" s="231"/>
      <c r="K92" s="250" t="s">
        <v>33</v>
      </c>
      <c r="L92" s="234">
        <f>SUMIF(E91:E93,"~?",D91:D93)</f>
        <v>2</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0"/>
      <c r="G93" s="235"/>
      <c r="H93" s="235"/>
      <c r="I93" s="235"/>
      <c r="J93" s="235"/>
      <c r="K93" s="250" t="s">
        <v>34</v>
      </c>
      <c r="L93" s="234">
        <f>SUM(E91:E93)</f>
        <v>3</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317"/>
      <c r="G94" s="244"/>
      <c r="H94" s="244"/>
      <c r="I94" s="244"/>
      <c r="J94" s="244"/>
      <c r="K94" s="250" t="s">
        <v>35</v>
      </c>
      <c r="L94" s="234">
        <f>L91-L92</f>
        <v>3</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1130</v>
      </c>
      <c r="H95" s="231"/>
      <c r="I95" s="231"/>
      <c r="J95" s="231"/>
      <c r="K95" s="240" t="s">
        <v>267</v>
      </c>
      <c r="L95" s="241">
        <f>IFERROR(L93/L91,"N/A")</f>
        <v>0.6</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1130</v>
      </c>
      <c r="H96" s="231"/>
      <c r="I96" s="231"/>
      <c r="J96" s="231"/>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2</v>
      </c>
      <c r="F97" s="230"/>
      <c r="G97" s="231" t="s">
        <v>1201</v>
      </c>
      <c r="H97" s="231"/>
      <c r="I97" s="231"/>
      <c r="J97" s="231"/>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85.5">
      <c r="A98" s="288">
        <v>10.4</v>
      </c>
      <c r="B98" s="227" t="s">
        <v>197</v>
      </c>
      <c r="C98" s="228" t="s">
        <v>361</v>
      </c>
      <c r="D98" s="229">
        <v>1</v>
      </c>
      <c r="E98" s="289">
        <v>0</v>
      </c>
      <c r="F98" s="230"/>
      <c r="G98" s="231" t="s">
        <v>1202</v>
      </c>
      <c r="H98" s="235"/>
      <c r="I98" s="235"/>
      <c r="J98" s="235"/>
      <c r="K98" s="250" t="s">
        <v>34</v>
      </c>
      <c r="L98" s="234">
        <f>SUM(E95:E100)</f>
        <v>2</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330"/>
      <c r="G99" s="257"/>
      <c r="H99" s="257"/>
      <c r="I99" s="257"/>
      <c r="J99" s="257"/>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231"/>
      <c r="I100" s="231"/>
      <c r="J100" s="231"/>
      <c r="K100" s="240" t="s">
        <v>267</v>
      </c>
      <c r="L100" s="241">
        <f>IFERROR(L98/L96,"N/A")</f>
        <v>0.4</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0"/>
      <c r="G101" s="235"/>
      <c r="H101" s="235"/>
      <c r="I101" s="235"/>
      <c r="J101" s="235"/>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317"/>
      <c r="G102" s="244"/>
      <c r="H102" s="244"/>
      <c r="I102" s="244"/>
      <c r="J102" s="244"/>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737</v>
      </c>
      <c r="H103" s="231"/>
      <c r="I103" s="231"/>
      <c r="J103" s="231"/>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231"/>
      <c r="I104" s="231"/>
      <c r="J104" s="231"/>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740</v>
      </c>
      <c r="H105" s="231"/>
      <c r="I105" s="231"/>
      <c r="J105" s="231"/>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0"/>
      <c r="G106" s="231" t="s">
        <v>1203</v>
      </c>
      <c r="H106" s="231"/>
      <c r="I106" s="231"/>
      <c r="J106" s="231"/>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0"/>
      <c r="G107" s="235"/>
      <c r="H107" s="235"/>
      <c r="I107" s="235"/>
      <c r="J107" s="235"/>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317"/>
      <c r="G108" s="244"/>
      <c r="H108" s="244"/>
      <c r="I108" s="244"/>
      <c r="J108" s="244"/>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0"/>
      <c r="G109" s="390" t="s">
        <v>1204</v>
      </c>
      <c r="H109" s="390"/>
      <c r="I109" s="390"/>
      <c r="J109" s="390"/>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0"/>
      <c r="G110" s="390"/>
      <c r="H110" s="390"/>
      <c r="I110" s="390"/>
      <c r="J110" s="39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0"/>
      <c r="G111" s="390"/>
      <c r="H111" s="390"/>
      <c r="I111" s="390"/>
      <c r="J111" s="39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0"/>
      <c r="G112" s="390"/>
      <c r="H112" s="390"/>
      <c r="I112" s="390"/>
      <c r="J112" s="39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0"/>
      <c r="G113" s="390"/>
      <c r="H113" s="390"/>
      <c r="I113" s="390"/>
      <c r="J113" s="390"/>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0"/>
      <c r="G114" s="235"/>
      <c r="H114" s="235"/>
      <c r="I114" s="235"/>
      <c r="J114" s="235"/>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317"/>
      <c r="G115" s="244"/>
      <c r="H115" s="244"/>
      <c r="I115" s="244"/>
      <c r="J115" s="244"/>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0"/>
      <c r="G116" s="231" t="s">
        <v>1205</v>
      </c>
      <c r="H116" s="231"/>
      <c r="I116" s="231"/>
      <c r="J116" s="231"/>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v>1</v>
      </c>
      <c r="F117" s="230"/>
      <c r="G117" s="231" t="s">
        <v>1206</v>
      </c>
      <c r="H117" s="231"/>
      <c r="I117" s="231"/>
      <c r="J117" s="231"/>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760</v>
      </c>
      <c r="H118" s="231"/>
      <c r="I118" s="231"/>
      <c r="J118" s="231"/>
      <c r="K118" s="250" t="s">
        <v>34</v>
      </c>
      <c r="L118" s="234">
        <f>SUM(E116:E121)</f>
        <v>5</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0"/>
      <c r="G119" s="231" t="s">
        <v>1207</v>
      </c>
      <c r="H119" s="231"/>
      <c r="I119" s="231"/>
      <c r="J119" s="231"/>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57">
      <c r="A120" s="288">
        <v>13.5</v>
      </c>
      <c r="B120" s="227" t="s">
        <v>214</v>
      </c>
      <c r="C120" s="228" t="s">
        <v>394</v>
      </c>
      <c r="D120" s="229">
        <v>1</v>
      </c>
      <c r="E120" s="289">
        <v>1</v>
      </c>
      <c r="F120" s="230"/>
      <c r="G120" s="231" t="s">
        <v>1208</v>
      </c>
      <c r="H120" s="231"/>
      <c r="I120" s="231"/>
      <c r="J120" s="231"/>
      <c r="K120" s="240" t="s">
        <v>267</v>
      </c>
      <c r="L120" s="241">
        <f>IFERROR(L118/L116,"N/A")</f>
        <v>1</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0"/>
      <c r="G121" s="235"/>
      <c r="H121" s="235"/>
      <c r="I121" s="235"/>
      <c r="J121" s="235"/>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317"/>
      <c r="G122" s="244"/>
      <c r="H122" s="244"/>
      <c r="I122" s="244"/>
      <c r="J122" s="244"/>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390" t="s">
        <v>459</v>
      </c>
      <c r="H123" s="390"/>
      <c r="I123" s="390"/>
      <c r="J123" s="39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390"/>
      <c r="H124" s="390"/>
      <c r="I124" s="390"/>
      <c r="J124" s="39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390"/>
      <c r="H125" s="390"/>
      <c r="I125" s="390"/>
      <c r="J125" s="39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390"/>
      <c r="H126" s="390"/>
      <c r="I126" s="390"/>
      <c r="J126" s="39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390"/>
      <c r="H127" s="390"/>
      <c r="I127" s="390"/>
      <c r="J127" s="39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390"/>
      <c r="H128" s="390"/>
      <c r="I128" s="390"/>
      <c r="J128" s="39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390"/>
      <c r="H129" s="390"/>
      <c r="I129" s="390"/>
      <c r="J129" s="39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0"/>
      <c r="G130" s="235"/>
      <c r="H130" s="235"/>
      <c r="I130" s="235"/>
      <c r="J130" s="235"/>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317"/>
      <c r="G131" s="244"/>
      <c r="H131" s="244"/>
      <c r="I131" s="244"/>
      <c r="J131" s="244"/>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231"/>
      <c r="I132" s="231"/>
      <c r="J132" s="231"/>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235"/>
      <c r="I133" s="235"/>
      <c r="J133" s="235"/>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235"/>
      <c r="I134" s="235"/>
      <c r="J134" s="235"/>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235"/>
      <c r="I135" s="235"/>
      <c r="J135" s="235"/>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0"/>
      <c r="G136" s="235"/>
      <c r="H136" s="235"/>
      <c r="I136" s="235"/>
      <c r="J136" s="235"/>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323"/>
      <c r="G137" s="249"/>
      <c r="H137" s="249"/>
      <c r="I137" s="249"/>
      <c r="J137" s="249"/>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231"/>
      <c r="I138" s="231"/>
      <c r="J138" s="231"/>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235"/>
      <c r="I139" s="235"/>
      <c r="J139" s="235"/>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235"/>
      <c r="I140" s="235"/>
      <c r="J140" s="235"/>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235"/>
      <c r="I141" s="235"/>
      <c r="J141" s="235"/>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235"/>
      <c r="I142" s="235"/>
      <c r="J142" s="235"/>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235"/>
      <c r="I143" s="235"/>
      <c r="J143" s="235"/>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235"/>
      <c r="I144" s="235"/>
      <c r="J144" s="235"/>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235"/>
      <c r="I145" s="235"/>
      <c r="J145" s="235"/>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249"/>
      <c r="I146" s="249"/>
      <c r="J146" s="249"/>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231"/>
      <c r="I147" s="231"/>
      <c r="J147" s="231"/>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235"/>
      <c r="I148" s="235"/>
      <c r="J148" s="235"/>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235"/>
      <c r="I149" s="235"/>
      <c r="J149" s="235"/>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235"/>
      <c r="I150" s="235"/>
      <c r="J150" s="235"/>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0"/>
      <c r="G151" s="235"/>
      <c r="H151" s="235"/>
      <c r="I151" s="235"/>
      <c r="J151" s="235"/>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334"/>
      <c r="G152" s="272"/>
      <c r="H152" s="272"/>
      <c r="I152" s="272"/>
      <c r="J152" s="272"/>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0"/>
      <c r="G153" s="235"/>
      <c r="H153" s="235"/>
      <c r="I153" s="235"/>
      <c r="J153" s="235"/>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0"/>
      <c r="G154" s="235"/>
      <c r="H154" s="235"/>
      <c r="I154" s="235"/>
      <c r="J154" s="235"/>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113</v>
      </c>
      <c r="F155" s="230"/>
      <c r="G155" s="235"/>
      <c r="H155" s="235"/>
      <c r="I155" s="235"/>
      <c r="J155" s="235"/>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39</v>
      </c>
      <c r="F156" s="230"/>
      <c r="G156" s="235"/>
      <c r="H156" s="235"/>
      <c r="I156" s="235"/>
      <c r="J156" s="235"/>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50</v>
      </c>
      <c r="F157" s="230"/>
      <c r="G157" s="235"/>
      <c r="H157" s="235"/>
      <c r="I157" s="235"/>
      <c r="J157" s="235"/>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74</v>
      </c>
      <c r="F158" s="230"/>
      <c r="G158" s="235"/>
      <c r="H158" s="235"/>
      <c r="I158" s="235"/>
      <c r="J158" s="235"/>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0.50321428570000004</v>
      </c>
      <c r="F159" s="230"/>
      <c r="G159" s="235"/>
      <c r="H159" s="235"/>
      <c r="I159" s="235"/>
      <c r="J159" s="235"/>
      <c r="K159" s="211"/>
      <c r="L159" s="211"/>
      <c r="M159" s="130"/>
      <c r="N159" s="130"/>
      <c r="O159" s="130"/>
      <c r="P159" s="130"/>
      <c r="Q159" s="130"/>
      <c r="R159" s="130"/>
      <c r="S159" s="130"/>
      <c r="T159" s="130"/>
      <c r="U159" s="130"/>
      <c r="V159" s="130"/>
      <c r="W159" s="130"/>
      <c r="X159" s="130"/>
      <c r="Y159" s="130"/>
      <c r="Z159" s="130"/>
      <c r="AA159" s="130"/>
      <c r="AB159" s="130"/>
    </row>
    <row r="160" spans="1:28" ht="30" customHeight="1">
      <c r="A160" s="302"/>
      <c r="B160" s="392"/>
      <c r="C160" s="231"/>
      <c r="D160" s="128"/>
      <c r="F160" s="230"/>
      <c r="G160" s="235"/>
      <c r="H160" s="235"/>
      <c r="I160" s="235"/>
      <c r="J160" s="235"/>
      <c r="K160" s="211"/>
      <c r="L160" s="211"/>
      <c r="M160" s="130"/>
      <c r="N160" s="130"/>
      <c r="O160" s="130"/>
      <c r="P160" s="130"/>
      <c r="Q160" s="130"/>
      <c r="R160" s="130"/>
      <c r="S160" s="130"/>
      <c r="T160" s="130"/>
      <c r="U160" s="130"/>
      <c r="V160" s="130"/>
      <c r="W160" s="130"/>
      <c r="X160" s="130"/>
      <c r="Y160" s="130"/>
      <c r="Z160" s="130"/>
      <c r="AA160" s="130"/>
      <c r="AB160" s="130"/>
    </row>
    <row r="161" spans="1:28" ht="30" customHeight="1">
      <c r="A161" s="293"/>
      <c r="B161" s="324" t="s">
        <v>575</v>
      </c>
      <c r="C161" s="324" t="s">
        <v>579</v>
      </c>
      <c r="D161" s="325" t="s">
        <v>580</v>
      </c>
      <c r="F161" s="230"/>
      <c r="G161" s="235"/>
      <c r="H161" s="235"/>
      <c r="I161" s="235"/>
      <c r="J161" s="235"/>
      <c r="K161" s="211"/>
      <c r="L161" s="211"/>
      <c r="M161" s="130"/>
      <c r="N161" s="130"/>
      <c r="O161" s="130"/>
      <c r="P161" s="130"/>
      <c r="Q161" s="130"/>
      <c r="R161" s="130"/>
      <c r="S161" s="130"/>
      <c r="T161" s="130"/>
      <c r="U161" s="130"/>
      <c r="V161" s="130"/>
      <c r="W161" s="130"/>
      <c r="X161" s="130"/>
      <c r="Y161" s="130"/>
      <c r="Z161" s="130"/>
      <c r="AA161" s="130"/>
      <c r="AB161" s="130"/>
    </row>
    <row r="162" spans="1:28" ht="30" customHeight="1">
      <c r="A162" s="293"/>
      <c r="B162" s="235" t="str">
        <f>Dimenzie!$B$2</f>
        <v>Vyhľadateľnosť</v>
      </c>
      <c r="C162" s="326">
        <f>L11</f>
        <v>1</v>
      </c>
      <c r="D162" s="326">
        <f t="shared" ref="D162:D176" si="0">IFERROR(1-C162,"N/A")</f>
        <v>0</v>
      </c>
      <c r="F162" s="230"/>
      <c r="G162" s="235"/>
      <c r="H162" s="235"/>
      <c r="I162" s="235"/>
      <c r="J162" s="235"/>
      <c r="K162" s="211"/>
      <c r="L162" s="211"/>
      <c r="M162" s="130"/>
      <c r="N162" s="130"/>
      <c r="O162" s="130"/>
      <c r="P162" s="130"/>
      <c r="Q162" s="130"/>
      <c r="R162" s="130"/>
      <c r="S162" s="130"/>
      <c r="T162" s="130"/>
      <c r="U162" s="130"/>
      <c r="V162" s="130"/>
      <c r="W162" s="130"/>
      <c r="X162" s="130"/>
      <c r="Y162" s="130"/>
      <c r="Z162" s="130"/>
      <c r="AA162" s="130"/>
      <c r="AB162" s="130"/>
    </row>
    <row r="163" spans="1:28" ht="30" customHeight="1">
      <c r="A163" s="293"/>
      <c r="B163" s="235" t="str">
        <f>Dimenzie!$B$3</f>
        <v>Návody a informovanosť</v>
      </c>
      <c r="C163" s="326">
        <f>L17</f>
        <v>0.75</v>
      </c>
      <c r="D163" s="326">
        <f t="shared" si="0"/>
        <v>0.25</v>
      </c>
      <c r="F163" s="230"/>
      <c r="G163" s="235"/>
      <c r="H163" s="235"/>
      <c r="I163" s="235"/>
      <c r="J163" s="235"/>
      <c r="K163" s="211"/>
      <c r="L163" s="211"/>
      <c r="M163" s="130"/>
      <c r="N163" s="130"/>
      <c r="O163" s="130"/>
      <c r="P163" s="130"/>
      <c r="Q163" s="130"/>
      <c r="R163" s="130"/>
      <c r="S163" s="130"/>
      <c r="T163" s="130"/>
      <c r="U163" s="130"/>
      <c r="V163" s="130"/>
      <c r="W163" s="130"/>
      <c r="X163" s="130"/>
      <c r="Y163" s="130"/>
      <c r="Z163" s="130"/>
      <c r="AA163" s="130"/>
      <c r="AB163" s="130"/>
    </row>
    <row r="164" spans="1:28" ht="30" customHeight="1">
      <c r="A164" s="293"/>
      <c r="B164" s="235" t="str">
        <f>Dimenzie!$B$4</f>
        <v>Navigácia vo formulároch</v>
      </c>
      <c r="C164" s="326">
        <f>L27</f>
        <v>0.16666666666666666</v>
      </c>
      <c r="D164" s="326">
        <f t="shared" si="0"/>
        <v>0.83333333333333337</v>
      </c>
      <c r="F164" s="230"/>
      <c r="G164" s="235"/>
      <c r="H164" s="235"/>
      <c r="I164" s="235"/>
      <c r="J164" s="235"/>
      <c r="K164" s="211"/>
      <c r="L164" s="211"/>
      <c r="M164" s="130"/>
      <c r="N164" s="130"/>
      <c r="O164" s="130"/>
      <c r="P164" s="130"/>
      <c r="Q164" s="130"/>
      <c r="R164" s="130"/>
      <c r="S164" s="130"/>
      <c r="T164" s="130"/>
      <c r="U164" s="130"/>
      <c r="V164" s="130"/>
      <c r="W164" s="130"/>
      <c r="X164" s="130"/>
      <c r="Y164" s="130"/>
      <c r="Z164" s="130"/>
      <c r="AA164" s="130"/>
      <c r="AB164" s="130"/>
    </row>
    <row r="165" spans="1:28" ht="30" customHeight="1">
      <c r="A165" s="293"/>
      <c r="B165" s="235" t="str">
        <f>Dimenzie!$B$5</f>
        <v>Proaktívnosť</v>
      </c>
      <c r="C165" s="326">
        <f>L32</f>
        <v>0.75</v>
      </c>
      <c r="D165" s="326">
        <f t="shared" si="0"/>
        <v>0.25</v>
      </c>
      <c r="F165" s="230"/>
      <c r="G165" s="235"/>
      <c r="H165" s="235"/>
      <c r="I165" s="235"/>
      <c r="J165" s="235"/>
      <c r="K165" s="211"/>
      <c r="L165" s="211"/>
      <c r="M165" s="130"/>
      <c r="N165" s="130"/>
      <c r="O165" s="130"/>
      <c r="P165" s="130"/>
      <c r="Q165" s="130"/>
      <c r="R165" s="130"/>
      <c r="S165" s="130"/>
      <c r="T165" s="130"/>
      <c r="U165" s="130"/>
      <c r="V165" s="130"/>
      <c r="W165" s="130"/>
      <c r="X165" s="130"/>
      <c r="Y165" s="130"/>
      <c r="Z165" s="130"/>
      <c r="AA165" s="130"/>
      <c r="AB165" s="130"/>
    </row>
    <row r="166" spans="1:28" ht="30" customHeight="1">
      <c r="A166" s="293"/>
      <c r="B166" s="235" t="str">
        <f>Dimenzie!$B$6</f>
        <v>1x a dosť!</v>
      </c>
      <c r="C166" s="326">
        <f>L37</f>
        <v>1</v>
      </c>
      <c r="D166" s="326">
        <f t="shared" si="0"/>
        <v>0</v>
      </c>
      <c r="F166" s="230"/>
      <c r="G166" s="235"/>
      <c r="H166" s="235"/>
      <c r="I166" s="235"/>
      <c r="J166" s="235"/>
      <c r="K166" s="211"/>
      <c r="L166" s="211"/>
      <c r="M166" s="130"/>
      <c r="N166" s="130"/>
      <c r="O166" s="130"/>
      <c r="P166" s="130"/>
      <c r="Q166" s="130"/>
      <c r="R166" s="130"/>
      <c r="S166" s="130"/>
      <c r="T166" s="130"/>
      <c r="U166" s="130"/>
      <c r="V166" s="130"/>
      <c r="W166" s="130"/>
      <c r="X166" s="130"/>
      <c r="Y166" s="130"/>
      <c r="Z166" s="130"/>
      <c r="AA166" s="130"/>
      <c r="AB166" s="130"/>
    </row>
    <row r="167" spans="1:28" ht="30" customHeight="1">
      <c r="A167" s="293"/>
      <c r="B167" s="235" t="str">
        <f>Dimenzie!$B$7</f>
        <v>Spätná väzba</v>
      </c>
      <c r="C167" s="326">
        <f>L42</f>
        <v>0.6</v>
      </c>
      <c r="D167" s="326">
        <f t="shared" si="0"/>
        <v>0.4</v>
      </c>
      <c r="F167" s="230"/>
      <c r="G167" s="235"/>
      <c r="H167" s="235"/>
      <c r="I167" s="235"/>
      <c r="J167" s="235"/>
      <c r="K167" s="211"/>
      <c r="L167" s="211"/>
      <c r="M167" s="130"/>
      <c r="N167" s="130"/>
      <c r="O167" s="130"/>
      <c r="P167" s="130"/>
      <c r="Q167" s="130"/>
      <c r="R167" s="130"/>
      <c r="S167" s="130"/>
      <c r="T167" s="130"/>
      <c r="U167" s="130"/>
      <c r="V167" s="130"/>
      <c r="W167" s="130"/>
      <c r="X167" s="130"/>
      <c r="Y167" s="130"/>
      <c r="Z167" s="130"/>
      <c r="AA167" s="130"/>
      <c r="AB167" s="130"/>
    </row>
    <row r="168" spans="1:28" ht="30" customHeight="1">
      <c r="A168" s="293"/>
      <c r="B168" s="235" t="str">
        <f>Dimenzie!$B$8</f>
        <v>Použiteľnosť</v>
      </c>
      <c r="C168" s="326">
        <f>L56</f>
        <v>0.52380952380952384</v>
      </c>
      <c r="D168" s="326">
        <f t="shared" si="0"/>
        <v>0.47619047619047616</v>
      </c>
      <c r="F168" s="230"/>
      <c r="G168" s="235"/>
      <c r="H168" s="235"/>
      <c r="I168" s="235"/>
      <c r="J168" s="235"/>
      <c r="K168" s="211"/>
      <c r="L168" s="211"/>
      <c r="M168" s="130"/>
      <c r="N168" s="130"/>
      <c r="O168" s="130"/>
      <c r="P168" s="130"/>
      <c r="Q168" s="130"/>
      <c r="R168" s="130"/>
      <c r="S168" s="130"/>
      <c r="T168" s="130"/>
      <c r="U168" s="130"/>
      <c r="V168" s="130"/>
      <c r="W168" s="130"/>
      <c r="X168" s="130"/>
      <c r="Y168" s="130"/>
      <c r="Z168" s="130"/>
      <c r="AA168" s="130"/>
      <c r="AB168" s="130"/>
    </row>
    <row r="169" spans="1:28" ht="30" customHeight="1">
      <c r="A169" s="293"/>
      <c r="B169" s="235" t="str">
        <f>Dimenzie!$B$9</f>
        <v>Zrozumiteľnosť</v>
      </c>
      <c r="C169" s="326">
        <f>L90</f>
        <v>0</v>
      </c>
      <c r="D169" s="326">
        <f t="shared" si="0"/>
        <v>1</v>
      </c>
      <c r="F169" s="230"/>
      <c r="G169" s="235"/>
      <c r="H169" s="235"/>
      <c r="I169" s="235"/>
      <c r="J169" s="235"/>
      <c r="K169" s="211"/>
      <c r="L169" s="211"/>
      <c r="M169" s="130"/>
      <c r="N169" s="130"/>
      <c r="O169" s="130"/>
      <c r="P169" s="130"/>
      <c r="Q169" s="130"/>
      <c r="R169" s="130"/>
      <c r="S169" s="130"/>
      <c r="T169" s="130"/>
      <c r="U169" s="130"/>
      <c r="V169" s="130"/>
      <c r="W169" s="130"/>
      <c r="X169" s="130"/>
      <c r="Y169" s="130"/>
      <c r="Z169" s="130"/>
      <c r="AA169" s="130"/>
      <c r="AB169" s="130"/>
    </row>
    <row r="170" spans="1:28" ht="30" customHeight="1">
      <c r="A170" s="293"/>
      <c r="B170" s="235" t="str">
        <f>Dimenzie!$B$10</f>
        <v>Dostupnosť online</v>
      </c>
      <c r="C170" s="326">
        <f>L95</f>
        <v>0.6</v>
      </c>
      <c r="D170" s="326">
        <f t="shared" si="0"/>
        <v>0.4</v>
      </c>
      <c r="F170" s="230"/>
      <c r="G170" s="235"/>
      <c r="H170" s="235"/>
      <c r="I170" s="235"/>
      <c r="J170" s="235"/>
      <c r="K170" s="211"/>
      <c r="L170" s="211"/>
      <c r="M170" s="130"/>
      <c r="N170" s="130"/>
      <c r="O170" s="130"/>
      <c r="P170" s="130"/>
      <c r="Q170" s="130"/>
      <c r="R170" s="130"/>
      <c r="S170" s="130"/>
      <c r="T170" s="130"/>
      <c r="U170" s="130"/>
      <c r="V170" s="130"/>
      <c r="W170" s="130"/>
      <c r="X170" s="130"/>
      <c r="Y170" s="130"/>
      <c r="Z170" s="130"/>
      <c r="AA170" s="130"/>
      <c r="AB170" s="130"/>
    </row>
    <row r="171" spans="1:28" ht="30" customHeight="1">
      <c r="A171" s="293"/>
      <c r="B171" s="235" t="str">
        <f>Dimenzie!$B$11</f>
        <v>Mobilita</v>
      </c>
      <c r="C171" s="326">
        <f>L100</f>
        <v>0.4</v>
      </c>
      <c r="D171" s="326">
        <f t="shared" si="0"/>
        <v>0.6</v>
      </c>
      <c r="F171" s="230"/>
      <c r="G171" s="235"/>
      <c r="H171" s="235"/>
      <c r="I171" s="235"/>
      <c r="J171" s="235"/>
      <c r="K171" s="211"/>
      <c r="L171" s="211"/>
      <c r="M171" s="130"/>
      <c r="N171" s="130"/>
      <c r="O171" s="130"/>
      <c r="P171" s="130"/>
      <c r="Q171" s="130"/>
      <c r="R171" s="130"/>
      <c r="S171" s="130"/>
      <c r="T171" s="130"/>
      <c r="U171" s="130"/>
      <c r="V171" s="130"/>
      <c r="W171" s="130"/>
      <c r="X171" s="130"/>
      <c r="Y171" s="130"/>
      <c r="Z171" s="130"/>
      <c r="AA171" s="130"/>
      <c r="AB171" s="130"/>
    </row>
    <row r="172" spans="1:28" ht="30" customHeight="1">
      <c r="A172" s="293"/>
      <c r="B172" s="235" t="str">
        <f>Dimenzie!$B$12</f>
        <v>Inkluzívnosť</v>
      </c>
      <c r="C172" s="326">
        <f>L107</f>
        <v>0</v>
      </c>
      <c r="D172" s="326">
        <f t="shared" si="0"/>
        <v>1</v>
      </c>
      <c r="F172" s="230"/>
      <c r="G172" s="235"/>
      <c r="H172" s="235"/>
      <c r="I172" s="235"/>
      <c r="J172" s="235"/>
      <c r="K172" s="211"/>
      <c r="L172" s="211"/>
      <c r="M172" s="130"/>
      <c r="N172" s="130"/>
      <c r="O172" s="130"/>
      <c r="P172" s="130"/>
      <c r="Q172" s="130"/>
      <c r="R172" s="130"/>
      <c r="S172" s="130"/>
      <c r="T172" s="130"/>
      <c r="U172" s="130"/>
      <c r="V172" s="130"/>
      <c r="W172" s="130"/>
      <c r="X172" s="130"/>
      <c r="Y172" s="130"/>
      <c r="Z172" s="130"/>
      <c r="AA172" s="130"/>
      <c r="AB172" s="130"/>
    </row>
    <row r="173" spans="1:28" ht="30" customHeight="1">
      <c r="A173" s="293"/>
      <c r="B173" s="235" t="str">
        <f>Dimenzie!$B$13</f>
        <v>Platba</v>
      </c>
      <c r="C173" s="326" t="str">
        <f>L113</f>
        <v>N/A</v>
      </c>
      <c r="D173" s="326" t="str">
        <f t="shared" si="0"/>
        <v>N/A</v>
      </c>
      <c r="F173" s="230"/>
      <c r="G173" s="235"/>
      <c r="H173" s="235"/>
      <c r="I173" s="235"/>
      <c r="J173" s="235"/>
      <c r="K173" s="211"/>
      <c r="L173" s="211"/>
      <c r="M173" s="130"/>
      <c r="N173" s="130"/>
      <c r="O173" s="130"/>
      <c r="P173" s="130"/>
      <c r="Q173" s="130"/>
      <c r="R173" s="130"/>
      <c r="S173" s="130"/>
      <c r="T173" s="130"/>
      <c r="U173" s="130"/>
      <c r="V173" s="130"/>
      <c r="W173" s="130"/>
      <c r="X173" s="130"/>
      <c r="Y173" s="130"/>
      <c r="Z173" s="130"/>
      <c r="AA173" s="130"/>
      <c r="AB173" s="130"/>
    </row>
    <row r="174" spans="1:28" ht="30" customHeight="1">
      <c r="A174" s="293"/>
      <c r="B174" s="235" t="str">
        <f>Dimenzie!$B$14</f>
        <v>Bezpečnosť</v>
      </c>
      <c r="C174" s="326">
        <f>L120</f>
        <v>1</v>
      </c>
      <c r="D174" s="326">
        <f t="shared" si="0"/>
        <v>0</v>
      </c>
      <c r="F174" s="230"/>
      <c r="G174" s="235"/>
      <c r="H174" s="235"/>
      <c r="I174" s="235"/>
      <c r="J174" s="235"/>
      <c r="K174" s="211"/>
      <c r="L174" s="211"/>
      <c r="M174" s="130"/>
      <c r="N174" s="130"/>
      <c r="O174" s="130"/>
      <c r="P174" s="130"/>
      <c r="Q174" s="130"/>
      <c r="R174" s="130"/>
      <c r="S174" s="130"/>
      <c r="T174" s="130"/>
      <c r="U174" s="130"/>
      <c r="V174" s="130"/>
      <c r="W174" s="130"/>
      <c r="X174" s="130"/>
      <c r="Y174" s="130"/>
      <c r="Z174" s="130"/>
      <c r="AA174" s="130"/>
      <c r="AB174" s="130"/>
    </row>
    <row r="175" spans="1:28" ht="30" customHeight="1">
      <c r="A175" s="293"/>
      <c r="B175" s="235" t="str">
        <f>Dimenzie!$B$15</f>
        <v>Transparentnosť</v>
      </c>
      <c r="C175" s="326">
        <f>L127</f>
        <v>0</v>
      </c>
      <c r="D175" s="326">
        <f t="shared" si="0"/>
        <v>1</v>
      </c>
      <c r="F175" s="230"/>
      <c r="G175" s="235"/>
      <c r="H175" s="235"/>
      <c r="I175" s="235"/>
      <c r="J175" s="235"/>
      <c r="K175" s="211"/>
      <c r="L175" s="211"/>
      <c r="M175" s="130"/>
      <c r="N175" s="130"/>
      <c r="O175" s="130"/>
      <c r="P175" s="130"/>
      <c r="Q175" s="130"/>
      <c r="R175" s="130"/>
      <c r="S175" s="130"/>
      <c r="T175" s="130"/>
      <c r="U175" s="130"/>
      <c r="V175" s="130"/>
      <c r="W175" s="130"/>
      <c r="X175" s="130"/>
      <c r="Y175" s="130"/>
      <c r="Z175" s="130"/>
      <c r="AA175" s="130"/>
      <c r="AB175" s="130"/>
    </row>
    <row r="176" spans="1:28" ht="30" customHeight="1">
      <c r="A176" s="293"/>
      <c r="B176" s="235" t="str">
        <f>Dimenzie!$B$16</f>
        <v>Rozvoj</v>
      </c>
      <c r="C176" s="326">
        <f>L136</f>
        <v>0</v>
      </c>
      <c r="D176" s="326">
        <f t="shared" si="0"/>
        <v>1</v>
      </c>
      <c r="F176" s="230"/>
      <c r="G176" s="235"/>
      <c r="H176" s="235"/>
      <c r="I176" s="235"/>
      <c r="J176" s="235"/>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8" r:id="rId2"/>
    <hyperlink ref="F9" r:id="rId3"/>
    <hyperlink ref="F10" r:id="rId4"/>
    <hyperlink ref="F13" r:id="rId5"/>
    <hyperlink ref="F25" r:id="rId6"/>
    <hyperlink ref="F30" r:id="rId7"/>
    <hyperlink ref="F33" r:id="rId8"/>
    <hyperlink ref="F40" r:id="rId9"/>
    <hyperlink ref="F41" r:id="rId10"/>
    <hyperlink ref="F54" r:id="rId11"/>
    <hyperlink ref="F63" r:id="rId12"/>
    <hyperlink ref="F64" r:id="rId13"/>
    <hyperlink ref="F66" r:id="rId14"/>
    <hyperlink ref="F74" r:id="rId15"/>
    <hyperlink ref="F77" r:id="rId16"/>
  </hyperlinks>
  <pageMargins left="0.7" right="0.7" top="0.75" bottom="0.75" header="0.3" footer="0.3"/>
  <drawing r:id="rId1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sheetViews>
  <sheetFormatPr defaultColWidth="14.42578125" defaultRowHeight="15.75" customHeight="1"/>
  <cols>
    <col min="1" max="1" width="13" customWidth="1"/>
    <col min="2" max="3" width="40.85546875" customWidth="1"/>
    <col min="4" max="5" width="10.5703125" customWidth="1"/>
    <col min="6" max="7" width="33.28515625" customWidth="1"/>
    <col min="8" max="10" width="17.7109375" customWidth="1"/>
    <col min="11" max="12" width="18.5703125" customWidth="1"/>
    <col min="13" max="28" width="14.42578125" hidden="1"/>
  </cols>
  <sheetData>
    <row r="1" spans="1:28" ht="30">
      <c r="A1" s="284" t="s">
        <v>81</v>
      </c>
      <c r="B1" s="208" t="s">
        <v>247</v>
      </c>
      <c r="C1" s="8" t="s">
        <v>248</v>
      </c>
      <c r="D1" s="8" t="s">
        <v>249</v>
      </c>
      <c r="E1" s="8"/>
      <c r="F1" s="8" t="s">
        <v>251</v>
      </c>
      <c r="G1" s="8" t="s">
        <v>252</v>
      </c>
      <c r="H1" s="8"/>
      <c r="I1" s="8"/>
      <c r="J1" s="8"/>
      <c r="K1" s="211"/>
      <c r="L1" s="211"/>
      <c r="M1" s="210"/>
      <c r="N1" s="210"/>
      <c r="O1" s="210"/>
      <c r="P1" s="210"/>
      <c r="Q1" s="210"/>
      <c r="R1" s="210"/>
      <c r="S1" s="210"/>
      <c r="T1" s="210"/>
      <c r="U1" s="210"/>
      <c r="V1" s="210"/>
      <c r="W1" s="210"/>
      <c r="X1" s="210"/>
      <c r="Y1" s="210"/>
      <c r="Z1" s="210"/>
      <c r="AA1" s="210"/>
      <c r="AB1" s="210"/>
    </row>
    <row r="2" spans="1:28" ht="30">
      <c r="A2" s="285" t="s">
        <v>254</v>
      </c>
      <c r="B2" s="213" t="s">
        <v>1209</v>
      </c>
      <c r="C2" s="214"/>
      <c r="D2" s="214"/>
      <c r="E2" s="214"/>
      <c r="F2" s="3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2</v>
      </c>
      <c r="C3" s="214"/>
      <c r="D3" s="214"/>
      <c r="E3" s="214"/>
      <c r="F3" s="314"/>
      <c r="G3" s="214"/>
      <c r="H3" s="216"/>
      <c r="I3" s="216"/>
      <c r="J3" s="216"/>
      <c r="K3" s="211"/>
      <c r="L3" s="211"/>
      <c r="M3" s="130"/>
      <c r="N3" s="130"/>
      <c r="O3" s="130"/>
      <c r="P3" s="130"/>
      <c r="Q3" s="130"/>
      <c r="R3" s="130"/>
      <c r="S3" s="130"/>
      <c r="T3" s="130"/>
      <c r="U3" s="130"/>
      <c r="V3" s="130"/>
      <c r="W3" s="130"/>
      <c r="X3" s="130"/>
      <c r="Y3" s="130"/>
      <c r="Z3" s="130"/>
      <c r="AA3" s="130"/>
      <c r="AB3" s="130"/>
    </row>
    <row r="4" spans="1:28" ht="25.5">
      <c r="A4" s="285" t="s">
        <v>257</v>
      </c>
      <c r="B4" s="378" t="s">
        <v>1210</v>
      </c>
      <c r="C4" s="214"/>
      <c r="D4" s="214"/>
      <c r="E4" s="214"/>
      <c r="F4" s="314"/>
      <c r="G4" s="214"/>
      <c r="H4" s="216"/>
      <c r="I4" s="216"/>
      <c r="J4" s="216"/>
      <c r="K4" s="211"/>
      <c r="L4" s="211"/>
      <c r="M4" s="130"/>
      <c r="N4" s="130"/>
      <c r="O4" s="130"/>
      <c r="P4" s="130"/>
      <c r="Q4" s="130"/>
      <c r="R4" s="130"/>
      <c r="S4" s="130"/>
      <c r="T4" s="130"/>
      <c r="U4" s="130"/>
      <c r="V4" s="130"/>
      <c r="W4" s="130"/>
      <c r="X4" s="130"/>
      <c r="Y4" s="130"/>
      <c r="Z4" s="130"/>
      <c r="AA4" s="130"/>
      <c r="AB4" s="130"/>
    </row>
    <row r="5" spans="1:28" ht="15">
      <c r="A5" s="286" t="s">
        <v>258</v>
      </c>
      <c r="B5" s="219" t="s">
        <v>1211</v>
      </c>
      <c r="C5" s="219" t="s">
        <v>1212</v>
      </c>
      <c r="D5" s="216"/>
      <c r="E5" s="216"/>
      <c r="F5" s="315"/>
      <c r="G5" s="216"/>
      <c r="H5" s="216"/>
      <c r="I5" s="216"/>
      <c r="J5" s="216"/>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316"/>
      <c r="G6" s="224"/>
      <c r="H6" s="224"/>
      <c r="I6" s="224"/>
      <c r="J6" s="224"/>
      <c r="K6" s="225"/>
      <c r="L6" s="225"/>
      <c r="M6" s="130"/>
      <c r="N6" s="130"/>
      <c r="O6" s="130"/>
      <c r="P6" s="130"/>
      <c r="Q6" s="130"/>
      <c r="R6" s="130"/>
      <c r="S6" s="130"/>
      <c r="T6" s="130"/>
      <c r="U6" s="130"/>
      <c r="V6" s="130"/>
      <c r="W6" s="130"/>
      <c r="X6" s="130"/>
      <c r="Y6" s="130"/>
      <c r="Z6" s="130"/>
      <c r="AA6" s="130"/>
      <c r="AB6" s="130"/>
    </row>
    <row r="7" spans="1:28" ht="156.75">
      <c r="A7" s="288">
        <v>1.1000000000000001</v>
      </c>
      <c r="B7" s="227" t="s">
        <v>85</v>
      </c>
      <c r="C7" s="228" t="s">
        <v>260</v>
      </c>
      <c r="D7" s="229">
        <v>2</v>
      </c>
      <c r="E7" s="289">
        <v>2</v>
      </c>
      <c r="F7" s="290" t="s">
        <v>1213</v>
      </c>
      <c r="G7" s="291" t="s">
        <v>1214</v>
      </c>
      <c r="H7" s="291"/>
      <c r="I7" s="291"/>
      <c r="J7" s="291"/>
      <c r="K7" s="233" t="s">
        <v>32</v>
      </c>
      <c r="L7" s="234">
        <f>SUM(D7:D10)-SUMIF(E7:E10,"-",D7:D10)</f>
        <v>6</v>
      </c>
      <c r="M7" s="130"/>
      <c r="N7" s="130"/>
      <c r="O7" s="130"/>
      <c r="P7" s="130"/>
      <c r="Q7" s="130"/>
      <c r="R7" s="130"/>
      <c r="S7" s="130"/>
      <c r="T7" s="130"/>
      <c r="U7" s="130"/>
      <c r="V7" s="130"/>
      <c r="W7" s="130"/>
      <c r="X7" s="130"/>
      <c r="Y7" s="130"/>
      <c r="Z7" s="130"/>
      <c r="AA7" s="130"/>
      <c r="AB7" s="130"/>
    </row>
    <row r="8" spans="1:28" ht="128.25">
      <c r="A8" s="288">
        <v>1.2</v>
      </c>
      <c r="B8" s="227" t="s">
        <v>86</v>
      </c>
      <c r="C8" s="228" t="s">
        <v>262</v>
      </c>
      <c r="D8" s="229">
        <v>2</v>
      </c>
      <c r="E8" s="289">
        <v>0</v>
      </c>
      <c r="F8" s="319" t="s">
        <v>714</v>
      </c>
      <c r="G8" s="231" t="s">
        <v>1215</v>
      </c>
      <c r="H8" s="231"/>
      <c r="I8" s="231"/>
      <c r="J8" s="231"/>
      <c r="K8" s="233" t="s">
        <v>33</v>
      </c>
      <c r="L8" s="234">
        <f>SUMIF(E7:E10,"~?",D7:D10)</f>
        <v>0</v>
      </c>
      <c r="M8" s="130"/>
      <c r="N8" s="130"/>
      <c r="O8" s="130"/>
      <c r="P8" s="130"/>
      <c r="Q8" s="130"/>
      <c r="R8" s="130"/>
      <c r="S8" s="130"/>
      <c r="T8" s="130"/>
      <c r="U8" s="130"/>
      <c r="V8" s="130"/>
      <c r="W8" s="130"/>
      <c r="X8" s="130"/>
      <c r="Y8" s="130"/>
      <c r="Z8" s="130"/>
      <c r="AA8" s="130"/>
      <c r="AB8" s="130"/>
    </row>
    <row r="9" spans="1:28" ht="142.5">
      <c r="A9" s="288">
        <v>1.3</v>
      </c>
      <c r="B9" s="227" t="s">
        <v>87</v>
      </c>
      <c r="C9" s="228" t="s">
        <v>264</v>
      </c>
      <c r="D9" s="229">
        <v>1</v>
      </c>
      <c r="E9" s="289">
        <v>1</v>
      </c>
      <c r="F9" s="319" t="s">
        <v>714</v>
      </c>
      <c r="G9" s="231" t="s">
        <v>1216</v>
      </c>
      <c r="H9" s="231"/>
      <c r="I9" s="231"/>
      <c r="J9" s="231"/>
      <c r="K9" s="233" t="s">
        <v>34</v>
      </c>
      <c r="L9" s="234">
        <f>SUM(E7:E10)</f>
        <v>3</v>
      </c>
      <c r="M9" s="130"/>
      <c r="N9" s="130"/>
      <c r="O9" s="130"/>
      <c r="P9" s="130"/>
      <c r="Q9" s="130"/>
      <c r="R9" s="130"/>
      <c r="S9" s="130"/>
      <c r="T9" s="130"/>
      <c r="U9" s="130"/>
      <c r="V9" s="130"/>
      <c r="W9" s="130"/>
      <c r="X9" s="130"/>
      <c r="Y9" s="130"/>
      <c r="Z9" s="130"/>
      <c r="AA9" s="130"/>
      <c r="AB9" s="130"/>
    </row>
    <row r="10" spans="1:28" ht="142.5">
      <c r="A10" s="288">
        <v>1.4</v>
      </c>
      <c r="B10" s="227" t="s">
        <v>88</v>
      </c>
      <c r="C10" s="228" t="s">
        <v>266</v>
      </c>
      <c r="D10" s="229">
        <v>1</v>
      </c>
      <c r="E10" s="289">
        <v>0</v>
      </c>
      <c r="F10" s="290" t="s">
        <v>1217</v>
      </c>
      <c r="G10" s="291" t="s">
        <v>1218</v>
      </c>
      <c r="H10" s="291"/>
      <c r="I10" s="291"/>
      <c r="J10" s="291"/>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393"/>
      <c r="G11" s="394"/>
      <c r="H11" s="394"/>
      <c r="I11" s="394"/>
      <c r="J11" s="394"/>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395"/>
      <c r="G12" s="396"/>
      <c r="H12" s="396"/>
      <c r="I12" s="396"/>
      <c r="J12" s="396"/>
      <c r="K12" s="225"/>
      <c r="L12" s="225"/>
      <c r="M12" s="130"/>
      <c r="N12" s="130"/>
      <c r="O12" s="130"/>
      <c r="P12" s="130"/>
      <c r="Q12" s="130"/>
      <c r="R12" s="130"/>
      <c r="S12" s="130"/>
      <c r="T12" s="130"/>
      <c r="U12" s="130"/>
      <c r="V12" s="130"/>
      <c r="W12" s="130"/>
      <c r="X12" s="130"/>
      <c r="Y12" s="130"/>
      <c r="Z12" s="130"/>
      <c r="AA12" s="130"/>
      <c r="AB12" s="130"/>
    </row>
    <row r="13" spans="1:28" ht="299.25">
      <c r="A13" s="288">
        <v>2.1</v>
      </c>
      <c r="B13" s="227" t="s">
        <v>89</v>
      </c>
      <c r="C13" s="228" t="s">
        <v>269</v>
      </c>
      <c r="D13" s="229">
        <v>2</v>
      </c>
      <c r="E13" s="289">
        <v>2</v>
      </c>
      <c r="F13" s="397" t="s">
        <v>1219</v>
      </c>
      <c r="G13" s="231" t="s">
        <v>1220</v>
      </c>
      <c r="H13" s="231"/>
      <c r="I13" s="231"/>
      <c r="J13" s="231"/>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142.5">
      <c r="A14" s="288">
        <v>2.2000000000000002</v>
      </c>
      <c r="B14" s="227" t="s">
        <v>90</v>
      </c>
      <c r="C14" s="228" t="s">
        <v>270</v>
      </c>
      <c r="D14" s="229">
        <v>3</v>
      </c>
      <c r="E14" s="289">
        <v>3</v>
      </c>
      <c r="F14" s="381" t="str">
        <f>HYPERLINK("https://www.socpoist.sk/2092-menu/55369s#D%C3%B4le%C5%BEit%C3%A9%20inform%C3%A1cie","Informačná stránka s návodom Sociálnej poistovne pre platenie sociálnych odvodov SZČO")</f>
        <v>Informačná stránka s návodom Sociálnej poistovne pre platenie sociálnych odvodov SZČO</v>
      </c>
      <c r="G14" s="231" t="s">
        <v>1221</v>
      </c>
      <c r="H14" s="231"/>
      <c r="I14" s="231"/>
      <c r="J14" s="231"/>
      <c r="K14" s="233" t="s">
        <v>33</v>
      </c>
      <c r="L14" s="234">
        <f>SUMIF(E13:E20,"~?",D13:D20)</f>
        <v>0</v>
      </c>
      <c r="M14" s="130"/>
      <c r="N14" s="130"/>
      <c r="O14" s="130"/>
      <c r="P14" s="130"/>
      <c r="Q14" s="130"/>
      <c r="R14" s="130"/>
      <c r="S14" s="130"/>
      <c r="T14" s="130"/>
      <c r="U14" s="130"/>
      <c r="V14" s="130"/>
      <c r="W14" s="130"/>
      <c r="X14" s="130"/>
      <c r="Y14" s="130"/>
      <c r="Z14" s="130"/>
      <c r="AA14" s="130"/>
      <c r="AB14" s="130"/>
    </row>
    <row r="15" spans="1:28" ht="156.75">
      <c r="A15" s="288">
        <v>2.2999999999999998</v>
      </c>
      <c r="B15" s="227" t="s">
        <v>91</v>
      </c>
      <c r="C15" s="228" t="s">
        <v>272</v>
      </c>
      <c r="D15" s="229">
        <v>1</v>
      </c>
      <c r="E15" s="289">
        <v>0</v>
      </c>
      <c r="F15" s="319" t="s">
        <v>714</v>
      </c>
      <c r="G15" s="231" t="s">
        <v>1222</v>
      </c>
      <c r="H15" s="231"/>
      <c r="I15" s="231"/>
      <c r="J15" s="231"/>
      <c r="K15" s="233" t="s">
        <v>34</v>
      </c>
      <c r="L15" s="234">
        <f>SUM(E13:E20)</f>
        <v>6</v>
      </c>
      <c r="M15" s="130"/>
      <c r="N15" s="130"/>
      <c r="O15" s="130"/>
      <c r="P15" s="130"/>
      <c r="Q15" s="130"/>
      <c r="R15" s="130"/>
      <c r="S15" s="130"/>
      <c r="T15" s="130"/>
      <c r="U15" s="130"/>
      <c r="V15" s="130"/>
      <c r="W15" s="130"/>
      <c r="X15" s="130"/>
      <c r="Y15" s="130"/>
      <c r="Z15" s="130"/>
      <c r="AA15" s="130"/>
      <c r="AB15" s="130"/>
    </row>
    <row r="16" spans="1:28" ht="114">
      <c r="A16" s="288">
        <v>2.4</v>
      </c>
      <c r="B16" s="227" t="s">
        <v>92</v>
      </c>
      <c r="C16" s="228" t="s">
        <v>273</v>
      </c>
      <c r="D16" s="229">
        <v>2</v>
      </c>
      <c r="E16" s="289">
        <v>0</v>
      </c>
      <c r="F16" s="319" t="s">
        <v>714</v>
      </c>
      <c r="G16" s="231" t="s">
        <v>1223</v>
      </c>
      <c r="H16" s="231"/>
      <c r="I16" s="231"/>
      <c r="J16" s="231"/>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319"/>
      <c r="G17" s="231" t="s">
        <v>831</v>
      </c>
      <c r="H17" s="231"/>
      <c r="I17" s="231"/>
      <c r="J17" s="231"/>
      <c r="K17" s="240" t="s">
        <v>267</v>
      </c>
      <c r="L17" s="241">
        <f>IFERROR(L15/L13,"N/A")</f>
        <v>0.46153846153846156</v>
      </c>
      <c r="M17" s="130"/>
      <c r="N17" s="130"/>
      <c r="O17" s="130"/>
      <c r="P17" s="130"/>
      <c r="Q17" s="130"/>
      <c r="R17" s="130"/>
      <c r="S17" s="130"/>
      <c r="T17" s="130"/>
      <c r="U17" s="130"/>
      <c r="V17" s="130"/>
      <c r="W17" s="130"/>
      <c r="X17" s="130"/>
      <c r="Y17" s="130"/>
      <c r="Z17" s="130"/>
      <c r="AA17" s="130"/>
      <c r="AB17" s="130"/>
    </row>
    <row r="18" spans="1:28" ht="57">
      <c r="A18" s="288">
        <v>2.6</v>
      </c>
      <c r="B18" s="227" t="s">
        <v>94</v>
      </c>
      <c r="C18" s="228" t="s">
        <v>276</v>
      </c>
      <c r="D18" s="229">
        <v>1</v>
      </c>
      <c r="E18" s="289">
        <v>0</v>
      </c>
      <c r="F18" s="319"/>
      <c r="G18" s="339" t="s">
        <v>1224</v>
      </c>
      <c r="H18" s="231"/>
      <c r="I18" s="231"/>
      <c r="J18" s="231"/>
      <c r="K18" s="211"/>
      <c r="L18" s="246"/>
      <c r="M18" s="130"/>
      <c r="N18" s="130"/>
      <c r="O18" s="130"/>
      <c r="P18" s="130"/>
      <c r="Q18" s="130"/>
      <c r="R18" s="130"/>
      <c r="S18" s="130"/>
      <c r="T18" s="130"/>
      <c r="U18" s="130"/>
      <c r="V18" s="130"/>
      <c r="W18" s="130"/>
      <c r="X18" s="130"/>
      <c r="Y18" s="130"/>
      <c r="Z18" s="130"/>
      <c r="AA18" s="130"/>
      <c r="AB18" s="130"/>
    </row>
    <row r="19" spans="1:28" ht="57">
      <c r="A19" s="288">
        <v>2.7</v>
      </c>
      <c r="B19" s="227" t="s">
        <v>95</v>
      </c>
      <c r="C19" s="228" t="s">
        <v>277</v>
      </c>
      <c r="D19" s="229">
        <v>2</v>
      </c>
      <c r="E19" s="289">
        <v>0</v>
      </c>
      <c r="F19" s="319"/>
      <c r="G19" s="231" t="s">
        <v>1224</v>
      </c>
      <c r="H19" s="231"/>
      <c r="I19" s="231"/>
      <c r="J19" s="231"/>
      <c r="K19" s="211"/>
      <c r="L19" s="211"/>
      <c r="M19" s="130"/>
      <c r="N19" s="130"/>
      <c r="O19" s="130"/>
      <c r="P19" s="130"/>
      <c r="Q19" s="130"/>
      <c r="R19" s="130"/>
      <c r="S19" s="130"/>
      <c r="T19" s="130"/>
      <c r="U19" s="130"/>
      <c r="V19" s="130"/>
      <c r="W19" s="130"/>
      <c r="X19" s="130"/>
      <c r="Y19" s="130"/>
      <c r="Z19" s="130"/>
      <c r="AA19" s="130"/>
      <c r="AB19" s="130"/>
    </row>
    <row r="20" spans="1:28" ht="85.5">
      <c r="A20" s="288">
        <v>2.8</v>
      </c>
      <c r="B20" s="227" t="s">
        <v>96</v>
      </c>
      <c r="C20" s="238"/>
      <c r="D20" s="229">
        <v>1</v>
      </c>
      <c r="E20" s="289">
        <v>0</v>
      </c>
      <c r="F20" s="319"/>
      <c r="G20" s="398" t="s">
        <v>1225</v>
      </c>
      <c r="H20" s="398"/>
      <c r="I20" s="398"/>
      <c r="J20" s="398"/>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393"/>
      <c r="G21" s="394"/>
      <c r="H21" s="394"/>
      <c r="I21" s="394"/>
      <c r="J21" s="394"/>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395"/>
      <c r="G22" s="396"/>
      <c r="H22" s="396"/>
      <c r="I22" s="396"/>
      <c r="J22" s="396"/>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1</v>
      </c>
      <c r="F23" s="399"/>
      <c r="G23" s="231" t="s">
        <v>1226</v>
      </c>
      <c r="H23" s="231"/>
      <c r="I23" s="231"/>
      <c r="J23" s="231"/>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v>0</v>
      </c>
      <c r="F24" s="399"/>
      <c r="G24" s="231" t="s">
        <v>1227</v>
      </c>
      <c r="H24" s="231"/>
      <c r="I24" s="231"/>
      <c r="J24" s="231"/>
      <c r="K24" s="233" t="s">
        <v>33</v>
      </c>
      <c r="L24" s="23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0</v>
      </c>
      <c r="F25" s="399"/>
      <c r="G25" s="231" t="s">
        <v>1227</v>
      </c>
      <c r="H25" s="231"/>
      <c r="I25" s="231"/>
      <c r="J25" s="231"/>
      <c r="K25" s="233" t="s">
        <v>34</v>
      </c>
      <c r="L25" s="234">
        <f>SUM(E23:E26)</f>
        <v>1</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393"/>
      <c r="G26" s="394"/>
      <c r="H26" s="394"/>
      <c r="I26" s="394"/>
      <c r="J26" s="394"/>
      <c r="K26" s="233" t="s">
        <v>35</v>
      </c>
      <c r="L26" s="234">
        <f>L23-L24</f>
        <v>6</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395"/>
      <c r="G27" s="396"/>
      <c r="H27" s="396"/>
      <c r="I27" s="396"/>
      <c r="J27" s="396"/>
      <c r="K27" s="240" t="s">
        <v>267</v>
      </c>
      <c r="L27" s="241">
        <f>IFERROR(L25/L23,"N/A")</f>
        <v>0.16666666666666666</v>
      </c>
      <c r="M27" s="130"/>
      <c r="N27" s="130"/>
      <c r="O27" s="130"/>
      <c r="P27" s="130"/>
      <c r="Q27" s="130"/>
      <c r="R27" s="130"/>
      <c r="S27" s="130"/>
      <c r="T27" s="130"/>
      <c r="U27" s="130"/>
      <c r="V27" s="130"/>
      <c r="W27" s="130"/>
      <c r="X27" s="130"/>
      <c r="Y27" s="130"/>
      <c r="Z27" s="130"/>
      <c r="AA27" s="130"/>
      <c r="AB27" s="130"/>
    </row>
    <row r="28" spans="1:28" ht="185.25">
      <c r="A28" s="288">
        <v>4.0999999999999996</v>
      </c>
      <c r="B28" s="227" t="s">
        <v>101</v>
      </c>
      <c r="C28" s="228" t="s">
        <v>285</v>
      </c>
      <c r="D28" s="229">
        <v>2</v>
      </c>
      <c r="E28" s="289">
        <v>1</v>
      </c>
      <c r="F28" s="290" t="s">
        <v>1228</v>
      </c>
      <c r="G28" s="291" t="s">
        <v>1229</v>
      </c>
      <c r="H28" s="291"/>
      <c r="I28" s="291"/>
      <c r="J28" s="291"/>
      <c r="K28" s="233" t="s">
        <v>32</v>
      </c>
      <c r="L28" s="234">
        <f>SUM(D28:D31)-SUMIF(E28:E31,"-",D28:D31)</f>
        <v>4</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465</v>
      </c>
      <c r="F29" s="393"/>
      <c r="G29" s="291" t="s">
        <v>1146</v>
      </c>
      <c r="H29" s="291"/>
      <c r="I29" s="291"/>
      <c r="J29" s="291"/>
      <c r="K29" s="233" t="s">
        <v>33</v>
      </c>
      <c r="L29" s="234">
        <f>SUMIF(E28:E31,"~?",D28:D31)</f>
        <v>0</v>
      </c>
      <c r="M29" s="130"/>
      <c r="N29" s="130"/>
      <c r="O29" s="130"/>
      <c r="P29" s="130"/>
      <c r="Q29" s="130"/>
      <c r="R29" s="130"/>
      <c r="S29" s="130"/>
      <c r="T29" s="130"/>
      <c r="U29" s="130"/>
      <c r="V29" s="130"/>
      <c r="W29" s="130"/>
      <c r="X29" s="130"/>
      <c r="Y29" s="130"/>
      <c r="Z29" s="130"/>
      <c r="AA29" s="130"/>
      <c r="AB29" s="130"/>
    </row>
    <row r="30" spans="1:28" ht="156.75">
      <c r="A30" s="288">
        <v>4.3</v>
      </c>
      <c r="B30" s="227" t="s">
        <v>103</v>
      </c>
      <c r="C30" s="228" t="s">
        <v>287</v>
      </c>
      <c r="D30" s="229">
        <v>2</v>
      </c>
      <c r="E30" s="289">
        <v>2</v>
      </c>
      <c r="F30" s="400" t="s">
        <v>1230</v>
      </c>
      <c r="G30" s="231" t="s">
        <v>1231</v>
      </c>
      <c r="H30" s="231"/>
      <c r="I30" s="231"/>
      <c r="J30" s="231"/>
      <c r="K30" s="233" t="s">
        <v>34</v>
      </c>
      <c r="L30" s="234">
        <f>SUM(E28:E31)</f>
        <v>3</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393"/>
      <c r="G31" s="394"/>
      <c r="H31" s="394"/>
      <c r="I31" s="394"/>
      <c r="J31" s="394"/>
      <c r="K31" s="233" t="s">
        <v>35</v>
      </c>
      <c r="L31" s="234">
        <f>L28-L29</f>
        <v>4</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395"/>
      <c r="G32" s="396"/>
      <c r="H32" s="396"/>
      <c r="I32" s="396"/>
      <c r="J32" s="396"/>
      <c r="K32" s="240" t="s">
        <v>267</v>
      </c>
      <c r="L32" s="241">
        <f>IFERROR(L30/L28,"N/A")</f>
        <v>0.75</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v>0</v>
      </c>
      <c r="F33" s="399"/>
      <c r="G33" s="231" t="s">
        <v>1227</v>
      </c>
      <c r="H33" s="231"/>
      <c r="I33" s="231"/>
      <c r="J33" s="231"/>
      <c r="K33" s="233" t="s">
        <v>32</v>
      </c>
      <c r="L33" s="234">
        <f>SUM(D33:D36)-SUMIF(E33:E36,"-",D33:D36)</f>
        <v>4</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465</v>
      </c>
      <c r="F34" s="393"/>
      <c r="G34" s="231" t="s">
        <v>1233</v>
      </c>
      <c r="H34" s="231"/>
      <c r="I34" s="231"/>
      <c r="J34" s="231"/>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0</v>
      </c>
      <c r="F35" s="393"/>
      <c r="G35" s="231" t="s">
        <v>1227</v>
      </c>
      <c r="H35" s="231"/>
      <c r="I35" s="231"/>
      <c r="J35" s="231"/>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393"/>
      <c r="G36" s="394"/>
      <c r="H36" s="394"/>
      <c r="I36" s="394"/>
      <c r="J36" s="394"/>
      <c r="K36" s="233" t="s">
        <v>35</v>
      </c>
      <c r="L36" s="234">
        <f>L33-L34</f>
        <v>4</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395"/>
      <c r="G37" s="396"/>
      <c r="H37" s="396"/>
      <c r="I37" s="396"/>
      <c r="J37" s="396"/>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407"/>
      <c r="G38" s="408"/>
      <c r="H38" s="408"/>
      <c r="I38" s="408"/>
      <c r="J38" s="408"/>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393"/>
      <c r="G39" s="231" t="s">
        <v>1227</v>
      </c>
      <c r="H39" s="231"/>
      <c r="I39" s="231"/>
      <c r="J39" s="231"/>
      <c r="K39" s="250" t="s">
        <v>33</v>
      </c>
      <c r="L39" s="234">
        <f>SUMIF(E38:E50,"~?",D38:D50)</f>
        <v>2</v>
      </c>
      <c r="M39" s="130"/>
      <c r="N39" s="130"/>
      <c r="O39" s="130"/>
      <c r="P39" s="130"/>
      <c r="Q39" s="130"/>
      <c r="R39" s="130"/>
      <c r="S39" s="130"/>
      <c r="T39" s="130"/>
      <c r="U39" s="130"/>
      <c r="V39" s="130"/>
      <c r="W39" s="130"/>
      <c r="X39" s="130"/>
      <c r="Y39" s="130"/>
      <c r="Z39" s="130"/>
      <c r="AA39" s="130"/>
      <c r="AB39" s="130"/>
    </row>
    <row r="40" spans="1:28" ht="71.25">
      <c r="A40" s="288" t="s">
        <v>111</v>
      </c>
      <c r="B40" s="227" t="s">
        <v>112</v>
      </c>
      <c r="C40" s="228" t="s">
        <v>297</v>
      </c>
      <c r="D40" s="229">
        <v>1</v>
      </c>
      <c r="E40" s="289">
        <v>1</v>
      </c>
      <c r="F40" s="399"/>
      <c r="G40" s="231" t="s">
        <v>1238</v>
      </c>
      <c r="H40" s="231"/>
      <c r="I40" s="231"/>
      <c r="J40" s="231"/>
      <c r="K40" s="250" t="s">
        <v>34</v>
      </c>
      <c r="L40" s="234">
        <f>SUM(E38:E50)</f>
        <v>4</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0</v>
      </c>
      <c r="F41" s="393"/>
      <c r="G41" s="231" t="s">
        <v>1227</v>
      </c>
      <c r="H41" s="231"/>
      <c r="I41" s="231"/>
      <c r="J41" s="231"/>
      <c r="K41" s="250" t="s">
        <v>35</v>
      </c>
      <c r="L41" s="234">
        <f>L38-L39</f>
        <v>12</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407"/>
      <c r="G42" s="408"/>
      <c r="H42" s="408"/>
      <c r="I42" s="408"/>
      <c r="J42" s="408"/>
      <c r="K42" s="240" t="s">
        <v>267</v>
      </c>
      <c r="L42" s="241">
        <f>IFERROR(L40/L38,"N/A")</f>
        <v>0.2857142857142857</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393"/>
      <c r="G43" s="231" t="s">
        <v>1227</v>
      </c>
      <c r="H43" s="231"/>
      <c r="I43" s="231"/>
      <c r="J43" s="231"/>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t="s">
        <v>454</v>
      </c>
      <c r="F44" s="393"/>
      <c r="G44" s="231" t="s">
        <v>1227</v>
      </c>
      <c r="H44" s="231"/>
      <c r="I44" s="231"/>
      <c r="J44" s="231"/>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407"/>
      <c r="G45" s="408"/>
      <c r="H45" s="408"/>
      <c r="I45" s="408"/>
      <c r="J45" s="408"/>
      <c r="K45" s="211"/>
      <c r="L45" s="211"/>
      <c r="M45" s="130"/>
      <c r="N45" s="130"/>
      <c r="O45" s="130"/>
      <c r="P45" s="130"/>
      <c r="Q45" s="130"/>
      <c r="R45" s="130"/>
      <c r="S45" s="130"/>
      <c r="T45" s="130"/>
      <c r="U45" s="130"/>
      <c r="V45" s="130"/>
      <c r="W45" s="130"/>
      <c r="X45" s="130"/>
      <c r="Y45" s="130"/>
      <c r="Z45" s="130"/>
      <c r="AA45" s="130"/>
      <c r="AB45" s="130"/>
    </row>
    <row r="46" spans="1:28" ht="171">
      <c r="A46" s="288" t="s">
        <v>121</v>
      </c>
      <c r="B46" s="227" t="s">
        <v>122</v>
      </c>
      <c r="C46" s="228" t="s">
        <v>304</v>
      </c>
      <c r="D46" s="229">
        <v>2</v>
      </c>
      <c r="E46" s="289">
        <v>1</v>
      </c>
      <c r="F46" s="393"/>
      <c r="G46" s="231" t="s">
        <v>1242</v>
      </c>
      <c r="H46" s="231"/>
      <c r="I46" s="231"/>
      <c r="J46" s="231"/>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v>1</v>
      </c>
      <c r="F47" s="393"/>
      <c r="G47" s="409"/>
      <c r="H47" s="409"/>
      <c r="I47" s="409"/>
      <c r="J47" s="409"/>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1</v>
      </c>
      <c r="F48" s="393"/>
      <c r="G48" s="409"/>
      <c r="H48" s="409"/>
      <c r="I48" s="409"/>
      <c r="J48" s="409"/>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393"/>
      <c r="G49" s="409" t="s">
        <v>1244</v>
      </c>
      <c r="H49" s="409"/>
      <c r="I49" s="409"/>
      <c r="J49" s="409"/>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393"/>
      <c r="G50" s="394"/>
      <c r="H50" s="394"/>
      <c r="I50" s="394"/>
      <c r="J50" s="394"/>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395"/>
      <c r="G51" s="396"/>
      <c r="H51" s="396"/>
      <c r="I51" s="396"/>
      <c r="J51" s="396"/>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407"/>
      <c r="G52" s="408"/>
      <c r="H52" s="408"/>
      <c r="I52" s="408"/>
      <c r="J52" s="408"/>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393"/>
      <c r="G53" s="231" t="s">
        <v>1227</v>
      </c>
      <c r="H53" s="231"/>
      <c r="I53" s="231"/>
      <c r="J53" s="231"/>
      <c r="K53" s="250" t="s">
        <v>33</v>
      </c>
      <c r="L53" s="234">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399"/>
      <c r="G54" s="231" t="s">
        <v>1227</v>
      </c>
      <c r="H54" s="231"/>
      <c r="I54" s="231"/>
      <c r="J54" s="231"/>
      <c r="K54" s="250" t="s">
        <v>34</v>
      </c>
      <c r="L54" s="234">
        <f>SUM(E52:E84)</f>
        <v>2</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407"/>
      <c r="G55" s="408"/>
      <c r="H55" s="408"/>
      <c r="I55" s="408"/>
      <c r="J55" s="408"/>
      <c r="K55" s="250" t="s">
        <v>35</v>
      </c>
      <c r="L55" s="234">
        <f>L52-L53</f>
        <v>25</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381" t="s">
        <v>1254</v>
      </c>
      <c r="G56" s="231" t="s">
        <v>1257</v>
      </c>
      <c r="H56" s="231"/>
      <c r="I56" s="231"/>
      <c r="J56" s="231"/>
      <c r="K56" s="240" t="s">
        <v>267</v>
      </c>
      <c r="L56" s="241">
        <f>IFERROR(L54/L52,"N/A")</f>
        <v>0.08</v>
      </c>
      <c r="M56" s="130"/>
      <c r="N56" s="130"/>
      <c r="O56" s="130"/>
      <c r="P56" s="130"/>
      <c r="Q56" s="130"/>
      <c r="R56" s="130"/>
      <c r="S56" s="130"/>
      <c r="T56" s="130"/>
      <c r="U56" s="130"/>
      <c r="V56" s="130"/>
      <c r="W56" s="130"/>
      <c r="X56" s="130"/>
      <c r="Y56" s="130"/>
      <c r="Z56" s="130"/>
      <c r="AA56" s="130"/>
      <c r="AB56" s="130"/>
    </row>
    <row r="57" spans="1:28" ht="57">
      <c r="A57" s="288" t="s">
        <v>138</v>
      </c>
      <c r="B57" s="227" t="s">
        <v>139</v>
      </c>
      <c r="C57" s="228" t="s">
        <v>313</v>
      </c>
      <c r="D57" s="229">
        <v>1</v>
      </c>
      <c r="E57" s="289">
        <v>1</v>
      </c>
      <c r="F57" s="381" t="str">
        <f>HYPERLINK("https://www.socpoist.sk/2092-menu/55369s#D%C3%B4le%C5%BEit%C3%A9%20inform%C3%A1cie","Informačná stránka s návodom Sociálnej poistovne pre platenie sociálnych odvodov SZČO")</f>
        <v>Informačná stránka s návodom Sociálnej poistovne pre platenie sociálnych odvodov SZČO</v>
      </c>
      <c r="G57" s="231" t="s">
        <v>1262</v>
      </c>
      <c r="H57" s="231"/>
      <c r="I57" s="231"/>
      <c r="J57" s="231"/>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v>0</v>
      </c>
      <c r="F58" s="410" t="s">
        <v>714</v>
      </c>
      <c r="G58" s="291" t="s">
        <v>1263</v>
      </c>
      <c r="H58" s="291"/>
      <c r="I58" s="291"/>
      <c r="J58" s="291"/>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407"/>
      <c r="G59" s="408"/>
      <c r="H59" s="408"/>
      <c r="I59" s="408"/>
      <c r="J59" s="408"/>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393"/>
      <c r="G60" s="231" t="s">
        <v>1227</v>
      </c>
      <c r="H60" s="231"/>
      <c r="I60" s="231"/>
      <c r="J60" s="231"/>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407"/>
      <c r="G61" s="408"/>
      <c r="H61" s="408"/>
      <c r="I61" s="408"/>
      <c r="J61" s="408"/>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0</v>
      </c>
      <c r="F62" s="290" t="s">
        <v>1266</v>
      </c>
      <c r="G62" s="231" t="s">
        <v>1267</v>
      </c>
      <c r="H62" s="231"/>
      <c r="I62" s="231"/>
      <c r="J62" s="231"/>
      <c r="K62" s="211"/>
      <c r="L62" s="211"/>
      <c r="M62" s="130"/>
      <c r="N62" s="130"/>
      <c r="O62" s="130"/>
      <c r="P62" s="130"/>
      <c r="Q62" s="130"/>
      <c r="R62" s="130"/>
      <c r="S62" s="130"/>
      <c r="T62" s="130"/>
      <c r="U62" s="130"/>
      <c r="V62" s="130"/>
      <c r="W62" s="130"/>
      <c r="X62" s="130"/>
      <c r="Y62" s="130"/>
      <c r="Z62" s="130"/>
      <c r="AA62" s="130"/>
      <c r="AB62" s="130"/>
    </row>
    <row r="63" spans="1:28" ht="57">
      <c r="A63" s="288" t="s">
        <v>148</v>
      </c>
      <c r="B63" s="227" t="s">
        <v>149</v>
      </c>
      <c r="C63" s="228" t="s">
        <v>318</v>
      </c>
      <c r="D63" s="229">
        <v>1</v>
      </c>
      <c r="E63" s="289">
        <v>1</v>
      </c>
      <c r="F63" s="290" t="s">
        <v>1269</v>
      </c>
      <c r="G63" s="231" t="s">
        <v>1271</v>
      </c>
      <c r="H63" s="231"/>
      <c r="I63" s="231"/>
      <c r="J63" s="231"/>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319" t="s">
        <v>714</v>
      </c>
      <c r="G64" s="231" t="s">
        <v>1273</v>
      </c>
      <c r="H64" s="231"/>
      <c r="I64" s="231"/>
      <c r="J64" s="231"/>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407"/>
      <c r="G65" s="408"/>
      <c r="H65" s="408"/>
      <c r="I65" s="408"/>
      <c r="J65" s="408"/>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399"/>
      <c r="G66" s="231" t="s">
        <v>1227</v>
      </c>
      <c r="H66" s="231"/>
      <c r="I66" s="231"/>
      <c r="J66" s="231"/>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381" t="str">
        <f>HYPERLINK("https://www.socpoist.sk/2092-menu/55369s#D%C3%B4le%C5%BEit%C3%A9%20inform%C3%A1cie","Informačná stránka s návodom Sociálnej poistovne pre platenie sociálnych odvodov SZČO")</f>
        <v>Informačná stránka s návodom Sociálnej poistovne pre platenie sociálnych odvodov SZČO</v>
      </c>
      <c r="G67" s="231" t="s">
        <v>1275</v>
      </c>
      <c r="H67" s="231"/>
      <c r="I67" s="231"/>
      <c r="J67" s="231"/>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407"/>
      <c r="G68" s="408"/>
      <c r="H68" s="408"/>
      <c r="I68" s="408"/>
      <c r="J68" s="408"/>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393"/>
      <c r="G69" s="231" t="s">
        <v>1227</v>
      </c>
      <c r="H69" s="231"/>
      <c r="I69" s="231"/>
      <c r="J69" s="231"/>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0</v>
      </c>
      <c r="F70" s="393"/>
      <c r="G70" s="215"/>
      <c r="H70" s="215"/>
      <c r="I70" s="215"/>
      <c r="J70" s="215"/>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0</v>
      </c>
      <c r="F71" s="393"/>
      <c r="G71" s="215"/>
      <c r="H71" s="215"/>
      <c r="I71" s="215"/>
      <c r="J71" s="215"/>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0</v>
      </c>
      <c r="F72" s="393"/>
      <c r="G72" s="394"/>
      <c r="H72" s="394"/>
      <c r="I72" s="394"/>
      <c r="J72" s="394"/>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407"/>
      <c r="G73" s="408"/>
      <c r="H73" s="408"/>
      <c r="I73" s="408"/>
      <c r="J73" s="408"/>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0</v>
      </c>
      <c r="F74" s="393"/>
      <c r="G74" s="231" t="s">
        <v>1227</v>
      </c>
      <c r="H74" s="231"/>
      <c r="I74" s="231"/>
      <c r="J74" s="231"/>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0</v>
      </c>
      <c r="F75" s="393"/>
      <c r="G75" s="215"/>
      <c r="H75" s="215"/>
      <c r="I75" s="215"/>
      <c r="J75" s="215"/>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407"/>
      <c r="G76" s="408"/>
      <c r="H76" s="408"/>
      <c r="I76" s="408"/>
      <c r="J76" s="408"/>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0</v>
      </c>
      <c r="F77" s="393"/>
      <c r="G77" s="231" t="s">
        <v>1227</v>
      </c>
      <c r="H77" s="231"/>
      <c r="I77" s="231"/>
      <c r="J77" s="231"/>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393"/>
      <c r="G78" s="231"/>
      <c r="H78" s="231"/>
      <c r="I78" s="231"/>
      <c r="J78" s="231"/>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393"/>
      <c r="G79" s="215"/>
      <c r="H79" s="215"/>
      <c r="I79" s="215"/>
      <c r="J79" s="215"/>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407"/>
      <c r="G80" s="408"/>
      <c r="H80" s="408"/>
      <c r="I80" s="408"/>
      <c r="J80" s="408"/>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v>0</v>
      </c>
      <c r="F81" s="393"/>
      <c r="G81" s="231" t="s">
        <v>1227</v>
      </c>
      <c r="H81" s="231"/>
      <c r="I81" s="231"/>
      <c r="J81" s="231"/>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v>0</v>
      </c>
      <c r="F82" s="393"/>
      <c r="G82" s="231"/>
      <c r="H82" s="231"/>
      <c r="I82" s="231"/>
      <c r="J82" s="231"/>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0</v>
      </c>
      <c r="F83" s="393"/>
      <c r="G83" s="215"/>
      <c r="H83" s="215"/>
      <c r="I83" s="215"/>
      <c r="J83" s="215"/>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404"/>
      <c r="G84" s="394"/>
      <c r="H84" s="394"/>
      <c r="I84" s="394"/>
      <c r="J84" s="394"/>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395"/>
      <c r="G85" s="396"/>
      <c r="H85" s="396"/>
      <c r="I85" s="396"/>
      <c r="J85" s="396"/>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394"/>
      <c r="G86" s="231" t="s">
        <v>481</v>
      </c>
      <c r="H86" s="231"/>
      <c r="I86" s="231"/>
      <c r="J86" s="231"/>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394"/>
      <c r="G87" s="231" t="s">
        <v>1227</v>
      </c>
      <c r="H87" s="231"/>
      <c r="I87" s="231"/>
      <c r="J87" s="231"/>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394"/>
      <c r="G88" s="231" t="s">
        <v>1169</v>
      </c>
      <c r="H88" s="231"/>
      <c r="I88" s="231"/>
      <c r="J88" s="231"/>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393"/>
      <c r="G89" s="394"/>
      <c r="H89" s="394"/>
      <c r="I89" s="394"/>
      <c r="J89" s="394"/>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395"/>
      <c r="G90" s="396"/>
      <c r="H90" s="396"/>
      <c r="I90" s="396"/>
      <c r="J90" s="396"/>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0</v>
      </c>
      <c r="F91" s="394"/>
      <c r="G91" s="231" t="s">
        <v>1280</v>
      </c>
      <c r="H91" s="231"/>
      <c r="I91" s="231"/>
      <c r="J91" s="231"/>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71.25">
      <c r="A92" s="288">
        <v>9.1999999999999993</v>
      </c>
      <c r="B92" s="253" t="s">
        <v>191</v>
      </c>
      <c r="C92" s="228" t="s">
        <v>350</v>
      </c>
      <c r="D92" s="229">
        <v>2</v>
      </c>
      <c r="E92" s="289">
        <v>2</v>
      </c>
      <c r="F92" s="393"/>
      <c r="G92" s="231" t="s">
        <v>1282</v>
      </c>
      <c r="H92" s="231"/>
      <c r="I92" s="231"/>
      <c r="J92" s="231"/>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393"/>
      <c r="G93" s="394"/>
      <c r="H93" s="394"/>
      <c r="I93" s="394"/>
      <c r="J93" s="394"/>
      <c r="K93" s="250" t="s">
        <v>34</v>
      </c>
      <c r="L93" s="234">
        <f>SUM(E91:E93)</f>
        <v>2</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395"/>
      <c r="G94" s="396"/>
      <c r="H94" s="396"/>
      <c r="I94" s="396"/>
      <c r="J94" s="396"/>
      <c r="K94" s="250" t="s">
        <v>35</v>
      </c>
      <c r="L94" s="234">
        <f>L91-L92</f>
        <v>5</v>
      </c>
      <c r="M94" s="130"/>
      <c r="N94" s="130"/>
      <c r="O94" s="130"/>
      <c r="P94" s="130"/>
      <c r="Q94" s="130"/>
      <c r="R94" s="130"/>
      <c r="S94" s="130"/>
      <c r="T94" s="130"/>
      <c r="U94" s="130"/>
      <c r="V94" s="130"/>
      <c r="W94" s="130"/>
      <c r="X94" s="130"/>
      <c r="Y94" s="130"/>
      <c r="Z94" s="130"/>
      <c r="AA94" s="130"/>
      <c r="AB94" s="130"/>
    </row>
    <row r="95" spans="1:28" ht="57">
      <c r="A95" s="288">
        <v>10.1</v>
      </c>
      <c r="B95" s="227" t="s">
        <v>193</v>
      </c>
      <c r="C95" s="228" t="s">
        <v>355</v>
      </c>
      <c r="D95" s="229">
        <v>1</v>
      </c>
      <c r="E95" s="289">
        <v>0</v>
      </c>
      <c r="F95" s="394"/>
      <c r="G95" s="231" t="s">
        <v>1285</v>
      </c>
      <c r="H95" s="231"/>
      <c r="I95" s="231"/>
      <c r="J95" s="231"/>
      <c r="K95" s="240" t="s">
        <v>267</v>
      </c>
      <c r="L95" s="241">
        <f>IFERROR(L93/L91,"N/A")</f>
        <v>0.4</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394"/>
      <c r="G96" s="291" t="s">
        <v>1286</v>
      </c>
      <c r="H96" s="291"/>
      <c r="I96" s="291"/>
      <c r="J96" s="291"/>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0</v>
      </c>
      <c r="F97" s="393"/>
      <c r="G97" s="231" t="s">
        <v>1289</v>
      </c>
      <c r="H97" s="231"/>
      <c r="I97" s="231"/>
      <c r="J97" s="231"/>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99.75">
      <c r="A98" s="288">
        <v>10.4</v>
      </c>
      <c r="B98" s="227" t="s">
        <v>197</v>
      </c>
      <c r="C98" s="228" t="s">
        <v>361</v>
      </c>
      <c r="D98" s="229">
        <v>1</v>
      </c>
      <c r="E98" s="289">
        <v>0</v>
      </c>
      <c r="F98" s="393"/>
      <c r="G98" s="231" t="s">
        <v>1291</v>
      </c>
      <c r="H98" s="231"/>
      <c r="I98" s="231"/>
      <c r="J98" s="394"/>
      <c r="K98" s="250" t="s">
        <v>34</v>
      </c>
      <c r="L98" s="234">
        <f>SUM(E95:E100)</f>
        <v>0</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404"/>
      <c r="G99" s="403"/>
      <c r="H99" s="403"/>
      <c r="I99" s="403"/>
      <c r="J99" s="403"/>
      <c r="K99" s="250" t="s">
        <v>35</v>
      </c>
      <c r="L99" s="234">
        <f>L96-L97</f>
        <v>5</v>
      </c>
      <c r="M99" s="130"/>
      <c r="N99" s="130"/>
      <c r="O99" s="130"/>
      <c r="P99" s="130"/>
      <c r="Q99" s="130"/>
      <c r="R99" s="130"/>
      <c r="S99" s="130"/>
      <c r="T99" s="130"/>
      <c r="U99" s="130"/>
      <c r="V99" s="130"/>
      <c r="W99" s="130"/>
      <c r="X99" s="130"/>
      <c r="Y99" s="130"/>
      <c r="Z99" s="130"/>
      <c r="AA99" s="130"/>
      <c r="AB99" s="130"/>
    </row>
    <row r="100" spans="1:28" ht="30">
      <c r="J100" s="231"/>
      <c r="K100" s="240" t="s">
        <v>267</v>
      </c>
      <c r="L100" s="241">
        <f>IFERROR(L98/L96,"N/A")</f>
        <v>0</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393"/>
      <c r="G101" s="394"/>
      <c r="H101" s="394"/>
      <c r="I101" s="394"/>
      <c r="J101" s="394"/>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395"/>
      <c r="G102" s="396"/>
      <c r="H102" s="396"/>
      <c r="I102" s="396"/>
      <c r="J102" s="396"/>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737</v>
      </c>
      <c r="H103" s="231"/>
      <c r="I103" s="231"/>
      <c r="J103" s="231"/>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231"/>
      <c r="I104" s="231"/>
      <c r="J104" s="231"/>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740</v>
      </c>
      <c r="H105" s="231"/>
      <c r="I105" s="231"/>
      <c r="J105" s="231"/>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128.25">
      <c r="A106" s="288">
        <v>11.4</v>
      </c>
      <c r="B106" s="228" t="s">
        <v>202</v>
      </c>
      <c r="C106" s="228" t="s">
        <v>372</v>
      </c>
      <c r="D106" s="229">
        <v>2</v>
      </c>
      <c r="E106" s="289">
        <v>0</v>
      </c>
      <c r="F106" s="393"/>
      <c r="G106" s="295" t="s">
        <v>1297</v>
      </c>
      <c r="H106" s="295"/>
      <c r="I106" s="295"/>
      <c r="J106" s="295"/>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393"/>
      <c r="G107" s="394"/>
      <c r="H107" s="394"/>
      <c r="I107" s="394"/>
      <c r="J107" s="394"/>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395"/>
      <c r="G108" s="396"/>
      <c r="H108" s="396"/>
      <c r="I108" s="396"/>
      <c r="J108" s="396"/>
      <c r="K108" s="225"/>
      <c r="L108" s="225"/>
      <c r="M108" s="130"/>
      <c r="N108" s="130"/>
      <c r="O108" s="130"/>
      <c r="P108" s="130"/>
      <c r="Q108" s="130"/>
      <c r="R108" s="130"/>
      <c r="S108" s="130"/>
      <c r="T108" s="130"/>
      <c r="U108" s="130"/>
      <c r="V108" s="130"/>
      <c r="W108" s="130"/>
      <c r="X108" s="130"/>
      <c r="Y108" s="130"/>
      <c r="Z108" s="130"/>
      <c r="AA108" s="130"/>
      <c r="AB108" s="130"/>
    </row>
    <row r="109" spans="1:28" ht="42.75">
      <c r="A109" s="288">
        <v>12.1</v>
      </c>
      <c r="B109" s="227" t="s">
        <v>204</v>
      </c>
      <c r="C109" s="238"/>
      <c r="D109" s="229">
        <v>3</v>
      </c>
      <c r="E109" s="289">
        <v>3</v>
      </c>
      <c r="F109" s="393"/>
      <c r="G109" s="231" t="s">
        <v>1299</v>
      </c>
      <c r="H109" s="231"/>
      <c r="I109" s="231"/>
      <c r="J109" s="231"/>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71.25">
      <c r="A110" s="288">
        <v>12.2</v>
      </c>
      <c r="B110" s="227" t="s">
        <v>205</v>
      </c>
      <c r="C110" s="238"/>
      <c r="D110" s="229">
        <v>1</v>
      </c>
      <c r="E110" s="289">
        <v>0</v>
      </c>
      <c r="F110" s="393"/>
      <c r="G110" s="231" t="s">
        <v>1300</v>
      </c>
      <c r="H110" s="231"/>
      <c r="I110" s="231"/>
      <c r="J110" s="231"/>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v>0</v>
      </c>
      <c r="F111" s="393"/>
      <c r="G111" s="295" t="s">
        <v>1301</v>
      </c>
      <c r="H111" s="295"/>
      <c r="I111" s="295"/>
      <c r="J111" s="295"/>
      <c r="K111" s="250" t="s">
        <v>34</v>
      </c>
      <c r="L111" s="234">
        <f>SUM(E109:E114)</f>
        <v>3</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v>0</v>
      </c>
      <c r="F112" s="393"/>
      <c r="G112" s="295" t="s">
        <v>1301</v>
      </c>
      <c r="H112" s="295"/>
      <c r="I112" s="295"/>
      <c r="J112" s="295"/>
      <c r="K112" s="250" t="s">
        <v>35</v>
      </c>
      <c r="L112" s="234">
        <f>L109-L110</f>
        <v>9</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v>0</v>
      </c>
      <c r="F113" s="393"/>
      <c r="G113" s="295" t="s">
        <v>1301</v>
      </c>
      <c r="H113" s="295"/>
      <c r="I113" s="295"/>
      <c r="J113" s="295"/>
      <c r="K113" s="240" t="s">
        <v>267</v>
      </c>
      <c r="L113" s="241">
        <f>IFERROR(L111/L109,"N/A")</f>
        <v>0.33333333333333331</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393"/>
      <c r="G114" s="394"/>
      <c r="H114" s="394"/>
      <c r="I114" s="394"/>
      <c r="J114" s="394"/>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395"/>
      <c r="G115" s="396"/>
      <c r="H115" s="396"/>
      <c r="I115" s="396"/>
      <c r="J115" s="396"/>
      <c r="K115" s="225"/>
      <c r="L115" s="225"/>
      <c r="M115" s="130"/>
      <c r="N115" s="130"/>
      <c r="O115" s="130"/>
      <c r="P115" s="130"/>
      <c r="Q115" s="130"/>
      <c r="R115" s="130"/>
      <c r="S115" s="130"/>
      <c r="T115" s="130"/>
      <c r="U115" s="130"/>
      <c r="V115" s="130"/>
      <c r="W115" s="130"/>
      <c r="X115" s="130"/>
      <c r="Y115" s="130"/>
      <c r="Z115" s="130"/>
      <c r="AA115" s="130"/>
      <c r="AB115" s="130"/>
    </row>
    <row r="116" spans="1:28" ht="114">
      <c r="A116" s="288">
        <v>13.1</v>
      </c>
      <c r="B116" s="227" t="s">
        <v>210</v>
      </c>
      <c r="C116" s="228" t="s">
        <v>386</v>
      </c>
      <c r="D116" s="229">
        <v>1</v>
      </c>
      <c r="E116" s="289">
        <v>1</v>
      </c>
      <c r="F116" s="393"/>
      <c r="G116" s="291" t="s">
        <v>1306</v>
      </c>
      <c r="H116" s="291"/>
      <c r="I116" s="291"/>
      <c r="J116" s="291"/>
      <c r="K116" s="250" t="s">
        <v>32</v>
      </c>
      <c r="L116" s="234">
        <f>SUM(D116:D121)-SUMIF(E116:E121,"-",D116:D121)</f>
        <v>4</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t="s">
        <v>465</v>
      </c>
      <c r="F117" s="393"/>
      <c r="G117" s="231" t="s">
        <v>1307</v>
      </c>
      <c r="H117" s="231"/>
      <c r="I117" s="231"/>
      <c r="J117" s="231"/>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0</v>
      </c>
      <c r="F118" s="394"/>
      <c r="G118" s="295" t="s">
        <v>1227</v>
      </c>
      <c r="H118" s="295"/>
      <c r="I118" s="295"/>
      <c r="J118" s="295"/>
      <c r="K118" s="250" t="s">
        <v>34</v>
      </c>
      <c r="L118" s="234">
        <f>SUM(E116:E121)</f>
        <v>2</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393"/>
      <c r="G119" s="231" t="s">
        <v>1207</v>
      </c>
      <c r="H119" s="231"/>
      <c r="I119" s="231"/>
      <c r="J119" s="231"/>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v>0</v>
      </c>
      <c r="F120" s="393"/>
      <c r="G120" s="295" t="s">
        <v>1227</v>
      </c>
      <c r="H120" s="295"/>
      <c r="I120" s="295"/>
      <c r="J120" s="295"/>
      <c r="K120" s="240" t="s">
        <v>267</v>
      </c>
      <c r="L120" s="241">
        <f>IFERROR(L118/L116,"N/A")</f>
        <v>0.5</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0"/>
      <c r="G121" s="235"/>
      <c r="H121" s="235"/>
      <c r="I121" s="235"/>
      <c r="J121" s="235"/>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317"/>
      <c r="G122" s="244"/>
      <c r="H122" s="244"/>
      <c r="I122" s="244"/>
      <c r="J122" s="244"/>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459</v>
      </c>
      <c r="H123" s="231"/>
      <c r="I123" s="231"/>
      <c r="J123" s="231"/>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1"/>
      <c r="H124" s="231"/>
      <c r="I124" s="231"/>
      <c r="J124" s="231"/>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c r="H125" s="231"/>
      <c r="I125" s="231"/>
      <c r="J125" s="231"/>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c r="H126" s="231"/>
      <c r="I126" s="231"/>
      <c r="J126" s="231"/>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c r="H127" s="231"/>
      <c r="I127" s="231"/>
      <c r="J127" s="231"/>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c r="H128" s="231"/>
      <c r="I128" s="231"/>
      <c r="J128" s="231"/>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c r="H129" s="231"/>
      <c r="I129" s="231"/>
      <c r="J129" s="231"/>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0"/>
      <c r="G130" s="235"/>
      <c r="H130" s="235"/>
      <c r="I130" s="235"/>
      <c r="J130" s="235"/>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317"/>
      <c r="G131" s="244"/>
      <c r="H131" s="244"/>
      <c r="I131" s="244"/>
      <c r="J131" s="244"/>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231"/>
      <c r="I132" s="231"/>
      <c r="J132" s="231"/>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235"/>
      <c r="I133" s="235"/>
      <c r="J133" s="235"/>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235"/>
      <c r="I134" s="235"/>
      <c r="J134" s="235"/>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235"/>
      <c r="I135" s="235"/>
      <c r="J135" s="235"/>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0"/>
      <c r="G136" s="235"/>
      <c r="H136" s="235"/>
      <c r="I136" s="235"/>
      <c r="J136" s="235"/>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323"/>
      <c r="G137" s="249"/>
      <c r="H137" s="249"/>
      <c r="I137" s="249"/>
      <c r="J137" s="249"/>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231"/>
      <c r="I138" s="231"/>
      <c r="J138" s="231"/>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235"/>
      <c r="I139" s="235"/>
      <c r="J139" s="235"/>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235"/>
      <c r="I140" s="235"/>
      <c r="J140" s="235"/>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235"/>
      <c r="I141" s="235"/>
      <c r="J141" s="235"/>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235"/>
      <c r="I142" s="235"/>
      <c r="J142" s="235"/>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235"/>
      <c r="I143" s="235"/>
      <c r="J143" s="235"/>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235"/>
      <c r="I144" s="235"/>
      <c r="J144" s="235"/>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235"/>
      <c r="I145" s="235"/>
      <c r="J145" s="235"/>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249"/>
      <c r="I146" s="249"/>
      <c r="J146" s="249"/>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231"/>
      <c r="I147" s="231"/>
      <c r="J147" s="231"/>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235"/>
      <c r="I148" s="235"/>
      <c r="J148" s="235"/>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235"/>
      <c r="I149" s="235"/>
      <c r="J149" s="235"/>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235"/>
      <c r="I150" s="235"/>
      <c r="J150" s="235"/>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0"/>
      <c r="G151" s="235"/>
      <c r="H151" s="235"/>
      <c r="I151" s="235"/>
      <c r="J151" s="235"/>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334"/>
      <c r="G152" s="272"/>
      <c r="H152" s="272"/>
      <c r="I152" s="272"/>
      <c r="J152" s="272"/>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0"/>
      <c r="G153" s="235"/>
      <c r="H153" s="235"/>
      <c r="I153" s="235"/>
      <c r="J153" s="235"/>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0"/>
      <c r="G154" s="235"/>
      <c r="H154" s="235"/>
      <c r="I154" s="235"/>
      <c r="J154" s="235"/>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130</v>
      </c>
      <c r="F155" s="230"/>
      <c r="G155" s="235"/>
      <c r="H155" s="235"/>
      <c r="I155" s="235"/>
      <c r="J155" s="235"/>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32</v>
      </c>
      <c r="F156" s="230"/>
      <c r="G156" s="235"/>
      <c r="H156" s="235"/>
      <c r="I156" s="235"/>
      <c r="J156" s="235"/>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26</v>
      </c>
      <c r="F157" s="230"/>
      <c r="G157" s="235"/>
      <c r="H157" s="235"/>
      <c r="I157" s="235"/>
      <c r="J157" s="235"/>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98</v>
      </c>
      <c r="F158" s="230"/>
      <c r="G158" s="235"/>
      <c r="H158" s="235"/>
      <c r="I158" s="235"/>
      <c r="J158" s="235"/>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0.22093956040000001</v>
      </c>
      <c r="F159" s="230"/>
      <c r="G159" s="235"/>
      <c r="H159" s="235"/>
      <c r="I159" s="235"/>
      <c r="J159" s="235"/>
      <c r="K159" s="211"/>
      <c r="L159" s="211"/>
      <c r="M159" s="130"/>
      <c r="N159" s="130"/>
      <c r="O159" s="130"/>
      <c r="P159" s="130"/>
      <c r="Q159" s="130"/>
      <c r="R159" s="130"/>
      <c r="S159" s="130"/>
      <c r="T159" s="130"/>
      <c r="U159" s="130"/>
      <c r="V159" s="130"/>
      <c r="W159" s="130"/>
      <c r="X159" s="130"/>
      <c r="Y159" s="130"/>
      <c r="Z159" s="130"/>
      <c r="AA159" s="130"/>
      <c r="AB159" s="130"/>
    </row>
    <row r="160" spans="1:28" ht="30" customHeight="1">
      <c r="A160" s="302"/>
      <c r="B160" s="392"/>
      <c r="C160" s="231"/>
      <c r="D160" s="128"/>
      <c r="F160" s="230"/>
      <c r="G160" s="235"/>
      <c r="H160" s="235"/>
      <c r="I160" s="235"/>
      <c r="J160" s="235"/>
      <c r="K160" s="211"/>
      <c r="L160" s="211"/>
      <c r="M160" s="130"/>
      <c r="N160" s="130"/>
      <c r="O160" s="130"/>
      <c r="P160" s="130"/>
      <c r="Q160" s="130"/>
      <c r="R160" s="130"/>
      <c r="S160" s="130"/>
      <c r="T160" s="130"/>
      <c r="U160" s="130"/>
      <c r="V160" s="130"/>
      <c r="W160" s="130"/>
      <c r="X160" s="130"/>
      <c r="Y160" s="130"/>
      <c r="Z160" s="130"/>
      <c r="AA160" s="130"/>
      <c r="AB160" s="130"/>
    </row>
    <row r="161" spans="1:28" ht="30" customHeight="1">
      <c r="A161" s="293"/>
      <c r="B161" s="324" t="s">
        <v>575</v>
      </c>
      <c r="C161" s="324" t="s">
        <v>579</v>
      </c>
      <c r="D161" s="325" t="s">
        <v>580</v>
      </c>
      <c r="F161" s="230"/>
      <c r="G161" s="235"/>
      <c r="H161" s="235"/>
      <c r="I161" s="235"/>
      <c r="J161" s="235"/>
      <c r="K161" s="211"/>
      <c r="L161" s="211"/>
      <c r="M161" s="130"/>
      <c r="N161" s="130"/>
      <c r="O161" s="130"/>
      <c r="P161" s="130"/>
      <c r="Q161" s="130"/>
      <c r="R161" s="130"/>
      <c r="S161" s="130"/>
      <c r="T161" s="130"/>
      <c r="U161" s="130"/>
      <c r="V161" s="130"/>
      <c r="W161" s="130"/>
      <c r="X161" s="130"/>
      <c r="Y161" s="130"/>
      <c r="Z161" s="130"/>
      <c r="AA161" s="130"/>
      <c r="AB161" s="130"/>
    </row>
    <row r="162" spans="1:28" ht="30" customHeight="1">
      <c r="A162" s="293"/>
      <c r="B162" s="235" t="str">
        <f>Dimenzie!$B$2</f>
        <v>Vyhľadateľnosť</v>
      </c>
      <c r="C162" s="326">
        <f>L11</f>
        <v>0.5</v>
      </c>
      <c r="D162" s="326">
        <f t="shared" ref="D162:D176" si="0">IFERROR(1-C162,"N/A")</f>
        <v>0.5</v>
      </c>
      <c r="F162" s="230"/>
      <c r="G162" s="235"/>
      <c r="H162" s="235"/>
      <c r="I162" s="235"/>
      <c r="J162" s="235"/>
      <c r="K162" s="211"/>
      <c r="L162" s="211"/>
      <c r="M162" s="130"/>
      <c r="N162" s="130"/>
      <c r="O162" s="130"/>
      <c r="P162" s="130"/>
      <c r="Q162" s="130"/>
      <c r="R162" s="130"/>
      <c r="S162" s="130"/>
      <c r="T162" s="130"/>
      <c r="U162" s="130"/>
      <c r="V162" s="130"/>
      <c r="W162" s="130"/>
      <c r="X162" s="130"/>
      <c r="Y162" s="130"/>
      <c r="Z162" s="130"/>
      <c r="AA162" s="130"/>
      <c r="AB162" s="130"/>
    </row>
    <row r="163" spans="1:28" ht="30" customHeight="1">
      <c r="A163" s="293"/>
      <c r="B163" s="235" t="str">
        <f>Dimenzie!$B$3</f>
        <v>Návody a informovanosť</v>
      </c>
      <c r="C163" s="326">
        <f>L17</f>
        <v>0.46153846153846156</v>
      </c>
      <c r="D163" s="326">
        <f t="shared" si="0"/>
        <v>0.53846153846153844</v>
      </c>
      <c r="F163" s="230"/>
      <c r="G163" s="235"/>
      <c r="H163" s="235"/>
      <c r="I163" s="235"/>
      <c r="J163" s="235"/>
      <c r="K163" s="211"/>
      <c r="L163" s="211"/>
      <c r="M163" s="130"/>
      <c r="N163" s="130"/>
      <c r="O163" s="130"/>
      <c r="P163" s="130"/>
      <c r="Q163" s="130"/>
      <c r="R163" s="130"/>
      <c r="S163" s="130"/>
      <c r="T163" s="130"/>
      <c r="U163" s="130"/>
      <c r="V163" s="130"/>
      <c r="W163" s="130"/>
      <c r="X163" s="130"/>
      <c r="Y163" s="130"/>
      <c r="Z163" s="130"/>
      <c r="AA163" s="130"/>
      <c r="AB163" s="130"/>
    </row>
    <row r="164" spans="1:28" ht="30" customHeight="1">
      <c r="A164" s="293"/>
      <c r="B164" s="235" t="str">
        <f>Dimenzie!$B$4</f>
        <v>Navigácia vo formulároch</v>
      </c>
      <c r="C164" s="326">
        <f>L27</f>
        <v>0.16666666666666666</v>
      </c>
      <c r="D164" s="326">
        <f t="shared" si="0"/>
        <v>0.83333333333333337</v>
      </c>
      <c r="F164" s="230"/>
      <c r="G164" s="235"/>
      <c r="H164" s="235"/>
      <c r="I164" s="235"/>
      <c r="J164" s="235"/>
      <c r="K164" s="211"/>
      <c r="L164" s="211"/>
      <c r="M164" s="130"/>
      <c r="N164" s="130"/>
      <c r="O164" s="130"/>
      <c r="P164" s="130"/>
      <c r="Q164" s="130"/>
      <c r="R164" s="130"/>
      <c r="S164" s="130"/>
      <c r="T164" s="130"/>
      <c r="U164" s="130"/>
      <c r="V164" s="130"/>
      <c r="W164" s="130"/>
      <c r="X164" s="130"/>
      <c r="Y164" s="130"/>
      <c r="Z164" s="130"/>
      <c r="AA164" s="130"/>
      <c r="AB164" s="130"/>
    </row>
    <row r="165" spans="1:28" ht="30" customHeight="1">
      <c r="A165" s="293"/>
      <c r="B165" s="235" t="str">
        <f>Dimenzie!$B$5</f>
        <v>Proaktívnosť</v>
      </c>
      <c r="C165" s="326">
        <f>L32</f>
        <v>0.75</v>
      </c>
      <c r="D165" s="326">
        <f t="shared" si="0"/>
        <v>0.25</v>
      </c>
      <c r="F165" s="230"/>
      <c r="G165" s="235"/>
      <c r="H165" s="235"/>
      <c r="I165" s="235"/>
      <c r="J165" s="235"/>
      <c r="K165" s="211"/>
      <c r="L165" s="211"/>
      <c r="M165" s="130"/>
      <c r="N165" s="130"/>
      <c r="O165" s="130"/>
      <c r="P165" s="130"/>
      <c r="Q165" s="130"/>
      <c r="R165" s="130"/>
      <c r="S165" s="130"/>
      <c r="T165" s="130"/>
      <c r="U165" s="130"/>
      <c r="V165" s="130"/>
      <c r="W165" s="130"/>
      <c r="X165" s="130"/>
      <c r="Y165" s="130"/>
      <c r="Z165" s="130"/>
      <c r="AA165" s="130"/>
      <c r="AB165" s="130"/>
    </row>
    <row r="166" spans="1:28" ht="30" customHeight="1">
      <c r="A166" s="293"/>
      <c r="B166" s="235" t="str">
        <f>Dimenzie!$B$6</f>
        <v>1x a dosť!</v>
      </c>
      <c r="C166" s="326">
        <f>L37</f>
        <v>0</v>
      </c>
      <c r="D166" s="326">
        <f t="shared" si="0"/>
        <v>1</v>
      </c>
      <c r="F166" s="230"/>
      <c r="G166" s="235"/>
      <c r="H166" s="235"/>
      <c r="I166" s="235"/>
      <c r="J166" s="235"/>
      <c r="K166" s="211"/>
      <c r="L166" s="211"/>
      <c r="M166" s="130"/>
      <c r="N166" s="130"/>
      <c r="O166" s="130"/>
      <c r="P166" s="130"/>
      <c r="Q166" s="130"/>
      <c r="R166" s="130"/>
      <c r="S166" s="130"/>
      <c r="T166" s="130"/>
      <c r="U166" s="130"/>
      <c r="V166" s="130"/>
      <c r="W166" s="130"/>
      <c r="X166" s="130"/>
      <c r="Y166" s="130"/>
      <c r="Z166" s="130"/>
      <c r="AA166" s="130"/>
      <c r="AB166" s="130"/>
    </row>
    <row r="167" spans="1:28" ht="30" customHeight="1">
      <c r="A167" s="293"/>
      <c r="B167" s="235" t="str">
        <f>Dimenzie!$B$7</f>
        <v>Spätná väzba</v>
      </c>
      <c r="C167" s="326">
        <f>L42</f>
        <v>0.2857142857142857</v>
      </c>
      <c r="D167" s="326">
        <f t="shared" si="0"/>
        <v>0.7142857142857143</v>
      </c>
      <c r="F167" s="230"/>
      <c r="G167" s="235"/>
      <c r="H167" s="235"/>
      <c r="I167" s="235"/>
      <c r="J167" s="235"/>
      <c r="K167" s="211"/>
      <c r="L167" s="211"/>
      <c r="M167" s="130"/>
      <c r="N167" s="130"/>
      <c r="O167" s="130"/>
      <c r="P167" s="130"/>
      <c r="Q167" s="130"/>
      <c r="R167" s="130"/>
      <c r="S167" s="130"/>
      <c r="T167" s="130"/>
      <c r="U167" s="130"/>
      <c r="V167" s="130"/>
      <c r="W167" s="130"/>
      <c r="X167" s="130"/>
      <c r="Y167" s="130"/>
      <c r="Z167" s="130"/>
      <c r="AA167" s="130"/>
      <c r="AB167" s="130"/>
    </row>
    <row r="168" spans="1:28" ht="30" customHeight="1">
      <c r="A168" s="293"/>
      <c r="B168" s="235" t="str">
        <f>Dimenzie!$B$8</f>
        <v>Použiteľnosť</v>
      </c>
      <c r="C168" s="326">
        <f>L56</f>
        <v>0.08</v>
      </c>
      <c r="D168" s="326">
        <f t="shared" si="0"/>
        <v>0.92</v>
      </c>
      <c r="F168" s="230"/>
      <c r="G168" s="235"/>
      <c r="H168" s="235"/>
      <c r="I168" s="235"/>
      <c r="J168" s="235"/>
      <c r="K168" s="211"/>
      <c r="L168" s="211"/>
      <c r="M168" s="130"/>
      <c r="N168" s="130"/>
      <c r="O168" s="130"/>
      <c r="P168" s="130"/>
      <c r="Q168" s="130"/>
      <c r="R168" s="130"/>
      <c r="S168" s="130"/>
      <c r="T168" s="130"/>
      <c r="U168" s="130"/>
      <c r="V168" s="130"/>
      <c r="W168" s="130"/>
      <c r="X168" s="130"/>
      <c r="Y168" s="130"/>
      <c r="Z168" s="130"/>
      <c r="AA168" s="130"/>
      <c r="AB168" s="130"/>
    </row>
    <row r="169" spans="1:28" ht="30" customHeight="1">
      <c r="A169" s="293"/>
      <c r="B169" s="235" t="str">
        <f>Dimenzie!$B$9</f>
        <v>Zrozumiteľnosť</v>
      </c>
      <c r="C169" s="326">
        <f>L90</f>
        <v>0</v>
      </c>
      <c r="D169" s="326">
        <f t="shared" si="0"/>
        <v>1</v>
      </c>
      <c r="F169" s="230"/>
      <c r="G169" s="235"/>
      <c r="H169" s="235"/>
      <c r="I169" s="235"/>
      <c r="J169" s="235"/>
      <c r="K169" s="211"/>
      <c r="L169" s="211"/>
      <c r="M169" s="130"/>
      <c r="N169" s="130"/>
      <c r="O169" s="130"/>
      <c r="P169" s="130"/>
      <c r="Q169" s="130"/>
      <c r="R169" s="130"/>
      <c r="S169" s="130"/>
      <c r="T169" s="130"/>
      <c r="U169" s="130"/>
      <c r="V169" s="130"/>
      <c r="W169" s="130"/>
      <c r="X169" s="130"/>
      <c r="Y169" s="130"/>
      <c r="Z169" s="130"/>
      <c r="AA169" s="130"/>
      <c r="AB169" s="130"/>
    </row>
    <row r="170" spans="1:28" ht="30" customHeight="1">
      <c r="A170" s="293"/>
      <c r="B170" s="235" t="str">
        <f>Dimenzie!$B$10</f>
        <v>Dostupnosť online</v>
      </c>
      <c r="C170" s="326">
        <f>L95</f>
        <v>0.4</v>
      </c>
      <c r="D170" s="326">
        <f t="shared" si="0"/>
        <v>0.6</v>
      </c>
      <c r="F170" s="230"/>
      <c r="G170" s="235"/>
      <c r="H170" s="235"/>
      <c r="I170" s="235"/>
      <c r="J170" s="235"/>
      <c r="K170" s="211"/>
      <c r="L170" s="211"/>
      <c r="M170" s="130"/>
      <c r="N170" s="130"/>
      <c r="O170" s="130"/>
      <c r="P170" s="130"/>
      <c r="Q170" s="130"/>
      <c r="R170" s="130"/>
      <c r="S170" s="130"/>
      <c r="T170" s="130"/>
      <c r="U170" s="130"/>
      <c r="V170" s="130"/>
      <c r="W170" s="130"/>
      <c r="X170" s="130"/>
      <c r="Y170" s="130"/>
      <c r="Z170" s="130"/>
      <c r="AA170" s="130"/>
      <c r="AB170" s="130"/>
    </row>
    <row r="171" spans="1:28" ht="30" customHeight="1">
      <c r="A171" s="293"/>
      <c r="B171" s="235" t="str">
        <f>Dimenzie!$B$11</f>
        <v>Mobilita</v>
      </c>
      <c r="C171" s="326">
        <f>L100</f>
        <v>0</v>
      </c>
      <c r="D171" s="326">
        <f t="shared" si="0"/>
        <v>1</v>
      </c>
      <c r="F171" s="230"/>
      <c r="G171" s="235"/>
      <c r="H171" s="235"/>
      <c r="I171" s="235"/>
      <c r="J171" s="235"/>
      <c r="K171" s="211"/>
      <c r="L171" s="211"/>
      <c r="M171" s="130"/>
      <c r="N171" s="130"/>
      <c r="O171" s="130"/>
      <c r="P171" s="130"/>
      <c r="Q171" s="130"/>
      <c r="R171" s="130"/>
      <c r="S171" s="130"/>
      <c r="T171" s="130"/>
      <c r="U171" s="130"/>
      <c r="V171" s="130"/>
      <c r="W171" s="130"/>
      <c r="X171" s="130"/>
      <c r="Y171" s="130"/>
      <c r="Z171" s="130"/>
      <c r="AA171" s="130"/>
      <c r="AB171" s="130"/>
    </row>
    <row r="172" spans="1:28" ht="30" customHeight="1">
      <c r="A172" s="293"/>
      <c r="B172" s="235" t="str">
        <f>Dimenzie!$B$12</f>
        <v>Inkluzívnosť</v>
      </c>
      <c r="C172" s="326">
        <f>L107</f>
        <v>0</v>
      </c>
      <c r="D172" s="326">
        <f t="shared" si="0"/>
        <v>1</v>
      </c>
      <c r="F172" s="230"/>
      <c r="G172" s="235"/>
      <c r="H172" s="235"/>
      <c r="I172" s="235"/>
      <c r="J172" s="235"/>
      <c r="K172" s="211"/>
      <c r="L172" s="211"/>
      <c r="M172" s="130"/>
      <c r="N172" s="130"/>
      <c r="O172" s="130"/>
      <c r="P172" s="130"/>
      <c r="Q172" s="130"/>
      <c r="R172" s="130"/>
      <c r="S172" s="130"/>
      <c r="T172" s="130"/>
      <c r="U172" s="130"/>
      <c r="V172" s="130"/>
      <c r="W172" s="130"/>
      <c r="X172" s="130"/>
      <c r="Y172" s="130"/>
      <c r="Z172" s="130"/>
      <c r="AA172" s="130"/>
      <c r="AB172" s="130"/>
    </row>
    <row r="173" spans="1:28" ht="30" customHeight="1">
      <c r="A173" s="293"/>
      <c r="B173" s="235" t="str">
        <f>Dimenzie!$B$13</f>
        <v>Platba</v>
      </c>
      <c r="C173" s="326">
        <f>L113</f>
        <v>0.33333333333333331</v>
      </c>
      <c r="D173" s="326">
        <f t="shared" si="0"/>
        <v>0.66666666666666674</v>
      </c>
      <c r="F173" s="230"/>
      <c r="G173" s="235"/>
      <c r="H173" s="235"/>
      <c r="I173" s="235"/>
      <c r="J173" s="235"/>
      <c r="K173" s="211"/>
      <c r="L173" s="211"/>
      <c r="M173" s="130"/>
      <c r="N173" s="130"/>
      <c r="O173" s="130"/>
      <c r="P173" s="130"/>
      <c r="Q173" s="130"/>
      <c r="R173" s="130"/>
      <c r="S173" s="130"/>
      <c r="T173" s="130"/>
      <c r="U173" s="130"/>
      <c r="V173" s="130"/>
      <c r="W173" s="130"/>
      <c r="X173" s="130"/>
      <c r="Y173" s="130"/>
      <c r="Z173" s="130"/>
      <c r="AA173" s="130"/>
      <c r="AB173" s="130"/>
    </row>
    <row r="174" spans="1:28" ht="30" customHeight="1">
      <c r="A174" s="293"/>
      <c r="B174" s="235" t="str">
        <f>Dimenzie!$B$14</f>
        <v>Bezpečnosť</v>
      </c>
      <c r="C174" s="326">
        <f>L120</f>
        <v>0.5</v>
      </c>
      <c r="D174" s="326">
        <f t="shared" si="0"/>
        <v>0.5</v>
      </c>
      <c r="F174" s="230"/>
      <c r="G174" s="235"/>
      <c r="H174" s="235"/>
      <c r="I174" s="235"/>
      <c r="J174" s="235"/>
      <c r="K174" s="211"/>
      <c r="L174" s="211"/>
      <c r="M174" s="130"/>
      <c r="N174" s="130"/>
      <c r="O174" s="130"/>
      <c r="P174" s="130"/>
      <c r="Q174" s="130"/>
      <c r="R174" s="130"/>
      <c r="S174" s="130"/>
      <c r="T174" s="130"/>
      <c r="U174" s="130"/>
      <c r="V174" s="130"/>
      <c r="W174" s="130"/>
      <c r="X174" s="130"/>
      <c r="Y174" s="130"/>
      <c r="Z174" s="130"/>
      <c r="AA174" s="130"/>
      <c r="AB174" s="130"/>
    </row>
    <row r="175" spans="1:28" ht="30" customHeight="1">
      <c r="A175" s="293"/>
      <c r="B175" s="235" t="str">
        <f>Dimenzie!$B$15</f>
        <v>Transparentnosť</v>
      </c>
      <c r="C175" s="326">
        <f>L127</f>
        <v>0</v>
      </c>
      <c r="D175" s="326">
        <f t="shared" si="0"/>
        <v>1</v>
      </c>
      <c r="F175" s="230"/>
      <c r="G175" s="235"/>
      <c r="H175" s="235"/>
      <c r="I175" s="235"/>
      <c r="J175" s="235"/>
      <c r="K175" s="211"/>
      <c r="L175" s="211"/>
      <c r="M175" s="130"/>
      <c r="N175" s="130"/>
      <c r="O175" s="130"/>
      <c r="P175" s="130"/>
      <c r="Q175" s="130"/>
      <c r="R175" s="130"/>
      <c r="S175" s="130"/>
      <c r="T175" s="130"/>
      <c r="U175" s="130"/>
      <c r="V175" s="130"/>
      <c r="W175" s="130"/>
      <c r="X175" s="130"/>
      <c r="Y175" s="130"/>
      <c r="Z175" s="130"/>
      <c r="AA175" s="130"/>
      <c r="AB175" s="130"/>
    </row>
    <row r="176" spans="1:28" ht="30" customHeight="1">
      <c r="A176" s="293"/>
      <c r="B176" s="235" t="str">
        <f>Dimenzie!$B$16</f>
        <v>Rozvoj</v>
      </c>
      <c r="C176" s="326">
        <f>L136</f>
        <v>0</v>
      </c>
      <c r="D176" s="326">
        <f t="shared" si="0"/>
        <v>1</v>
      </c>
      <c r="F176" s="230"/>
      <c r="G176" s="235"/>
      <c r="H176" s="235"/>
      <c r="I176" s="235"/>
      <c r="J176" s="235"/>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28" r:id="rId4"/>
    <hyperlink ref="F30" r:id="rId5"/>
    <hyperlink ref="F56" r:id="rId6"/>
    <hyperlink ref="F62" r:id="rId7"/>
    <hyperlink ref="F63" r:id="rId8"/>
  </hyperlinks>
  <pageMargins left="0.7" right="0.7" top="0.75" bottom="0.75" header="0.3" footer="0.3"/>
  <drawing r:id="rId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sheetViews>
  <sheetFormatPr defaultColWidth="14.42578125" defaultRowHeight="15.75" customHeight="1"/>
  <cols>
    <col min="1" max="1" width="13" customWidth="1"/>
    <col min="2" max="3" width="40.85546875" customWidth="1"/>
    <col min="4" max="5" width="10.5703125" customWidth="1"/>
    <col min="6" max="7" width="33.28515625" customWidth="1"/>
    <col min="8" max="10" width="16.5703125" customWidth="1"/>
    <col min="11" max="12" width="18.5703125" customWidth="1"/>
    <col min="13" max="28" width="14.42578125" hidden="1"/>
  </cols>
  <sheetData>
    <row r="1" spans="1:28" ht="30">
      <c r="A1" s="284" t="s">
        <v>81</v>
      </c>
      <c r="B1" s="208" t="s">
        <v>247</v>
      </c>
      <c r="C1" s="8" t="s">
        <v>248</v>
      </c>
      <c r="D1" s="8" t="s">
        <v>249</v>
      </c>
      <c r="E1" s="8"/>
      <c r="F1" s="8" t="s">
        <v>251</v>
      </c>
      <c r="G1" s="8" t="s">
        <v>252</v>
      </c>
      <c r="H1" s="8"/>
      <c r="I1" s="8"/>
      <c r="J1" s="8"/>
      <c r="K1" s="211"/>
      <c r="L1" s="211"/>
      <c r="M1" s="210"/>
      <c r="N1" s="210"/>
      <c r="O1" s="210"/>
      <c r="P1" s="210"/>
      <c r="Q1" s="210"/>
      <c r="R1" s="210"/>
      <c r="S1" s="210"/>
      <c r="T1" s="210"/>
      <c r="U1" s="210"/>
      <c r="V1" s="210"/>
      <c r="W1" s="210"/>
      <c r="X1" s="210"/>
      <c r="Y1" s="210"/>
      <c r="Z1" s="210"/>
      <c r="AA1" s="210"/>
      <c r="AB1" s="210"/>
    </row>
    <row r="2" spans="1:28" ht="30">
      <c r="A2" s="285" t="s">
        <v>254</v>
      </c>
      <c r="B2" s="213" t="s">
        <v>1232</v>
      </c>
      <c r="C2" s="214"/>
      <c r="D2" s="214"/>
      <c r="E2" s="214"/>
      <c r="F2" s="401"/>
      <c r="G2" s="402"/>
      <c r="H2" s="403"/>
      <c r="I2" s="403"/>
      <c r="J2" s="403"/>
      <c r="K2" s="217"/>
      <c r="L2" s="217"/>
      <c r="M2" s="216"/>
      <c r="N2" s="216"/>
      <c r="O2" s="216"/>
      <c r="P2" s="216"/>
      <c r="Q2" s="216"/>
      <c r="R2" s="216"/>
      <c r="S2" s="216"/>
      <c r="T2" s="216"/>
      <c r="U2" s="216"/>
      <c r="V2" s="216"/>
      <c r="W2" s="216"/>
      <c r="X2" s="216"/>
      <c r="Y2" s="216"/>
      <c r="Z2" s="216"/>
      <c r="AA2" s="216"/>
      <c r="AB2" s="216"/>
    </row>
    <row r="3" spans="1:28" ht="15">
      <c r="A3" s="285" t="s">
        <v>256</v>
      </c>
      <c r="B3" s="213">
        <v>3</v>
      </c>
      <c r="C3" s="214"/>
      <c r="D3" s="214"/>
      <c r="E3" s="214"/>
      <c r="F3" s="401"/>
      <c r="G3" s="402"/>
      <c r="H3" s="403"/>
      <c r="I3" s="403"/>
      <c r="J3" s="403"/>
      <c r="K3" s="211"/>
      <c r="L3" s="211"/>
      <c r="M3" s="130"/>
      <c r="N3" s="130"/>
      <c r="O3" s="130"/>
      <c r="P3" s="130"/>
      <c r="Q3" s="130"/>
      <c r="R3" s="130"/>
      <c r="S3" s="130"/>
      <c r="T3" s="130"/>
      <c r="U3" s="130"/>
      <c r="V3" s="130"/>
      <c r="W3" s="130"/>
      <c r="X3" s="130"/>
      <c r="Y3" s="130"/>
      <c r="Z3" s="130"/>
      <c r="AA3" s="130"/>
      <c r="AB3" s="130"/>
    </row>
    <row r="4" spans="1:28" ht="25.5">
      <c r="A4" s="285" t="s">
        <v>257</v>
      </c>
      <c r="B4" s="378" t="s">
        <v>1103</v>
      </c>
      <c r="C4" s="214"/>
      <c r="D4" s="214"/>
      <c r="E4" s="214"/>
      <c r="F4" s="401"/>
      <c r="G4" s="402"/>
      <c r="H4" s="403"/>
      <c r="I4" s="403"/>
      <c r="J4" s="403"/>
      <c r="K4" s="211"/>
      <c r="L4" s="211"/>
      <c r="M4" s="130"/>
      <c r="N4" s="130"/>
      <c r="O4" s="130"/>
      <c r="P4" s="130"/>
      <c r="Q4" s="130"/>
      <c r="R4" s="130"/>
      <c r="S4" s="130"/>
      <c r="T4" s="130"/>
      <c r="U4" s="130"/>
      <c r="V4" s="130"/>
      <c r="W4" s="130"/>
      <c r="X4" s="130"/>
      <c r="Y4" s="130"/>
      <c r="Z4" s="130"/>
      <c r="AA4" s="130"/>
      <c r="AB4" s="130"/>
    </row>
    <row r="5" spans="1:28" ht="15">
      <c r="A5" s="286" t="s">
        <v>258</v>
      </c>
      <c r="B5" s="219" t="s">
        <v>1234</v>
      </c>
      <c r="C5" s="219" t="s">
        <v>1235</v>
      </c>
      <c r="D5" s="216"/>
      <c r="E5" s="216"/>
      <c r="F5" s="404"/>
      <c r="G5" s="403"/>
      <c r="H5" s="403"/>
      <c r="I5" s="403"/>
      <c r="J5" s="403"/>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405"/>
      <c r="G6" s="406"/>
      <c r="H6" s="406"/>
      <c r="I6" s="406"/>
      <c r="J6" s="406"/>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0" t="s">
        <v>1236</v>
      </c>
      <c r="G7" s="291" t="s">
        <v>1237</v>
      </c>
      <c r="H7" s="291"/>
      <c r="I7" s="291"/>
      <c r="J7" s="291"/>
      <c r="K7" s="233" t="s">
        <v>32</v>
      </c>
      <c r="L7" s="234">
        <f>SUM(D7:D10)-SUMIF(E7:E10,"-",D7:D10)</f>
        <v>6</v>
      </c>
      <c r="M7" s="130"/>
      <c r="N7" s="130"/>
      <c r="O7" s="130"/>
      <c r="P7" s="130"/>
      <c r="Q7" s="130"/>
      <c r="R7" s="130"/>
      <c r="S7" s="130"/>
      <c r="T7" s="130"/>
      <c r="U7" s="130"/>
      <c r="V7" s="130"/>
      <c r="W7" s="130"/>
      <c r="X7" s="130"/>
      <c r="Y7" s="130"/>
      <c r="Z7" s="130"/>
      <c r="AA7" s="130"/>
      <c r="AB7" s="130"/>
    </row>
    <row r="8" spans="1:28" ht="85.5">
      <c r="A8" s="288">
        <v>1.2</v>
      </c>
      <c r="B8" s="227" t="s">
        <v>86</v>
      </c>
      <c r="C8" s="228" t="s">
        <v>262</v>
      </c>
      <c r="D8" s="229">
        <v>2</v>
      </c>
      <c r="E8" s="289">
        <v>2</v>
      </c>
      <c r="F8" s="319"/>
      <c r="G8" s="291" t="s">
        <v>1239</v>
      </c>
      <c r="H8" s="291"/>
      <c r="I8" s="291"/>
      <c r="J8" s="291"/>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319"/>
      <c r="G9" s="291" t="s">
        <v>1240</v>
      </c>
      <c r="H9" s="291"/>
      <c r="I9" s="291"/>
      <c r="J9" s="291"/>
      <c r="K9" s="233" t="s">
        <v>34</v>
      </c>
      <c r="L9" s="234">
        <f>SUM(E7:E10)</f>
        <v>6</v>
      </c>
      <c r="M9" s="130"/>
      <c r="N9" s="130"/>
      <c r="O9" s="130"/>
      <c r="P9" s="130"/>
      <c r="Q9" s="130"/>
      <c r="R9" s="130"/>
      <c r="S9" s="130"/>
      <c r="T9" s="130"/>
      <c r="U9" s="130"/>
      <c r="V9" s="130"/>
      <c r="W9" s="130"/>
      <c r="X9" s="130"/>
      <c r="Y9" s="130"/>
      <c r="Z9" s="130"/>
      <c r="AA9" s="130"/>
      <c r="AB9" s="130"/>
    </row>
    <row r="10" spans="1:28" ht="213.75">
      <c r="A10" s="288">
        <v>1.4</v>
      </c>
      <c r="B10" s="227" t="s">
        <v>88</v>
      </c>
      <c r="C10" s="228" t="s">
        <v>266</v>
      </c>
      <c r="D10" s="229">
        <v>1</v>
      </c>
      <c r="E10" s="289">
        <v>1</v>
      </c>
      <c r="F10" s="290" t="s">
        <v>1241</v>
      </c>
      <c r="G10" s="291" t="s">
        <v>1243</v>
      </c>
      <c r="H10" s="291"/>
      <c r="I10" s="291"/>
      <c r="J10" s="291"/>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393"/>
      <c r="G11" s="360"/>
      <c r="H11" s="360"/>
      <c r="I11" s="360"/>
      <c r="J11" s="36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395"/>
      <c r="G12" s="356"/>
      <c r="H12" s="356"/>
      <c r="I12" s="356"/>
      <c r="J12" s="356"/>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397" t="s">
        <v>1245</v>
      </c>
      <c r="G13" s="291" t="s">
        <v>1247</v>
      </c>
      <c r="H13" s="291"/>
      <c r="I13" s="291"/>
      <c r="J13" s="291"/>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410"/>
      <c r="G14" s="291" t="s">
        <v>1127</v>
      </c>
      <c r="H14" s="291"/>
      <c r="I14" s="291"/>
      <c r="J14" s="291"/>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319"/>
      <c r="G15" s="291" t="s">
        <v>1251</v>
      </c>
      <c r="H15" s="291"/>
      <c r="I15" s="291"/>
      <c r="J15" s="291"/>
      <c r="K15" s="233" t="s">
        <v>34</v>
      </c>
      <c r="L15" s="234">
        <f>SUM(E13:E20)</f>
        <v>11</v>
      </c>
      <c r="M15" s="130"/>
      <c r="N15" s="130"/>
      <c r="O15" s="130"/>
      <c r="P15" s="130"/>
      <c r="Q15" s="130"/>
      <c r="R15" s="130"/>
      <c r="S15" s="130"/>
      <c r="T15" s="130"/>
      <c r="U15" s="130"/>
      <c r="V15" s="130"/>
      <c r="W15" s="130"/>
      <c r="X15" s="130"/>
      <c r="Y15" s="130"/>
      <c r="Z15" s="130"/>
      <c r="AA15" s="130"/>
      <c r="AB15" s="130"/>
    </row>
    <row r="16" spans="1:28" ht="57">
      <c r="A16" s="288">
        <v>2.4</v>
      </c>
      <c r="B16" s="227" t="s">
        <v>92</v>
      </c>
      <c r="C16" s="228" t="s">
        <v>273</v>
      </c>
      <c r="D16" s="229">
        <v>2</v>
      </c>
      <c r="E16" s="289">
        <v>2</v>
      </c>
      <c r="F16" s="319"/>
      <c r="G16" s="291" t="s">
        <v>1253</v>
      </c>
      <c r="H16" s="291"/>
      <c r="I16" s="291"/>
      <c r="J16" s="291"/>
      <c r="K16" s="233" t="s">
        <v>35</v>
      </c>
      <c r="L16" s="234">
        <f>L13-L14</f>
        <v>12</v>
      </c>
      <c r="M16" s="130"/>
      <c r="N16" s="130"/>
      <c r="O16" s="130"/>
      <c r="P16" s="130"/>
      <c r="Q16" s="130"/>
      <c r="R16" s="130"/>
      <c r="S16" s="130"/>
      <c r="T16" s="130"/>
      <c r="U16" s="130"/>
      <c r="V16" s="130"/>
      <c r="W16" s="130"/>
      <c r="X16" s="130"/>
      <c r="Y16" s="130"/>
      <c r="Z16" s="130"/>
      <c r="AA16" s="130"/>
      <c r="AB16" s="130"/>
    </row>
    <row r="17" spans="1:28" ht="57">
      <c r="A17" s="288">
        <v>2.5</v>
      </c>
      <c r="B17" s="227" t="s">
        <v>93</v>
      </c>
      <c r="C17" s="228" t="s">
        <v>275</v>
      </c>
      <c r="D17" s="229">
        <v>1</v>
      </c>
      <c r="E17" s="289">
        <v>1</v>
      </c>
      <c r="F17" s="319"/>
      <c r="G17" s="291" t="s">
        <v>1255</v>
      </c>
      <c r="H17" s="291"/>
      <c r="I17" s="291"/>
      <c r="J17" s="291"/>
      <c r="K17" s="240" t="s">
        <v>267</v>
      </c>
      <c r="L17" s="241">
        <f>IFERROR(L15/L13,"N/A")</f>
        <v>0.91666666666666663</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t="s">
        <v>465</v>
      </c>
      <c r="F18" s="319"/>
      <c r="G18" s="291" t="s">
        <v>1134</v>
      </c>
      <c r="H18" s="291"/>
      <c r="I18" s="291"/>
      <c r="J18" s="291"/>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2</v>
      </c>
      <c r="F19" s="319"/>
      <c r="G19" s="291" t="s">
        <v>1259</v>
      </c>
      <c r="H19" s="291"/>
      <c r="I19" s="291"/>
      <c r="J19" s="291"/>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0</v>
      </c>
      <c r="F20" s="319"/>
      <c r="G20" s="411" t="s">
        <v>1260</v>
      </c>
      <c r="H20" s="411"/>
      <c r="I20" s="411"/>
      <c r="J20" s="411"/>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393"/>
      <c r="G21" s="360"/>
      <c r="H21" s="360"/>
      <c r="I21" s="360"/>
      <c r="J21" s="36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395"/>
      <c r="G22" s="356"/>
      <c r="H22" s="356"/>
      <c r="I22" s="356"/>
      <c r="J22" s="356"/>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1</v>
      </c>
      <c r="F23" s="319"/>
      <c r="G23" s="291" t="s">
        <v>1265</v>
      </c>
      <c r="H23" s="291"/>
      <c r="I23" s="291"/>
      <c r="J23" s="291"/>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0"/>
      <c r="G24" s="291" t="s">
        <v>1268</v>
      </c>
      <c r="H24" s="291"/>
      <c r="I24" s="291"/>
      <c r="J24" s="291"/>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F25" s="319"/>
      <c r="G25" s="291" t="s">
        <v>738</v>
      </c>
      <c r="H25" s="291"/>
      <c r="I25" s="291"/>
      <c r="J25" s="291"/>
      <c r="K25" s="233" t="s">
        <v>34</v>
      </c>
      <c r="L25" s="234">
        <f>SUM(E23:E26)</f>
        <v>3</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412"/>
      <c r="F26" s="393"/>
      <c r="G26" s="360"/>
      <c r="H26" s="360"/>
      <c r="I26" s="360"/>
      <c r="J26" s="36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413"/>
      <c r="F27" s="395"/>
      <c r="G27" s="356"/>
      <c r="H27" s="356"/>
      <c r="I27" s="356"/>
      <c r="J27" s="356"/>
      <c r="K27" s="240" t="s">
        <v>267</v>
      </c>
      <c r="L27" s="241">
        <f>IFERROR(L25/L23,"N/A")</f>
        <v>0.5</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410"/>
      <c r="G28" s="291" t="s">
        <v>795</v>
      </c>
      <c r="H28" s="291"/>
      <c r="I28" s="291"/>
      <c r="J28" s="291"/>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0"/>
      <c r="G29" s="291" t="s">
        <v>795</v>
      </c>
      <c r="H29" s="291"/>
      <c r="I29" s="291"/>
      <c r="J29" s="291"/>
      <c r="K29" s="233" t="s">
        <v>33</v>
      </c>
      <c r="L29" s="234">
        <f>SUMIF(E28:E31,"~?",D28:D31)</f>
        <v>4</v>
      </c>
      <c r="M29" s="130"/>
      <c r="N29" s="130"/>
      <c r="O29" s="130"/>
      <c r="P29" s="130"/>
      <c r="Q29" s="130"/>
      <c r="R29" s="130"/>
      <c r="S29" s="130"/>
      <c r="T29" s="130"/>
      <c r="U29" s="130"/>
      <c r="V29" s="130"/>
      <c r="W29" s="130"/>
      <c r="X29" s="130"/>
      <c r="Y29" s="130"/>
      <c r="Z29" s="130"/>
      <c r="AA29" s="130"/>
      <c r="AB29" s="130"/>
    </row>
    <row r="30" spans="1:28" ht="85.5">
      <c r="A30" s="288">
        <v>4.3</v>
      </c>
      <c r="B30" s="227" t="s">
        <v>103</v>
      </c>
      <c r="C30" s="228" t="s">
        <v>287</v>
      </c>
      <c r="D30" s="229">
        <v>2</v>
      </c>
      <c r="E30" s="289">
        <v>1</v>
      </c>
      <c r="F30" s="381" t="s">
        <v>1147</v>
      </c>
      <c r="G30" s="291" t="s">
        <v>1277</v>
      </c>
      <c r="H30" s="291"/>
      <c r="I30" s="291"/>
      <c r="J30" s="291"/>
      <c r="K30" s="233" t="s">
        <v>34</v>
      </c>
      <c r="L30" s="234">
        <f>SUM(E28:E31)</f>
        <v>1</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412"/>
      <c r="F31" s="393"/>
      <c r="G31" s="360"/>
      <c r="H31" s="360"/>
      <c r="I31" s="360"/>
      <c r="J31" s="360"/>
      <c r="K31" s="233" t="s">
        <v>35</v>
      </c>
      <c r="L31" s="234">
        <f>L28-L29</f>
        <v>2</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413"/>
      <c r="F32" s="395"/>
      <c r="G32" s="356"/>
      <c r="H32" s="356"/>
      <c r="I32" s="356"/>
      <c r="J32" s="356"/>
      <c r="K32" s="240" t="s">
        <v>267</v>
      </c>
      <c r="L32" s="241">
        <f>IFERROR(L30/L28,"N/A")</f>
        <v>0.16666666666666666</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v>3</v>
      </c>
      <c r="F33" s="319"/>
      <c r="G33" s="291" t="s">
        <v>1278</v>
      </c>
      <c r="H33" s="291"/>
      <c r="I33" s="291"/>
      <c r="J33" s="291"/>
      <c r="K33" s="233" t="s">
        <v>32</v>
      </c>
      <c r="L33" s="234">
        <f>SUM(D33:D36)-SUMIF(E33:E36,"-",D33:D36)</f>
        <v>4</v>
      </c>
      <c r="M33" s="414"/>
      <c r="N33" s="414"/>
      <c r="O33" s="414"/>
      <c r="P33" s="414"/>
      <c r="Q33" s="414"/>
      <c r="R33" s="414"/>
      <c r="S33" s="414"/>
      <c r="T33" s="414"/>
      <c r="U33" s="414"/>
      <c r="V33" s="414"/>
      <c r="W33" s="414"/>
      <c r="X33" s="414"/>
      <c r="Y33" s="414"/>
      <c r="Z33" s="414"/>
      <c r="AA33" s="414"/>
      <c r="AB33" s="414"/>
    </row>
    <row r="34" spans="1:28" ht="114">
      <c r="A34" s="288">
        <v>5.2</v>
      </c>
      <c r="B34" s="227" t="s">
        <v>106</v>
      </c>
      <c r="C34" s="228" t="s">
        <v>291</v>
      </c>
      <c r="D34" s="229">
        <v>2</v>
      </c>
      <c r="E34" s="289" t="s">
        <v>465</v>
      </c>
      <c r="F34" s="230"/>
      <c r="G34" s="291" t="s">
        <v>1154</v>
      </c>
      <c r="H34" s="291"/>
      <c r="I34" s="291"/>
      <c r="J34" s="291"/>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1</v>
      </c>
      <c r="F35" s="230"/>
      <c r="G35" s="291" t="s">
        <v>1156</v>
      </c>
      <c r="H35" s="291"/>
      <c r="I35" s="291"/>
      <c r="J35" s="291"/>
      <c r="K35" s="233" t="s">
        <v>34</v>
      </c>
      <c r="L35" s="234">
        <f>SUM(E33:E36)</f>
        <v>4</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412"/>
      <c r="F36" s="393"/>
      <c r="G36" s="360"/>
      <c r="H36" s="360"/>
      <c r="I36" s="360"/>
      <c r="J36" s="360"/>
      <c r="K36" s="233" t="s">
        <v>35</v>
      </c>
      <c r="L36" s="234">
        <f>L33-L34</f>
        <v>4</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413"/>
      <c r="F37" s="395"/>
      <c r="G37" s="356"/>
      <c r="H37" s="356"/>
      <c r="I37" s="356"/>
      <c r="J37" s="356"/>
      <c r="K37" s="240" t="s">
        <v>267</v>
      </c>
      <c r="L37" s="241">
        <f>IFERROR(L35/L33,"N/A")</f>
        <v>1</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415"/>
      <c r="F38" s="407"/>
      <c r="G38" s="268"/>
      <c r="H38" s="268"/>
      <c r="I38" s="268"/>
      <c r="J38" s="268"/>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2</v>
      </c>
      <c r="F39" s="290" t="s">
        <v>1281</v>
      </c>
      <c r="G39" s="291" t="s">
        <v>1283</v>
      </c>
      <c r="H39" s="291"/>
      <c r="I39" s="291"/>
      <c r="J39" s="291"/>
      <c r="K39" s="250" t="s">
        <v>33</v>
      </c>
      <c r="L39" s="234">
        <f>SUMIF(E38:E50,"~?",D38:D50)</f>
        <v>2</v>
      </c>
      <c r="M39" s="130"/>
      <c r="N39" s="130"/>
      <c r="O39" s="130"/>
      <c r="P39" s="130"/>
      <c r="Q39" s="130"/>
      <c r="R39" s="130"/>
      <c r="S39" s="130"/>
      <c r="T39" s="130"/>
      <c r="U39" s="130"/>
      <c r="V39" s="130"/>
      <c r="W39" s="130"/>
      <c r="X39" s="130"/>
      <c r="Y39" s="130"/>
      <c r="Z39" s="130"/>
      <c r="AA39" s="130"/>
      <c r="AB39" s="130"/>
    </row>
    <row r="40" spans="1:28" ht="114">
      <c r="A40" s="288" t="s">
        <v>111</v>
      </c>
      <c r="B40" s="227" t="s">
        <v>112</v>
      </c>
      <c r="C40" s="228" t="s">
        <v>297</v>
      </c>
      <c r="D40" s="229">
        <v>1</v>
      </c>
      <c r="E40" s="289">
        <v>1</v>
      </c>
      <c r="F40" s="290" t="s">
        <v>1147</v>
      </c>
      <c r="G40" s="291" t="s">
        <v>1288</v>
      </c>
      <c r="H40" s="291"/>
      <c r="I40" s="291"/>
      <c r="J40" s="291"/>
      <c r="K40" s="250" t="s">
        <v>34</v>
      </c>
      <c r="L40" s="234">
        <f>SUM(E38:E50)</f>
        <v>6</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90" t="s">
        <v>1290</v>
      </c>
      <c r="G41" s="291" t="s">
        <v>1292</v>
      </c>
      <c r="H41" s="291"/>
      <c r="I41" s="291"/>
      <c r="J41" s="291"/>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415"/>
      <c r="F42" s="407"/>
      <c r="G42" s="268"/>
      <c r="H42" s="268"/>
      <c r="I42" s="268"/>
      <c r="J42" s="268"/>
      <c r="K42" s="240" t="s">
        <v>267</v>
      </c>
      <c r="L42" s="241">
        <f>IFERROR(L40/L38,"N/A")</f>
        <v>0.6</v>
      </c>
      <c r="M42" s="130"/>
      <c r="N42" s="130"/>
      <c r="O42" s="130"/>
      <c r="P42" s="130"/>
      <c r="Q42" s="130"/>
      <c r="R42" s="130"/>
      <c r="S42" s="130"/>
      <c r="T42" s="130"/>
      <c r="U42" s="130"/>
      <c r="V42" s="130"/>
      <c r="W42" s="130"/>
      <c r="X42" s="130"/>
      <c r="Y42" s="130"/>
      <c r="Z42" s="130"/>
      <c r="AA42" s="130"/>
      <c r="AB42" s="130"/>
    </row>
    <row r="43" spans="1:28" ht="128.25">
      <c r="A43" s="288" t="s">
        <v>116</v>
      </c>
      <c r="B43" s="227" t="s">
        <v>654</v>
      </c>
      <c r="C43" s="228" t="s">
        <v>301</v>
      </c>
      <c r="D43" s="229">
        <v>1</v>
      </c>
      <c r="E43" s="289">
        <v>1</v>
      </c>
      <c r="F43" s="319"/>
      <c r="G43" s="291" t="s">
        <v>1293</v>
      </c>
      <c r="H43" s="291"/>
      <c r="I43" s="291"/>
      <c r="J43" s="291"/>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t="s">
        <v>454</v>
      </c>
      <c r="F44" s="230"/>
      <c r="G44" s="291" t="s">
        <v>1170</v>
      </c>
      <c r="H44" s="291"/>
      <c r="I44" s="291"/>
      <c r="J44" s="291"/>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415"/>
      <c r="F45" s="407"/>
      <c r="G45" s="268"/>
      <c r="H45" s="268"/>
      <c r="I45" s="268"/>
      <c r="J45" s="268"/>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0</v>
      </c>
      <c r="F46" s="230"/>
      <c r="G46" s="291" t="s">
        <v>1172</v>
      </c>
      <c r="H46" s="291"/>
      <c r="I46" s="291"/>
      <c r="J46" s="291"/>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0"/>
      <c r="G47" s="416" t="s">
        <v>1172</v>
      </c>
      <c r="H47" s="416"/>
      <c r="I47" s="416"/>
      <c r="J47" s="416"/>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0"/>
      <c r="G48" s="416" t="s">
        <v>1172</v>
      </c>
      <c r="H48" s="416"/>
      <c r="I48" s="416"/>
      <c r="J48" s="416"/>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0"/>
      <c r="G49" s="416" t="s">
        <v>1172</v>
      </c>
      <c r="H49" s="416"/>
      <c r="I49" s="416"/>
      <c r="J49" s="416"/>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412"/>
      <c r="F50" s="393"/>
      <c r="G50" s="360"/>
      <c r="H50" s="360"/>
      <c r="I50" s="360"/>
      <c r="J50" s="36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413"/>
      <c r="F51" s="395"/>
      <c r="G51" s="356"/>
      <c r="H51" s="356"/>
      <c r="I51" s="356"/>
      <c r="J51" s="356"/>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415"/>
      <c r="F52" s="407"/>
      <c r="G52" s="268"/>
      <c r="H52" s="268"/>
      <c r="I52" s="268"/>
      <c r="J52" s="268"/>
      <c r="K52" s="250" t="s">
        <v>32</v>
      </c>
      <c r="L52" s="234">
        <f>SUM(D52:D84)-SUMIF(E52:E84,"-",D52:D84)</f>
        <v>22</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0"/>
      <c r="G53" s="291" t="s">
        <v>1169</v>
      </c>
      <c r="H53" s="291"/>
      <c r="I53" s="291"/>
      <c r="J53" s="291"/>
      <c r="K53" s="250" t="s">
        <v>33</v>
      </c>
      <c r="L53" s="234">
        <f>SUMIF(E52:E84,"~?",D52:D84)</f>
        <v>2</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319"/>
      <c r="G54" s="295" t="s">
        <v>1175</v>
      </c>
      <c r="H54" s="295"/>
      <c r="I54" s="295"/>
      <c r="J54" s="295"/>
      <c r="K54" s="250" t="s">
        <v>34</v>
      </c>
      <c r="L54" s="234">
        <f>SUM(E52:E84)</f>
        <v>11</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415"/>
      <c r="F55" s="407"/>
      <c r="G55" s="268"/>
      <c r="H55" s="268"/>
      <c r="I55" s="268"/>
      <c r="J55" s="268"/>
      <c r="K55" s="250" t="s">
        <v>35</v>
      </c>
      <c r="L55" s="234">
        <f>L52-L53</f>
        <v>20</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90" t="s">
        <v>1302</v>
      </c>
      <c r="G56" s="291" t="s">
        <v>1304</v>
      </c>
      <c r="H56" s="291"/>
      <c r="I56" s="291"/>
      <c r="J56" s="291"/>
      <c r="K56" s="240" t="s">
        <v>267</v>
      </c>
      <c r="L56" s="241">
        <f>IFERROR(L54/L52,"N/A")</f>
        <v>0.5</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30"/>
      <c r="G57" s="291" t="s">
        <v>1305</v>
      </c>
      <c r="H57" s="291"/>
      <c r="I57" s="291"/>
      <c r="J57" s="291"/>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0"/>
      <c r="G58" s="291" t="s">
        <v>1177</v>
      </c>
      <c r="H58" s="291"/>
      <c r="I58" s="291"/>
      <c r="J58" s="291"/>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415"/>
      <c r="F59" s="407"/>
      <c r="G59" s="268"/>
      <c r="H59" s="268"/>
      <c r="I59" s="268"/>
      <c r="J59" s="268"/>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0"/>
      <c r="G60" s="291" t="s">
        <v>1178</v>
      </c>
      <c r="H60" s="291"/>
      <c r="I60" s="291"/>
      <c r="J60" s="291"/>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415"/>
      <c r="F61" s="407"/>
      <c r="G61" s="268"/>
      <c r="H61" s="268"/>
      <c r="I61" s="268"/>
      <c r="J61" s="268"/>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399"/>
      <c r="G62" s="291" t="s">
        <v>665</v>
      </c>
      <c r="H62" s="291"/>
      <c r="I62" s="291"/>
      <c r="J62" s="291"/>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0</v>
      </c>
      <c r="F63" s="319"/>
      <c r="G63" s="291" t="s">
        <v>1308</v>
      </c>
      <c r="H63" s="291"/>
      <c r="I63" s="291"/>
      <c r="J63" s="291"/>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319"/>
      <c r="G64" s="291" t="s">
        <v>1310</v>
      </c>
      <c r="H64" s="291"/>
      <c r="I64" s="291"/>
      <c r="J64" s="291"/>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415"/>
      <c r="F65" s="407"/>
      <c r="G65" s="268"/>
      <c r="H65" s="268"/>
      <c r="I65" s="268"/>
      <c r="J65" s="268"/>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319"/>
      <c r="G66" s="291" t="s">
        <v>1311</v>
      </c>
      <c r="H66" s="291"/>
      <c r="I66" s="291"/>
      <c r="J66" s="291"/>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319"/>
      <c r="G67" s="291" t="s">
        <v>1185</v>
      </c>
      <c r="H67" s="291"/>
      <c r="I67" s="291"/>
      <c r="J67" s="291"/>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415"/>
      <c r="F68" s="407"/>
      <c r="G68" s="268"/>
      <c r="H68" s="268"/>
      <c r="I68" s="268"/>
      <c r="J68" s="268"/>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3</v>
      </c>
      <c r="F69" s="230"/>
      <c r="G69" s="291" t="s">
        <v>1312</v>
      </c>
      <c r="H69" s="291"/>
      <c r="I69" s="291"/>
      <c r="J69" s="291"/>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0"/>
      <c r="G70" s="291" t="s">
        <v>1187</v>
      </c>
      <c r="H70" s="291"/>
      <c r="I70" s="291"/>
      <c r="J70" s="291"/>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1</v>
      </c>
      <c r="F71" s="230"/>
      <c r="G71" s="291" t="s">
        <v>1313</v>
      </c>
      <c r="H71" s="291"/>
      <c r="I71" s="291"/>
      <c r="J71" s="291"/>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465</v>
      </c>
      <c r="F72" s="230"/>
      <c r="G72" s="291" t="s">
        <v>1314</v>
      </c>
      <c r="H72" s="291"/>
      <c r="I72" s="291"/>
      <c r="J72" s="291"/>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415"/>
      <c r="F73" s="407"/>
      <c r="G73" s="268"/>
      <c r="H73" s="268"/>
      <c r="I73" s="268"/>
      <c r="J73" s="268"/>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0</v>
      </c>
      <c r="F74" s="290" t="s">
        <v>1315</v>
      </c>
      <c r="G74" s="291" t="s">
        <v>1316</v>
      </c>
      <c r="H74" s="291"/>
      <c r="I74" s="291"/>
      <c r="J74" s="291"/>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319"/>
      <c r="G75" s="291" t="s">
        <v>1317</v>
      </c>
      <c r="H75" s="291"/>
      <c r="I75" s="291"/>
      <c r="J75" s="291"/>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415"/>
      <c r="F76" s="407"/>
      <c r="G76" s="268"/>
      <c r="H76" s="268"/>
      <c r="I76" s="268"/>
      <c r="J76" s="268"/>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319"/>
      <c r="G77" s="291" t="s">
        <v>1193</v>
      </c>
      <c r="H77" s="291"/>
      <c r="I77" s="291"/>
      <c r="J77" s="291"/>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1</v>
      </c>
      <c r="F78" s="230"/>
      <c r="G78" s="291" t="s">
        <v>1318</v>
      </c>
      <c r="H78" s="291"/>
      <c r="I78" s="291"/>
      <c r="J78" s="291"/>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0"/>
      <c r="G79" s="291" t="s">
        <v>1195</v>
      </c>
      <c r="H79" s="291"/>
      <c r="I79" s="291"/>
      <c r="J79" s="291"/>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415"/>
      <c r="F80" s="407"/>
      <c r="G80" s="268"/>
      <c r="H80" s="268"/>
      <c r="I80" s="268"/>
      <c r="J80" s="268"/>
      <c r="K80" s="211"/>
      <c r="L80" s="211"/>
      <c r="M80" s="130"/>
      <c r="N80" s="130"/>
      <c r="O80" s="130"/>
      <c r="P80" s="130"/>
      <c r="Q80" s="130"/>
      <c r="R80" s="130"/>
      <c r="S80" s="130"/>
      <c r="T80" s="130"/>
      <c r="U80" s="130"/>
      <c r="V80" s="130"/>
      <c r="W80" s="130"/>
      <c r="X80" s="130"/>
      <c r="Y80" s="130"/>
      <c r="Z80" s="130"/>
      <c r="AA80" s="130"/>
      <c r="AB80" s="130"/>
    </row>
    <row r="81" spans="1:28" ht="71.25">
      <c r="A81" s="288" t="s">
        <v>179</v>
      </c>
      <c r="B81" s="227" t="s">
        <v>180</v>
      </c>
      <c r="C81" s="238"/>
      <c r="D81" s="229">
        <v>1</v>
      </c>
      <c r="E81" s="289" t="s">
        <v>454</v>
      </c>
      <c r="F81" s="230"/>
      <c r="G81" s="291" t="s">
        <v>1196</v>
      </c>
      <c r="H81" s="291"/>
      <c r="I81" s="291"/>
      <c r="J81" s="291"/>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465</v>
      </c>
      <c r="F82" s="230"/>
      <c r="G82" s="291" t="s">
        <v>1197</v>
      </c>
      <c r="H82" s="291"/>
      <c r="I82" s="291"/>
      <c r="J82" s="291"/>
      <c r="K82" s="211"/>
      <c r="L82" s="211"/>
      <c r="M82" s="130"/>
      <c r="N82" s="130"/>
      <c r="O82" s="130"/>
      <c r="P82" s="130"/>
      <c r="Q82" s="130"/>
      <c r="R82" s="130"/>
      <c r="S82" s="130"/>
      <c r="T82" s="130"/>
      <c r="U82" s="130"/>
      <c r="V82" s="130"/>
      <c r="W82" s="130"/>
      <c r="X82" s="130"/>
      <c r="Y82" s="130"/>
      <c r="Z82" s="130"/>
      <c r="AA82" s="130"/>
      <c r="AB82" s="130"/>
    </row>
    <row r="83" spans="1:28" ht="71.25">
      <c r="A83" s="288" t="s">
        <v>183</v>
      </c>
      <c r="B83" s="227" t="s">
        <v>184</v>
      </c>
      <c r="C83" s="238"/>
      <c r="D83" s="229">
        <v>1</v>
      </c>
      <c r="E83" s="289" t="s">
        <v>454</v>
      </c>
      <c r="F83" s="230"/>
      <c r="G83" s="291" t="s">
        <v>1196</v>
      </c>
      <c r="H83" s="291"/>
      <c r="I83" s="291"/>
      <c r="J83" s="291"/>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412"/>
      <c r="F84" s="404"/>
      <c r="G84" s="360"/>
      <c r="H84" s="360"/>
      <c r="I84" s="360"/>
      <c r="J84" s="36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413"/>
      <c r="F85" s="395"/>
      <c r="G85" s="356"/>
      <c r="H85" s="356"/>
      <c r="I85" s="356"/>
      <c r="J85" s="356"/>
      <c r="K85" s="225"/>
      <c r="L85" s="225"/>
      <c r="M85" s="130"/>
      <c r="N85" s="130"/>
      <c r="O85" s="130"/>
      <c r="P85" s="130"/>
      <c r="Q85" s="130"/>
      <c r="R85" s="130"/>
      <c r="S85" s="130"/>
      <c r="T85" s="130"/>
      <c r="U85" s="130"/>
      <c r="V85" s="130"/>
      <c r="W85" s="130"/>
      <c r="X85" s="130"/>
      <c r="Y85" s="130"/>
      <c r="Z85" s="130"/>
      <c r="AA85" s="130"/>
      <c r="AB85" s="130"/>
    </row>
    <row r="86" spans="1:28" ht="71.25">
      <c r="A86" s="288">
        <v>8.1</v>
      </c>
      <c r="B86" s="227" t="s">
        <v>186</v>
      </c>
      <c r="C86" s="228" t="s">
        <v>338</v>
      </c>
      <c r="D86" s="229">
        <v>2</v>
      </c>
      <c r="E86" s="289" t="s">
        <v>454</v>
      </c>
      <c r="F86" s="235"/>
      <c r="G86" s="291" t="s">
        <v>1319</v>
      </c>
      <c r="H86" s="291"/>
      <c r="I86" s="291"/>
      <c r="J86" s="291"/>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91" t="s">
        <v>917</v>
      </c>
      <c r="H87" s="291"/>
      <c r="I87" s="291"/>
      <c r="J87" s="291"/>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91" t="s">
        <v>1169</v>
      </c>
      <c r="H88" s="291"/>
      <c r="I88" s="291"/>
      <c r="J88" s="291"/>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412"/>
      <c r="F89" s="393"/>
      <c r="G89" s="360"/>
      <c r="H89" s="360"/>
      <c r="I89" s="360"/>
      <c r="J89" s="36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413"/>
      <c r="F90" s="395"/>
      <c r="G90" s="356"/>
      <c r="H90" s="356"/>
      <c r="I90" s="356"/>
      <c r="J90" s="356"/>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0"/>
      <c r="G91" s="291" t="s">
        <v>1199</v>
      </c>
      <c r="H91" s="291"/>
      <c r="I91" s="291"/>
      <c r="J91" s="291"/>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t="s">
        <v>454</v>
      </c>
      <c r="F92" s="230"/>
      <c r="G92" s="291" t="s">
        <v>1321</v>
      </c>
      <c r="H92" s="291"/>
      <c r="I92" s="291"/>
      <c r="J92" s="291"/>
      <c r="K92" s="250" t="s">
        <v>33</v>
      </c>
      <c r="L92" s="234">
        <f>SUMIF(E91:E93,"~?",D91:D93)</f>
        <v>2</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412"/>
      <c r="F93" s="393"/>
      <c r="G93" s="360"/>
      <c r="H93" s="360"/>
      <c r="I93" s="360"/>
      <c r="J93" s="360"/>
      <c r="K93" s="250" t="s">
        <v>34</v>
      </c>
      <c r="L93" s="234">
        <f>SUM(E91:E93)</f>
        <v>3</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413"/>
      <c r="F94" s="395"/>
      <c r="G94" s="356"/>
      <c r="H94" s="356"/>
      <c r="I94" s="356"/>
      <c r="J94" s="356"/>
      <c r="K94" s="250" t="s">
        <v>35</v>
      </c>
      <c r="L94" s="234">
        <f>L91-L92</f>
        <v>3</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91" t="s">
        <v>1130</v>
      </c>
      <c r="H95" s="291"/>
      <c r="I95" s="291"/>
      <c r="J95" s="291"/>
      <c r="K95" s="240" t="s">
        <v>267</v>
      </c>
      <c r="L95" s="241">
        <f>IFERROR(L93/L91,"N/A")</f>
        <v>0.6</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91" t="s">
        <v>1130</v>
      </c>
      <c r="H96" s="291"/>
      <c r="I96" s="291"/>
      <c r="J96" s="291"/>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2</v>
      </c>
      <c r="F97" s="230"/>
      <c r="G97" s="291" t="s">
        <v>1322</v>
      </c>
      <c r="H97" s="291"/>
      <c r="I97" s="291"/>
      <c r="J97" s="291"/>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85.5">
      <c r="A98" s="288">
        <v>10.4</v>
      </c>
      <c r="B98" s="227" t="s">
        <v>197</v>
      </c>
      <c r="C98" s="228" t="s">
        <v>361</v>
      </c>
      <c r="D98" s="229">
        <v>1</v>
      </c>
      <c r="E98" s="289">
        <v>0</v>
      </c>
      <c r="F98" s="230"/>
      <c r="G98" s="291" t="s">
        <v>1202</v>
      </c>
      <c r="H98" s="360"/>
      <c r="I98" s="360"/>
      <c r="J98" s="360"/>
      <c r="K98" s="250" t="s">
        <v>34</v>
      </c>
      <c r="L98" s="234">
        <f>SUM(E95:E100)</f>
        <v>2</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418"/>
      <c r="F99" s="404"/>
      <c r="G99" s="363"/>
      <c r="H99" s="363"/>
      <c r="I99" s="363"/>
      <c r="J99" s="363"/>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291"/>
      <c r="I100" s="291"/>
      <c r="J100" s="291"/>
      <c r="K100" s="240" t="s">
        <v>267</v>
      </c>
      <c r="L100" s="241">
        <f>IFERROR(L98/L96,"N/A")</f>
        <v>0.4</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412"/>
      <c r="F101" s="393"/>
      <c r="G101" s="360"/>
      <c r="H101" s="360"/>
      <c r="I101" s="360"/>
      <c r="J101" s="36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413"/>
      <c r="F102" s="395"/>
      <c r="G102" s="356"/>
      <c r="H102" s="356"/>
      <c r="I102" s="356"/>
      <c r="J102" s="356"/>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91" t="s">
        <v>737</v>
      </c>
      <c r="H103" s="291"/>
      <c r="I103" s="291"/>
      <c r="J103" s="291"/>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91" t="s">
        <v>490</v>
      </c>
      <c r="H104" s="291"/>
      <c r="I104" s="291"/>
      <c r="J104" s="291"/>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91" t="s">
        <v>740</v>
      </c>
      <c r="H105" s="291"/>
      <c r="I105" s="291"/>
      <c r="J105" s="291"/>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0"/>
      <c r="G106" s="291" t="s">
        <v>1203</v>
      </c>
      <c r="H106" s="291"/>
      <c r="I106" s="291"/>
      <c r="J106" s="291"/>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412"/>
      <c r="F107" s="393"/>
      <c r="G107" s="360"/>
      <c r="H107" s="360"/>
      <c r="I107" s="360"/>
      <c r="J107" s="36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413"/>
      <c r="F108" s="395"/>
      <c r="G108" s="356"/>
      <c r="H108" s="356"/>
      <c r="I108" s="356"/>
      <c r="J108" s="356"/>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0"/>
      <c r="G109" s="419" t="s">
        <v>1324</v>
      </c>
      <c r="H109" s="419"/>
      <c r="I109" s="419"/>
      <c r="J109" s="419"/>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0"/>
      <c r="G110" s="419" t="s">
        <v>1324</v>
      </c>
      <c r="H110" s="419"/>
      <c r="I110" s="419"/>
      <c r="J110" s="419"/>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0"/>
      <c r="G111" s="419" t="s">
        <v>1324</v>
      </c>
      <c r="H111" s="419"/>
      <c r="I111" s="419"/>
      <c r="J111" s="419"/>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0"/>
      <c r="G112" s="419" t="s">
        <v>1324</v>
      </c>
      <c r="H112" s="419"/>
      <c r="I112" s="419"/>
      <c r="J112" s="419"/>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0"/>
      <c r="G113" s="419" t="s">
        <v>1324</v>
      </c>
      <c r="H113" s="419"/>
      <c r="I113" s="419"/>
      <c r="J113" s="419"/>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412"/>
      <c r="F114" s="393"/>
      <c r="G114" s="360"/>
      <c r="H114" s="360"/>
      <c r="I114" s="360"/>
      <c r="J114" s="36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413"/>
      <c r="F115" s="395"/>
      <c r="G115" s="356"/>
      <c r="H115" s="356"/>
      <c r="I115" s="356"/>
      <c r="J115" s="356"/>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0"/>
      <c r="G116" s="291" t="s">
        <v>1205</v>
      </c>
      <c r="H116" s="291"/>
      <c r="I116" s="291"/>
      <c r="J116" s="291"/>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v>1</v>
      </c>
      <c r="F117" s="230"/>
      <c r="G117" s="291" t="s">
        <v>1206</v>
      </c>
      <c r="H117" s="291"/>
      <c r="I117" s="291"/>
      <c r="J117" s="291"/>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91" t="s">
        <v>760</v>
      </c>
      <c r="H118" s="291"/>
      <c r="I118" s="291"/>
      <c r="J118" s="291"/>
      <c r="K118" s="250" t="s">
        <v>34</v>
      </c>
      <c r="L118" s="234">
        <f>SUM(E116:E121)</f>
        <v>5</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0"/>
      <c r="G119" s="291" t="s">
        <v>1207</v>
      </c>
      <c r="H119" s="291"/>
      <c r="I119" s="291"/>
      <c r="J119" s="291"/>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57">
      <c r="A120" s="288">
        <v>13.5</v>
      </c>
      <c r="B120" s="227" t="s">
        <v>214</v>
      </c>
      <c r="C120" s="228" t="s">
        <v>394</v>
      </c>
      <c r="D120" s="229">
        <v>1</v>
      </c>
      <c r="E120" s="289">
        <v>1</v>
      </c>
      <c r="F120" s="230"/>
      <c r="G120" s="291" t="s">
        <v>1208</v>
      </c>
      <c r="H120" s="291"/>
      <c r="I120" s="291"/>
      <c r="J120" s="291"/>
      <c r="K120" s="240" t="s">
        <v>267</v>
      </c>
      <c r="L120" s="241">
        <f>IFERROR(L118/L116,"N/A")</f>
        <v>1</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393"/>
      <c r="G121" s="360"/>
      <c r="H121" s="360"/>
      <c r="I121" s="360"/>
      <c r="J121" s="36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395"/>
      <c r="G122" s="356"/>
      <c r="H122" s="356"/>
      <c r="I122" s="356"/>
      <c r="J122" s="356"/>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394"/>
      <c r="G123" s="291" t="s">
        <v>795</v>
      </c>
      <c r="H123" s="291"/>
      <c r="I123" s="291"/>
      <c r="J123" s="291"/>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394"/>
      <c r="G124" s="291" t="s">
        <v>795</v>
      </c>
      <c r="H124" s="291"/>
      <c r="I124" s="291"/>
      <c r="J124" s="291"/>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394"/>
      <c r="G125" s="291" t="s">
        <v>795</v>
      </c>
      <c r="H125" s="291"/>
      <c r="I125" s="291"/>
      <c r="J125" s="291"/>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394"/>
      <c r="G126" s="291" t="s">
        <v>795</v>
      </c>
      <c r="H126" s="291"/>
      <c r="I126" s="291"/>
      <c r="J126" s="291"/>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394"/>
      <c r="G127" s="291" t="s">
        <v>795</v>
      </c>
      <c r="H127" s="291"/>
      <c r="I127" s="291"/>
      <c r="J127" s="291"/>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394"/>
      <c r="G128" s="291" t="s">
        <v>795</v>
      </c>
      <c r="H128" s="291"/>
      <c r="I128" s="291"/>
      <c r="J128" s="291"/>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394"/>
      <c r="G129" s="291" t="s">
        <v>795</v>
      </c>
      <c r="H129" s="291"/>
      <c r="I129" s="291"/>
      <c r="J129" s="291"/>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393"/>
      <c r="G130" s="360"/>
      <c r="H130" s="360"/>
      <c r="I130" s="360"/>
      <c r="J130" s="36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395"/>
      <c r="G131" s="356"/>
      <c r="H131" s="356"/>
      <c r="I131" s="356"/>
      <c r="J131" s="356"/>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394"/>
      <c r="G132" s="291" t="s">
        <v>795</v>
      </c>
      <c r="H132" s="291"/>
      <c r="I132" s="291"/>
      <c r="J132" s="291"/>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394"/>
      <c r="G133" s="291" t="s">
        <v>795</v>
      </c>
      <c r="H133" s="291"/>
      <c r="I133" s="291"/>
      <c r="J133" s="291"/>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394"/>
      <c r="G134" s="291" t="s">
        <v>795</v>
      </c>
      <c r="H134" s="291"/>
      <c r="I134" s="291"/>
      <c r="J134" s="291"/>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394"/>
      <c r="G135" s="291" t="s">
        <v>795</v>
      </c>
      <c r="H135" s="291"/>
      <c r="I135" s="291"/>
      <c r="J135" s="291"/>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393"/>
      <c r="G136" s="360"/>
      <c r="H136" s="360"/>
      <c r="I136" s="360"/>
      <c r="J136" s="36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407"/>
      <c r="G137" s="268"/>
      <c r="H137" s="268"/>
      <c r="I137" s="268"/>
      <c r="J137" s="268"/>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394"/>
      <c r="G138" s="291" t="s">
        <v>795</v>
      </c>
      <c r="H138" s="291"/>
      <c r="I138" s="291"/>
      <c r="J138" s="291"/>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394"/>
      <c r="G139" s="291" t="s">
        <v>795</v>
      </c>
      <c r="H139" s="291"/>
      <c r="I139" s="291"/>
      <c r="J139" s="291"/>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394"/>
      <c r="G140" s="291" t="s">
        <v>795</v>
      </c>
      <c r="H140" s="291"/>
      <c r="I140" s="291"/>
      <c r="J140" s="291"/>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394"/>
      <c r="G141" s="291" t="s">
        <v>795</v>
      </c>
      <c r="H141" s="291"/>
      <c r="I141" s="291"/>
      <c r="J141" s="291"/>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394"/>
      <c r="G142" s="291" t="s">
        <v>795</v>
      </c>
      <c r="H142" s="291"/>
      <c r="I142" s="291"/>
      <c r="J142" s="291"/>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394"/>
      <c r="G143" s="291" t="s">
        <v>795</v>
      </c>
      <c r="H143" s="291"/>
      <c r="I143" s="291"/>
      <c r="J143" s="291"/>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394"/>
      <c r="G144" s="291" t="s">
        <v>795</v>
      </c>
      <c r="H144" s="291"/>
      <c r="I144" s="291"/>
      <c r="J144" s="291"/>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394"/>
      <c r="G145" s="360"/>
      <c r="H145" s="360"/>
      <c r="I145" s="360"/>
      <c r="J145" s="36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408"/>
      <c r="G146" s="268"/>
      <c r="H146" s="268"/>
      <c r="I146" s="268"/>
      <c r="J146" s="268"/>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394"/>
      <c r="G147" s="291" t="s">
        <v>795</v>
      </c>
      <c r="H147" s="291"/>
      <c r="I147" s="291"/>
      <c r="J147" s="291"/>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394"/>
      <c r="G148" s="291" t="s">
        <v>795</v>
      </c>
      <c r="H148" s="291"/>
      <c r="I148" s="291"/>
      <c r="J148" s="291"/>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394"/>
      <c r="G149" s="291" t="s">
        <v>795</v>
      </c>
      <c r="H149" s="291"/>
      <c r="I149" s="291"/>
      <c r="J149" s="291"/>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394"/>
      <c r="G150" s="291" t="s">
        <v>795</v>
      </c>
      <c r="H150" s="291"/>
      <c r="I150" s="291"/>
      <c r="J150" s="291"/>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393"/>
      <c r="G151" s="360"/>
      <c r="H151" s="360"/>
      <c r="I151" s="360"/>
      <c r="J151" s="36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420"/>
      <c r="G152" s="421"/>
      <c r="H152" s="421"/>
      <c r="I152" s="421"/>
      <c r="J152" s="421"/>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393"/>
      <c r="G153" s="394"/>
      <c r="H153" s="394"/>
      <c r="I153" s="394"/>
      <c r="J153" s="394"/>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393"/>
      <c r="G154" s="394"/>
      <c r="H154" s="394"/>
      <c r="I154" s="394"/>
      <c r="J154" s="394"/>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116</v>
      </c>
      <c r="F155" s="393"/>
      <c r="G155" s="394"/>
      <c r="H155" s="394"/>
      <c r="I155" s="394"/>
      <c r="J155" s="394"/>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43</v>
      </c>
      <c r="F156" s="393"/>
      <c r="G156" s="394"/>
      <c r="H156" s="394"/>
      <c r="I156" s="394"/>
      <c r="J156" s="394"/>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52</v>
      </c>
      <c r="F157" s="393"/>
      <c r="G157" s="394"/>
      <c r="H157" s="394"/>
      <c r="I157" s="394"/>
      <c r="J157" s="394"/>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73</v>
      </c>
      <c r="F158" s="393"/>
      <c r="G158" s="394"/>
      <c r="H158" s="394"/>
      <c r="I158" s="394"/>
      <c r="J158" s="394"/>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0.505</v>
      </c>
      <c r="F159" s="393"/>
      <c r="G159" s="394"/>
      <c r="H159" s="394"/>
      <c r="I159" s="394"/>
      <c r="J159" s="394"/>
      <c r="K159" s="211"/>
      <c r="L159" s="211"/>
      <c r="M159" s="130"/>
      <c r="N159" s="130"/>
      <c r="O159" s="130"/>
      <c r="P159" s="130"/>
      <c r="Q159" s="130"/>
      <c r="R159" s="130"/>
      <c r="S159" s="130"/>
      <c r="T159" s="130"/>
      <c r="U159" s="130"/>
      <c r="V159" s="130"/>
      <c r="W159" s="130"/>
      <c r="X159" s="130"/>
      <c r="Y159" s="130"/>
      <c r="Z159" s="130"/>
      <c r="AA159" s="130"/>
      <c r="AB159" s="130"/>
    </row>
    <row r="160" spans="1:28" ht="30" customHeight="1">
      <c r="A160" s="302"/>
      <c r="B160" s="392"/>
      <c r="C160" s="231"/>
      <c r="D160" s="128"/>
      <c r="F160" s="393"/>
      <c r="G160" s="394"/>
      <c r="H160" s="394"/>
      <c r="I160" s="394"/>
      <c r="J160" s="394"/>
      <c r="K160" s="211"/>
      <c r="L160" s="211"/>
      <c r="M160" s="130"/>
      <c r="N160" s="130"/>
      <c r="O160" s="130"/>
      <c r="P160" s="130"/>
      <c r="Q160" s="130"/>
      <c r="R160" s="130"/>
      <c r="S160" s="130"/>
      <c r="T160" s="130"/>
      <c r="U160" s="130"/>
      <c r="V160" s="130"/>
      <c r="W160" s="130"/>
      <c r="X160" s="130"/>
      <c r="Y160" s="130"/>
      <c r="Z160" s="130"/>
      <c r="AA160" s="130"/>
      <c r="AB160" s="130"/>
    </row>
    <row r="161" spans="1:28" ht="30" customHeight="1">
      <c r="A161" s="293"/>
      <c r="B161" s="324" t="s">
        <v>575</v>
      </c>
      <c r="C161" s="324" t="s">
        <v>579</v>
      </c>
      <c r="D161" s="325" t="s">
        <v>580</v>
      </c>
      <c r="F161" s="393"/>
      <c r="G161" s="394"/>
      <c r="H161" s="394"/>
      <c r="I161" s="394"/>
      <c r="J161" s="394"/>
      <c r="K161" s="211"/>
      <c r="L161" s="211"/>
      <c r="M161" s="130"/>
      <c r="N161" s="130"/>
      <c r="O161" s="130"/>
      <c r="P161" s="130"/>
      <c r="Q161" s="130"/>
      <c r="R161" s="130"/>
      <c r="S161" s="130"/>
      <c r="T161" s="130"/>
      <c r="U161" s="130"/>
      <c r="V161" s="130"/>
      <c r="W161" s="130"/>
      <c r="X161" s="130"/>
      <c r="Y161" s="130"/>
      <c r="Z161" s="130"/>
      <c r="AA161" s="130"/>
      <c r="AB161" s="130"/>
    </row>
    <row r="162" spans="1:28" ht="30" customHeight="1">
      <c r="A162" s="293"/>
      <c r="B162" s="235" t="str">
        <f>Dimenzie!$B$2</f>
        <v>Vyhľadateľnosť</v>
      </c>
      <c r="C162" s="326">
        <f>L11</f>
        <v>1</v>
      </c>
      <c r="D162" s="326">
        <f t="shared" ref="D162:D176" si="0">IFERROR(1-C162,"N/A")</f>
        <v>0</v>
      </c>
      <c r="F162" s="393"/>
      <c r="G162" s="394"/>
      <c r="H162" s="394"/>
      <c r="I162" s="394"/>
      <c r="J162" s="394"/>
      <c r="K162" s="211"/>
      <c r="L162" s="211"/>
      <c r="M162" s="130"/>
      <c r="N162" s="130"/>
      <c r="O162" s="130"/>
      <c r="P162" s="130"/>
      <c r="Q162" s="130"/>
      <c r="R162" s="130"/>
      <c r="S162" s="130"/>
      <c r="T162" s="130"/>
      <c r="U162" s="130"/>
      <c r="V162" s="130"/>
      <c r="W162" s="130"/>
      <c r="X162" s="130"/>
      <c r="Y162" s="130"/>
      <c r="Z162" s="130"/>
      <c r="AA162" s="130"/>
      <c r="AB162" s="130"/>
    </row>
    <row r="163" spans="1:28" ht="30" customHeight="1">
      <c r="A163" s="293"/>
      <c r="B163" s="235" t="str">
        <f>Dimenzie!$B$3</f>
        <v>Návody a informovanosť</v>
      </c>
      <c r="C163" s="326">
        <f>L17</f>
        <v>0.91666666666666663</v>
      </c>
      <c r="D163" s="326">
        <f t="shared" si="0"/>
        <v>8.333333333333337E-2</v>
      </c>
      <c r="F163" s="393"/>
      <c r="G163" s="394"/>
      <c r="H163" s="394"/>
      <c r="I163" s="394"/>
      <c r="J163" s="394"/>
      <c r="K163" s="211"/>
      <c r="L163" s="211"/>
      <c r="M163" s="130"/>
      <c r="N163" s="130"/>
      <c r="O163" s="130"/>
      <c r="P163" s="130"/>
      <c r="Q163" s="130"/>
      <c r="R163" s="130"/>
      <c r="S163" s="130"/>
      <c r="T163" s="130"/>
      <c r="U163" s="130"/>
      <c r="V163" s="130"/>
      <c r="W163" s="130"/>
      <c r="X163" s="130"/>
      <c r="Y163" s="130"/>
      <c r="Z163" s="130"/>
      <c r="AA163" s="130"/>
      <c r="AB163" s="130"/>
    </row>
    <row r="164" spans="1:28" ht="30" customHeight="1">
      <c r="A164" s="293"/>
      <c r="B164" s="235" t="str">
        <f>Dimenzie!$B$4</f>
        <v>Navigácia vo formulároch</v>
      </c>
      <c r="C164" s="326">
        <f>L27</f>
        <v>0.5</v>
      </c>
      <c r="D164" s="326">
        <f t="shared" si="0"/>
        <v>0.5</v>
      </c>
      <c r="F164" s="393"/>
      <c r="G164" s="394"/>
      <c r="H164" s="394"/>
      <c r="I164" s="394"/>
      <c r="J164" s="394"/>
      <c r="K164" s="211"/>
      <c r="L164" s="211"/>
      <c r="M164" s="130"/>
      <c r="N164" s="130"/>
      <c r="O164" s="130"/>
      <c r="P164" s="130"/>
      <c r="Q164" s="130"/>
      <c r="R164" s="130"/>
      <c r="S164" s="130"/>
      <c r="T164" s="130"/>
      <c r="U164" s="130"/>
      <c r="V164" s="130"/>
      <c r="W164" s="130"/>
      <c r="X164" s="130"/>
      <c r="Y164" s="130"/>
      <c r="Z164" s="130"/>
      <c r="AA164" s="130"/>
      <c r="AB164" s="130"/>
    </row>
    <row r="165" spans="1:28" ht="30" customHeight="1">
      <c r="A165" s="293"/>
      <c r="B165" s="235" t="str">
        <f>Dimenzie!$B$5</f>
        <v>Proaktívnosť</v>
      </c>
      <c r="C165" s="326">
        <f>L32</f>
        <v>0.16666666666666666</v>
      </c>
      <c r="D165" s="326">
        <f t="shared" si="0"/>
        <v>0.83333333333333337</v>
      </c>
      <c r="F165" s="393"/>
      <c r="G165" s="394"/>
      <c r="H165" s="394"/>
      <c r="I165" s="394"/>
      <c r="J165" s="394"/>
      <c r="K165" s="211"/>
      <c r="L165" s="211"/>
      <c r="M165" s="130"/>
      <c r="N165" s="130"/>
      <c r="O165" s="130"/>
      <c r="P165" s="130"/>
      <c r="Q165" s="130"/>
      <c r="R165" s="130"/>
      <c r="S165" s="130"/>
      <c r="T165" s="130"/>
      <c r="U165" s="130"/>
      <c r="V165" s="130"/>
      <c r="W165" s="130"/>
      <c r="X165" s="130"/>
      <c r="Y165" s="130"/>
      <c r="Z165" s="130"/>
      <c r="AA165" s="130"/>
      <c r="AB165" s="130"/>
    </row>
    <row r="166" spans="1:28" ht="30" customHeight="1">
      <c r="A166" s="293"/>
      <c r="B166" s="235" t="str">
        <f>Dimenzie!$B$6</f>
        <v>1x a dosť!</v>
      </c>
      <c r="C166" s="326">
        <f>L37</f>
        <v>1</v>
      </c>
      <c r="D166" s="326">
        <f t="shared" si="0"/>
        <v>0</v>
      </c>
      <c r="F166" s="393"/>
      <c r="G166" s="394"/>
      <c r="H166" s="394"/>
      <c r="I166" s="394"/>
      <c r="J166" s="394"/>
      <c r="K166" s="211"/>
      <c r="L166" s="211"/>
      <c r="M166" s="130"/>
      <c r="N166" s="130"/>
      <c r="O166" s="130"/>
      <c r="P166" s="130"/>
      <c r="Q166" s="130"/>
      <c r="R166" s="130"/>
      <c r="S166" s="130"/>
      <c r="T166" s="130"/>
      <c r="U166" s="130"/>
      <c r="V166" s="130"/>
      <c r="W166" s="130"/>
      <c r="X166" s="130"/>
      <c r="Y166" s="130"/>
      <c r="Z166" s="130"/>
      <c r="AA166" s="130"/>
      <c r="AB166" s="130"/>
    </row>
    <row r="167" spans="1:28" ht="30" customHeight="1">
      <c r="A167" s="293"/>
      <c r="B167" s="235" t="str">
        <f>Dimenzie!$B$7</f>
        <v>Spätná väzba</v>
      </c>
      <c r="C167" s="326">
        <f>L42</f>
        <v>0.6</v>
      </c>
      <c r="D167" s="326">
        <f t="shared" si="0"/>
        <v>0.4</v>
      </c>
      <c r="F167" s="393"/>
      <c r="G167" s="394"/>
      <c r="H167" s="394"/>
      <c r="I167" s="394"/>
      <c r="J167" s="394"/>
      <c r="K167" s="211"/>
      <c r="L167" s="211"/>
      <c r="M167" s="130"/>
      <c r="N167" s="130"/>
      <c r="O167" s="130"/>
      <c r="P167" s="130"/>
      <c r="Q167" s="130"/>
      <c r="R167" s="130"/>
      <c r="S167" s="130"/>
      <c r="T167" s="130"/>
      <c r="U167" s="130"/>
      <c r="V167" s="130"/>
      <c r="W167" s="130"/>
      <c r="X167" s="130"/>
      <c r="Y167" s="130"/>
      <c r="Z167" s="130"/>
      <c r="AA167" s="130"/>
      <c r="AB167" s="130"/>
    </row>
    <row r="168" spans="1:28" ht="30" customHeight="1">
      <c r="A168" s="293"/>
      <c r="B168" s="235" t="str">
        <f>Dimenzie!$B$8</f>
        <v>Použiteľnosť</v>
      </c>
      <c r="C168" s="326">
        <f>L56</f>
        <v>0.5</v>
      </c>
      <c r="D168" s="326">
        <f t="shared" si="0"/>
        <v>0.5</v>
      </c>
      <c r="F168" s="393"/>
      <c r="G168" s="394"/>
      <c r="H168" s="394"/>
      <c r="I168" s="394"/>
      <c r="J168" s="394"/>
      <c r="K168" s="211"/>
      <c r="L168" s="211"/>
      <c r="M168" s="130"/>
      <c r="N168" s="130"/>
      <c r="O168" s="130"/>
      <c r="P168" s="130"/>
      <c r="Q168" s="130"/>
      <c r="R168" s="130"/>
      <c r="S168" s="130"/>
      <c r="T168" s="130"/>
      <c r="U168" s="130"/>
      <c r="V168" s="130"/>
      <c r="W168" s="130"/>
      <c r="X168" s="130"/>
      <c r="Y168" s="130"/>
      <c r="Z168" s="130"/>
      <c r="AA168" s="130"/>
      <c r="AB168" s="130"/>
    </row>
    <row r="169" spans="1:28" ht="30" customHeight="1">
      <c r="A169" s="293"/>
      <c r="B169" s="235" t="str">
        <f>Dimenzie!$B$9</f>
        <v>Zrozumiteľnosť</v>
      </c>
      <c r="C169" s="326">
        <f>L90</f>
        <v>0</v>
      </c>
      <c r="D169" s="326">
        <f t="shared" si="0"/>
        <v>1</v>
      </c>
      <c r="F169" s="393"/>
      <c r="G169" s="394"/>
      <c r="H169" s="394"/>
      <c r="I169" s="394"/>
      <c r="J169" s="394"/>
      <c r="K169" s="211"/>
      <c r="L169" s="211"/>
      <c r="M169" s="130"/>
      <c r="N169" s="130"/>
      <c r="O169" s="130"/>
      <c r="P169" s="130"/>
      <c r="Q169" s="130"/>
      <c r="R169" s="130"/>
      <c r="S169" s="130"/>
      <c r="T169" s="130"/>
      <c r="U169" s="130"/>
      <c r="V169" s="130"/>
      <c r="W169" s="130"/>
      <c r="X169" s="130"/>
      <c r="Y169" s="130"/>
      <c r="Z169" s="130"/>
      <c r="AA169" s="130"/>
      <c r="AB169" s="130"/>
    </row>
    <row r="170" spans="1:28" ht="30" customHeight="1">
      <c r="A170" s="293"/>
      <c r="B170" s="235" t="str">
        <f>Dimenzie!$B$10</f>
        <v>Dostupnosť online</v>
      </c>
      <c r="C170" s="326">
        <f>L95</f>
        <v>0.6</v>
      </c>
      <c r="D170" s="326">
        <f t="shared" si="0"/>
        <v>0.4</v>
      </c>
      <c r="F170" s="393"/>
      <c r="G170" s="394"/>
      <c r="H170" s="394"/>
      <c r="I170" s="394"/>
      <c r="J170" s="394"/>
      <c r="K170" s="211"/>
      <c r="L170" s="211"/>
      <c r="M170" s="130"/>
      <c r="N170" s="130"/>
      <c r="O170" s="130"/>
      <c r="P170" s="130"/>
      <c r="Q170" s="130"/>
      <c r="R170" s="130"/>
      <c r="S170" s="130"/>
      <c r="T170" s="130"/>
      <c r="U170" s="130"/>
      <c r="V170" s="130"/>
      <c r="W170" s="130"/>
      <c r="X170" s="130"/>
      <c r="Y170" s="130"/>
      <c r="Z170" s="130"/>
      <c r="AA170" s="130"/>
      <c r="AB170" s="130"/>
    </row>
    <row r="171" spans="1:28" ht="30" customHeight="1">
      <c r="A171" s="293"/>
      <c r="B171" s="235" t="str">
        <f>Dimenzie!$B$11</f>
        <v>Mobilita</v>
      </c>
      <c r="C171" s="326">
        <f>L100</f>
        <v>0.4</v>
      </c>
      <c r="D171" s="326">
        <f t="shared" si="0"/>
        <v>0.6</v>
      </c>
      <c r="F171" s="393"/>
      <c r="G171" s="394"/>
      <c r="H171" s="394"/>
      <c r="I171" s="394"/>
      <c r="J171" s="394"/>
      <c r="K171" s="211"/>
      <c r="L171" s="211"/>
      <c r="M171" s="130"/>
      <c r="N171" s="130"/>
      <c r="O171" s="130"/>
      <c r="P171" s="130"/>
      <c r="Q171" s="130"/>
      <c r="R171" s="130"/>
      <c r="S171" s="130"/>
      <c r="T171" s="130"/>
      <c r="U171" s="130"/>
      <c r="V171" s="130"/>
      <c r="W171" s="130"/>
      <c r="X171" s="130"/>
      <c r="Y171" s="130"/>
      <c r="Z171" s="130"/>
      <c r="AA171" s="130"/>
      <c r="AB171" s="130"/>
    </row>
    <row r="172" spans="1:28" ht="30" customHeight="1">
      <c r="A172" s="293"/>
      <c r="B172" s="235" t="str">
        <f>Dimenzie!$B$12</f>
        <v>Inkluzívnosť</v>
      </c>
      <c r="C172" s="326">
        <f>L107</f>
        <v>0</v>
      </c>
      <c r="D172" s="326">
        <f t="shared" si="0"/>
        <v>1</v>
      </c>
      <c r="F172" s="393"/>
      <c r="G172" s="394"/>
      <c r="H172" s="394"/>
      <c r="I172" s="394"/>
      <c r="J172" s="394"/>
      <c r="K172" s="211"/>
      <c r="L172" s="211"/>
      <c r="M172" s="130"/>
      <c r="N172" s="130"/>
      <c r="O172" s="130"/>
      <c r="P172" s="130"/>
      <c r="Q172" s="130"/>
      <c r="R172" s="130"/>
      <c r="S172" s="130"/>
      <c r="T172" s="130"/>
      <c r="U172" s="130"/>
      <c r="V172" s="130"/>
      <c r="W172" s="130"/>
      <c r="X172" s="130"/>
      <c r="Y172" s="130"/>
      <c r="Z172" s="130"/>
      <c r="AA172" s="130"/>
      <c r="AB172" s="130"/>
    </row>
    <row r="173" spans="1:28" ht="30" customHeight="1">
      <c r="A173" s="293"/>
      <c r="B173" s="235" t="str">
        <f>Dimenzie!$B$13</f>
        <v>Platba</v>
      </c>
      <c r="C173" s="326" t="str">
        <f>L113</f>
        <v>N/A</v>
      </c>
      <c r="D173" s="326" t="str">
        <f t="shared" si="0"/>
        <v>N/A</v>
      </c>
      <c r="F173" s="393"/>
      <c r="G173" s="394"/>
      <c r="H173" s="394"/>
      <c r="I173" s="394"/>
      <c r="J173" s="394"/>
      <c r="K173" s="211"/>
      <c r="L173" s="211"/>
      <c r="M173" s="130"/>
      <c r="N173" s="130"/>
      <c r="O173" s="130"/>
      <c r="P173" s="130"/>
      <c r="Q173" s="130"/>
      <c r="R173" s="130"/>
      <c r="S173" s="130"/>
      <c r="T173" s="130"/>
      <c r="U173" s="130"/>
      <c r="V173" s="130"/>
      <c r="W173" s="130"/>
      <c r="X173" s="130"/>
      <c r="Y173" s="130"/>
      <c r="Z173" s="130"/>
      <c r="AA173" s="130"/>
      <c r="AB173" s="130"/>
    </row>
    <row r="174" spans="1:28" ht="30" customHeight="1">
      <c r="A174" s="293"/>
      <c r="B174" s="235" t="str">
        <f>Dimenzie!$B$14</f>
        <v>Bezpečnosť</v>
      </c>
      <c r="C174" s="326">
        <f>L120</f>
        <v>1</v>
      </c>
      <c r="D174" s="326">
        <f t="shared" si="0"/>
        <v>0</v>
      </c>
      <c r="F174" s="393"/>
      <c r="G174" s="394"/>
      <c r="H174" s="394"/>
      <c r="I174" s="394"/>
      <c r="J174" s="394"/>
      <c r="K174" s="211"/>
      <c r="L174" s="211"/>
      <c r="M174" s="130"/>
      <c r="N174" s="130"/>
      <c r="O174" s="130"/>
      <c r="P174" s="130"/>
      <c r="Q174" s="130"/>
      <c r="R174" s="130"/>
      <c r="S174" s="130"/>
      <c r="T174" s="130"/>
      <c r="U174" s="130"/>
      <c r="V174" s="130"/>
      <c r="W174" s="130"/>
      <c r="X174" s="130"/>
      <c r="Y174" s="130"/>
      <c r="Z174" s="130"/>
      <c r="AA174" s="130"/>
      <c r="AB174" s="130"/>
    </row>
    <row r="175" spans="1:28" ht="30" customHeight="1">
      <c r="A175" s="293"/>
      <c r="B175" s="235" t="str">
        <f>Dimenzie!$B$15</f>
        <v>Transparentnosť</v>
      </c>
      <c r="C175" s="326">
        <f>L127</f>
        <v>0</v>
      </c>
      <c r="D175" s="326">
        <f t="shared" si="0"/>
        <v>1</v>
      </c>
      <c r="F175" s="393"/>
      <c r="G175" s="394"/>
      <c r="H175" s="394"/>
      <c r="I175" s="394"/>
      <c r="J175" s="394"/>
      <c r="K175" s="211"/>
      <c r="L175" s="211"/>
      <c r="M175" s="130"/>
      <c r="N175" s="130"/>
      <c r="O175" s="130"/>
      <c r="P175" s="130"/>
      <c r="Q175" s="130"/>
      <c r="R175" s="130"/>
      <c r="S175" s="130"/>
      <c r="T175" s="130"/>
      <c r="U175" s="130"/>
      <c r="V175" s="130"/>
      <c r="W175" s="130"/>
      <c r="X175" s="130"/>
      <c r="Y175" s="130"/>
      <c r="Z175" s="130"/>
      <c r="AA175" s="130"/>
      <c r="AB175" s="130"/>
    </row>
    <row r="176" spans="1:28" ht="30" customHeight="1">
      <c r="A176" s="293"/>
      <c r="B176" s="235" t="str">
        <f>Dimenzie!$B$16</f>
        <v>Rozvoj</v>
      </c>
      <c r="C176" s="326">
        <f>L136</f>
        <v>0</v>
      </c>
      <c r="D176" s="326">
        <f t="shared" si="0"/>
        <v>1</v>
      </c>
      <c r="F176" s="393"/>
      <c r="G176" s="394"/>
      <c r="H176" s="394"/>
      <c r="I176" s="394"/>
      <c r="J176" s="394"/>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30" r:id="rId4"/>
    <hyperlink ref="F39" r:id="rId5"/>
    <hyperlink ref="F40" r:id="rId6"/>
    <hyperlink ref="F41" r:id="rId7"/>
    <hyperlink ref="F56" r:id="rId8"/>
    <hyperlink ref="F74" r:id="rId9"/>
  </hyperlinks>
  <pageMargins left="0.7" right="0.7" top="0.75" bottom="0.75" header="0.3" footer="0.3"/>
  <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8" max="10" width="16.7109375" customWidth="1"/>
    <col min="11" max="12" width="18.5703125" customWidth="1"/>
    <col min="13" max="28" width="14.42578125" hidden="1"/>
  </cols>
  <sheetData>
    <row r="1" spans="1:28" ht="30">
      <c r="A1" s="284" t="s">
        <v>81</v>
      </c>
      <c r="B1" s="208" t="s">
        <v>247</v>
      </c>
      <c r="C1" s="8" t="s">
        <v>248</v>
      </c>
      <c r="D1" s="8" t="s">
        <v>249</v>
      </c>
      <c r="E1" s="8"/>
      <c r="F1" s="8" t="s">
        <v>251</v>
      </c>
      <c r="G1" s="8" t="s">
        <v>252</v>
      </c>
      <c r="H1" s="8"/>
      <c r="I1" s="8"/>
      <c r="J1" s="8"/>
      <c r="K1" s="211"/>
      <c r="L1" s="211"/>
      <c r="M1" s="210"/>
      <c r="N1" s="210"/>
      <c r="O1" s="210"/>
      <c r="P1" s="210"/>
      <c r="Q1" s="210"/>
      <c r="R1" s="210"/>
      <c r="S1" s="210"/>
      <c r="T1" s="210"/>
      <c r="U1" s="210"/>
      <c r="V1" s="210"/>
      <c r="W1" s="210"/>
      <c r="X1" s="210"/>
      <c r="Y1" s="210"/>
      <c r="Z1" s="210"/>
      <c r="AA1" s="210"/>
      <c r="AB1" s="210"/>
    </row>
    <row r="2" spans="1:28" ht="15">
      <c r="A2" s="285" t="s">
        <v>254</v>
      </c>
      <c r="B2" s="213" t="s">
        <v>9</v>
      </c>
      <c r="C2" s="214"/>
      <c r="D2" s="214"/>
      <c r="E2" s="214"/>
      <c r="F2" s="401"/>
      <c r="G2" s="402"/>
      <c r="H2" s="403"/>
      <c r="I2" s="403"/>
      <c r="J2" s="403"/>
      <c r="K2" s="217"/>
      <c r="L2" s="217"/>
      <c r="M2" s="216"/>
      <c r="N2" s="216"/>
      <c r="O2" s="216"/>
      <c r="P2" s="216"/>
      <c r="Q2" s="216"/>
      <c r="R2" s="216"/>
      <c r="S2" s="216"/>
      <c r="T2" s="216"/>
      <c r="U2" s="216"/>
      <c r="V2" s="216"/>
      <c r="W2" s="216"/>
      <c r="X2" s="216"/>
      <c r="Y2" s="216"/>
      <c r="Z2" s="216"/>
      <c r="AA2" s="216"/>
      <c r="AB2" s="216"/>
    </row>
    <row r="3" spans="1:28" ht="15">
      <c r="A3" s="285" t="s">
        <v>256</v>
      </c>
      <c r="B3" s="213">
        <v>2</v>
      </c>
      <c r="C3" s="214"/>
      <c r="D3" s="214"/>
      <c r="E3" s="214"/>
      <c r="F3" s="401"/>
      <c r="G3" s="402"/>
      <c r="H3" s="403"/>
      <c r="I3" s="403"/>
      <c r="J3" s="403"/>
      <c r="K3" s="211"/>
      <c r="L3" s="211"/>
      <c r="M3" s="130"/>
      <c r="N3" s="130"/>
      <c r="O3" s="130"/>
      <c r="P3" s="130"/>
      <c r="Q3" s="130"/>
      <c r="R3" s="130"/>
      <c r="S3" s="130"/>
      <c r="T3" s="130"/>
      <c r="U3" s="130"/>
      <c r="V3" s="130"/>
      <c r="W3" s="130"/>
      <c r="X3" s="130"/>
      <c r="Y3" s="130"/>
      <c r="Z3" s="130"/>
      <c r="AA3" s="130"/>
      <c r="AB3" s="130"/>
    </row>
    <row r="4" spans="1:28" ht="25.5">
      <c r="A4" s="285" t="s">
        <v>257</v>
      </c>
      <c r="B4" s="378" t="s">
        <v>1246</v>
      </c>
      <c r="C4" s="214"/>
      <c r="D4" s="214"/>
      <c r="E4" s="214"/>
      <c r="F4" s="401"/>
      <c r="G4" s="402"/>
      <c r="H4" s="403"/>
      <c r="I4" s="403"/>
      <c r="J4" s="403"/>
      <c r="K4" s="211"/>
      <c r="L4" s="211"/>
      <c r="M4" s="130"/>
      <c r="N4" s="130"/>
      <c r="O4" s="130"/>
      <c r="P4" s="130"/>
      <c r="Q4" s="130"/>
      <c r="R4" s="130"/>
      <c r="S4" s="130"/>
      <c r="T4" s="130"/>
      <c r="U4" s="130"/>
      <c r="V4" s="130"/>
      <c r="W4" s="130"/>
      <c r="X4" s="130"/>
      <c r="Y4" s="130"/>
      <c r="Z4" s="130"/>
      <c r="AA4" s="130"/>
      <c r="AB4" s="130"/>
    </row>
    <row r="5" spans="1:28" ht="15">
      <c r="A5" s="286" t="s">
        <v>258</v>
      </c>
      <c r="B5" s="219" t="s">
        <v>1248</v>
      </c>
      <c r="C5" s="219" t="s">
        <v>1249</v>
      </c>
      <c r="D5" s="216"/>
      <c r="E5" s="216"/>
      <c r="F5" s="404"/>
      <c r="G5" s="403"/>
      <c r="H5" s="403"/>
      <c r="I5" s="403"/>
      <c r="J5" s="403"/>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405"/>
      <c r="G6" s="406"/>
      <c r="H6" s="406"/>
      <c r="I6" s="406"/>
      <c r="J6" s="406"/>
      <c r="K6" s="225"/>
      <c r="L6" s="225"/>
      <c r="M6" s="130"/>
      <c r="N6" s="130"/>
      <c r="O6" s="130"/>
      <c r="P6" s="130"/>
      <c r="Q6" s="130"/>
      <c r="R6" s="130"/>
      <c r="S6" s="130"/>
      <c r="T6" s="130"/>
      <c r="U6" s="130"/>
      <c r="V6" s="130"/>
      <c r="W6" s="130"/>
      <c r="X6" s="130"/>
      <c r="Y6" s="130"/>
      <c r="Z6" s="130"/>
      <c r="AA6" s="130"/>
      <c r="AB6" s="130"/>
    </row>
    <row r="7" spans="1:28" ht="185.25">
      <c r="A7" s="288">
        <v>1.1000000000000001</v>
      </c>
      <c r="B7" s="227" t="s">
        <v>85</v>
      </c>
      <c r="C7" s="228" t="s">
        <v>260</v>
      </c>
      <c r="D7" s="229">
        <v>2</v>
      </c>
      <c r="E7" s="289">
        <v>2</v>
      </c>
      <c r="F7" s="290" t="s">
        <v>1250</v>
      </c>
      <c r="G7" s="231" t="s">
        <v>1252</v>
      </c>
      <c r="H7" s="231"/>
      <c r="I7" s="231"/>
      <c r="J7" s="231"/>
      <c r="K7" s="233" t="s">
        <v>32</v>
      </c>
      <c r="L7" s="234">
        <f>SUM(D7:D10)-SUMIF(E7:E10,"-",D7:D10)</f>
        <v>6</v>
      </c>
      <c r="M7" s="130"/>
      <c r="N7" s="130"/>
      <c r="O7" s="130"/>
      <c r="P7" s="130"/>
      <c r="Q7" s="130"/>
      <c r="R7" s="130"/>
      <c r="S7" s="130"/>
      <c r="T7" s="130"/>
      <c r="U7" s="130"/>
      <c r="V7" s="130"/>
      <c r="W7" s="130"/>
      <c r="X7" s="130"/>
      <c r="Y7" s="130"/>
      <c r="Z7" s="130"/>
      <c r="AA7" s="130"/>
      <c r="AB7" s="130"/>
    </row>
    <row r="8" spans="1:28" ht="85.5">
      <c r="A8" s="288">
        <v>1.2</v>
      </c>
      <c r="B8" s="227" t="s">
        <v>86</v>
      </c>
      <c r="C8" s="228" t="s">
        <v>262</v>
      </c>
      <c r="D8" s="229">
        <v>2</v>
      </c>
      <c r="E8" s="289">
        <v>2</v>
      </c>
      <c r="F8" s="319" t="s">
        <v>714</v>
      </c>
      <c r="G8" s="231" t="s">
        <v>1256</v>
      </c>
      <c r="H8" s="231"/>
      <c r="I8" s="231"/>
      <c r="J8" s="231"/>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319" t="s">
        <v>714</v>
      </c>
      <c r="G9" s="231" t="s">
        <v>1258</v>
      </c>
      <c r="H9" s="231"/>
      <c r="I9" s="231"/>
      <c r="J9" s="231"/>
      <c r="K9" s="233" t="s">
        <v>34</v>
      </c>
      <c r="L9" s="234">
        <f>SUM(E7:E10)</f>
        <v>6</v>
      </c>
      <c r="M9" s="130"/>
      <c r="N9" s="130"/>
      <c r="O9" s="130"/>
      <c r="P9" s="130"/>
      <c r="Q9" s="130"/>
      <c r="R9" s="130"/>
      <c r="S9" s="130"/>
      <c r="T9" s="130"/>
      <c r="U9" s="130"/>
      <c r="V9" s="130"/>
      <c r="W9" s="130"/>
      <c r="X9" s="130"/>
      <c r="Y9" s="130"/>
      <c r="Z9" s="130"/>
      <c r="AA9" s="130"/>
      <c r="AB9" s="130"/>
    </row>
    <row r="10" spans="1:28" ht="156.75">
      <c r="A10" s="288">
        <v>1.4</v>
      </c>
      <c r="B10" s="227" t="s">
        <v>88</v>
      </c>
      <c r="C10" s="228" t="s">
        <v>266</v>
      </c>
      <c r="D10" s="229">
        <v>1</v>
      </c>
      <c r="E10" s="289">
        <v>1</v>
      </c>
      <c r="F10" s="290" t="s">
        <v>1261</v>
      </c>
      <c r="G10" s="231" t="s">
        <v>1264</v>
      </c>
      <c r="H10" s="231"/>
      <c r="I10" s="231"/>
      <c r="J10" s="231"/>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393"/>
      <c r="G11" s="394"/>
      <c r="H11" s="394"/>
      <c r="I11" s="394"/>
      <c r="J11" s="394"/>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395"/>
      <c r="G12" s="396"/>
      <c r="H12" s="396"/>
      <c r="I12" s="396"/>
      <c r="J12" s="396"/>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397" t="s">
        <v>1270</v>
      </c>
      <c r="G13" s="231" t="s">
        <v>1272</v>
      </c>
      <c r="H13" s="231"/>
      <c r="I13" s="231"/>
      <c r="J13" s="231"/>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381" t="str">
        <f>HYPERLINK("https://www.employment.gov.sk/sk/rodina-socialna-pomoc/podpora-rodinam-detmi/penazna-pomoc/pridavok-dieta/","Informačná stránka Ministerstva práce, sociálnych vecí a rodiny - Prídavok na dieťa")</f>
        <v>Informačná stránka Ministerstva práce, sociálnych vecí a rodiny - Prídavok na dieťa</v>
      </c>
      <c r="G14" s="231" t="s">
        <v>1127</v>
      </c>
      <c r="H14" s="231"/>
      <c r="I14" s="231"/>
      <c r="J14" s="231"/>
      <c r="K14" s="233" t="s">
        <v>33</v>
      </c>
      <c r="L14" s="234">
        <f>SUMIF(E13:E20,"~?",D13:D20)</f>
        <v>0</v>
      </c>
      <c r="M14" s="130"/>
      <c r="N14" s="130"/>
      <c r="O14" s="130"/>
      <c r="P14" s="130"/>
      <c r="Q14" s="130"/>
      <c r="R14" s="130"/>
      <c r="S14" s="130"/>
      <c r="T14" s="130"/>
      <c r="U14" s="130"/>
      <c r="V14" s="130"/>
      <c r="W14" s="130"/>
      <c r="X14" s="130"/>
      <c r="Y14" s="130"/>
      <c r="Z14" s="130"/>
      <c r="AA14" s="130"/>
      <c r="AB14" s="130"/>
    </row>
    <row r="15" spans="1:28" ht="128.25">
      <c r="A15" s="288">
        <v>2.2999999999999998</v>
      </c>
      <c r="B15" s="227" t="s">
        <v>91</v>
      </c>
      <c r="C15" s="228" t="s">
        <v>272</v>
      </c>
      <c r="D15" s="229">
        <v>1</v>
      </c>
      <c r="E15" s="289">
        <v>0</v>
      </c>
      <c r="F15" s="319" t="s">
        <v>714</v>
      </c>
      <c r="G15" s="231" t="s">
        <v>1274</v>
      </c>
      <c r="H15" s="231"/>
      <c r="I15" s="231"/>
      <c r="J15" s="231"/>
      <c r="K15" s="233" t="s">
        <v>34</v>
      </c>
      <c r="L15" s="234">
        <f>SUM(E13:E20)</f>
        <v>8</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2</v>
      </c>
      <c r="F16" s="319" t="s">
        <v>714</v>
      </c>
      <c r="G16" s="231" t="s">
        <v>1132</v>
      </c>
      <c r="H16" s="231"/>
      <c r="I16" s="231"/>
      <c r="J16" s="231"/>
      <c r="K16" s="233" t="s">
        <v>35</v>
      </c>
      <c r="L16" s="234">
        <f>L13-L14</f>
        <v>12</v>
      </c>
      <c r="M16" s="130"/>
      <c r="N16" s="130"/>
      <c r="O16" s="130"/>
      <c r="P16" s="130"/>
      <c r="Q16" s="130"/>
      <c r="R16" s="130"/>
      <c r="S16" s="130"/>
      <c r="T16" s="130"/>
      <c r="U16" s="130"/>
      <c r="V16" s="130"/>
      <c r="W16" s="130"/>
      <c r="X16" s="130"/>
      <c r="Y16" s="130"/>
      <c r="Z16" s="130"/>
      <c r="AA16" s="130"/>
      <c r="AB16" s="130"/>
    </row>
    <row r="17" spans="1:28" ht="71.25">
      <c r="A17" s="288">
        <v>2.5</v>
      </c>
      <c r="B17" s="227" t="s">
        <v>93</v>
      </c>
      <c r="C17" s="228" t="s">
        <v>275</v>
      </c>
      <c r="D17" s="229">
        <v>1</v>
      </c>
      <c r="E17" s="289">
        <v>1</v>
      </c>
      <c r="F17" s="319" t="s">
        <v>714</v>
      </c>
      <c r="G17" s="231" t="s">
        <v>1276</v>
      </c>
      <c r="H17" s="231"/>
      <c r="I17" s="231"/>
      <c r="J17" s="231"/>
      <c r="K17" s="240" t="s">
        <v>267</v>
      </c>
      <c r="L17" s="241">
        <f>IFERROR(L15/L13,"N/A")</f>
        <v>0.66666666666666663</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t="s">
        <v>465</v>
      </c>
      <c r="F18" s="319" t="s">
        <v>714</v>
      </c>
      <c r="G18" s="231" t="s">
        <v>1134</v>
      </c>
      <c r="H18" s="231"/>
      <c r="I18" s="231"/>
      <c r="J18" s="231"/>
      <c r="K18" s="211"/>
      <c r="L18" s="246"/>
      <c r="M18" s="130"/>
      <c r="N18" s="130"/>
      <c r="O18" s="130"/>
      <c r="P18" s="130"/>
      <c r="Q18" s="130"/>
      <c r="R18" s="130"/>
      <c r="S18" s="130"/>
      <c r="T18" s="130"/>
      <c r="U18" s="130"/>
      <c r="V18" s="130"/>
      <c r="W18" s="130"/>
      <c r="X18" s="130"/>
      <c r="Y18" s="130"/>
      <c r="Z18" s="130"/>
      <c r="AA18" s="130"/>
      <c r="AB18" s="130"/>
    </row>
    <row r="19" spans="1:28" ht="156.75">
      <c r="A19" s="288">
        <v>2.7</v>
      </c>
      <c r="B19" s="227" t="s">
        <v>95</v>
      </c>
      <c r="C19" s="228" t="s">
        <v>277</v>
      </c>
      <c r="D19" s="229">
        <v>2</v>
      </c>
      <c r="E19" s="289">
        <v>0</v>
      </c>
      <c r="F19" s="319" t="s">
        <v>714</v>
      </c>
      <c r="G19" s="231" t="s">
        <v>1137</v>
      </c>
      <c r="H19" s="231"/>
      <c r="I19" s="231"/>
      <c r="J19" s="231"/>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0</v>
      </c>
      <c r="F20" s="319" t="s">
        <v>714</v>
      </c>
      <c r="G20" s="382" t="s">
        <v>1138</v>
      </c>
      <c r="H20" s="382"/>
      <c r="I20" s="382"/>
      <c r="J20" s="382"/>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393"/>
      <c r="G21" s="394"/>
      <c r="H21" s="394"/>
      <c r="I21" s="394"/>
      <c r="J21" s="394"/>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395"/>
      <c r="G22" s="396"/>
      <c r="H22" s="396"/>
      <c r="I22" s="396"/>
      <c r="J22" s="396"/>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1</v>
      </c>
      <c r="F23" s="319" t="s">
        <v>714</v>
      </c>
      <c r="G23" s="231" t="s">
        <v>1139</v>
      </c>
      <c r="H23" s="231"/>
      <c r="I23" s="231"/>
      <c r="J23" s="231"/>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0"/>
      <c r="G24" s="231" t="s">
        <v>1141</v>
      </c>
      <c r="H24" s="231"/>
      <c r="I24" s="231"/>
      <c r="J24" s="231"/>
      <c r="K24" s="233" t="s">
        <v>33</v>
      </c>
      <c r="L24" s="234">
        <f>SUMIF(E23:E26,"~?",D23:D26)</f>
        <v>3</v>
      </c>
      <c r="M24" s="130"/>
      <c r="N24" s="130"/>
      <c r="O24" s="130"/>
      <c r="P24" s="130"/>
      <c r="Q24" s="130"/>
      <c r="R24" s="130"/>
      <c r="S24" s="130"/>
      <c r="T24" s="130"/>
      <c r="U24" s="130"/>
      <c r="V24" s="130"/>
      <c r="W24" s="130"/>
      <c r="X24" s="130"/>
      <c r="Y24" s="130"/>
      <c r="Z24" s="130"/>
      <c r="AA24" s="130"/>
      <c r="AB24" s="130"/>
    </row>
    <row r="25" spans="1:28" ht="85.5">
      <c r="A25" s="288">
        <v>3.3</v>
      </c>
      <c r="B25" s="227" t="s">
        <v>99</v>
      </c>
      <c r="C25" s="228" t="s">
        <v>282</v>
      </c>
      <c r="D25" s="229">
        <v>2</v>
      </c>
      <c r="E25" s="289">
        <v>0</v>
      </c>
      <c r="F25" s="319"/>
      <c r="G25" s="231" t="s">
        <v>1144</v>
      </c>
      <c r="H25" s="231"/>
      <c r="I25" s="231"/>
      <c r="J25" s="231"/>
      <c r="K25" s="233" t="s">
        <v>34</v>
      </c>
      <c r="L25" s="234">
        <f>SUM(E23:E26)</f>
        <v>1</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412"/>
      <c r="F26" s="393"/>
      <c r="G26" s="394"/>
      <c r="H26" s="394"/>
      <c r="I26" s="394"/>
      <c r="J26" s="394"/>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413"/>
      <c r="F27" s="395"/>
      <c r="G27" s="396"/>
      <c r="H27" s="396"/>
      <c r="I27" s="396"/>
      <c r="J27" s="396"/>
      <c r="K27" s="240" t="s">
        <v>267</v>
      </c>
      <c r="L27" s="241">
        <f>IFERROR(L25/L23,"N/A")</f>
        <v>0.16666666666666666</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465</v>
      </c>
      <c r="F28" s="381" t="str">
        <f>HYPERLINK("https://www.employment.gov.sk/sk/rodina-socialna-pomoc/podpora-rodinam-detmi/penazna-pomoc/pridavok-dieta/","Informačná stránka Ministerstva práce, sociálnych vecí a rodiny - Prídavok na dieťa")</f>
        <v>Informačná stránka Ministerstva práce, sociálnych vecí a rodiny - Prídavok na dieťa</v>
      </c>
      <c r="G28" s="231" t="s">
        <v>1279</v>
      </c>
      <c r="H28" s="231"/>
      <c r="I28" s="231"/>
      <c r="J28" s="231"/>
      <c r="K28" s="233" t="s">
        <v>32</v>
      </c>
      <c r="L28" s="234">
        <f>SUM(D28:D31)-SUMIF(E28:E31,"-",D28:D31)</f>
        <v>2</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465</v>
      </c>
      <c r="F29" s="230"/>
      <c r="G29" s="231" t="s">
        <v>1146</v>
      </c>
      <c r="H29" s="231"/>
      <c r="I29" s="231"/>
      <c r="J29" s="231"/>
      <c r="K29" s="233" t="s">
        <v>33</v>
      </c>
      <c r="L29" s="234">
        <f>SUMIF(E28:E31,"~?",D28:D31)</f>
        <v>0</v>
      </c>
      <c r="M29" s="130"/>
      <c r="N29" s="130"/>
      <c r="O29" s="130"/>
      <c r="P29" s="130"/>
      <c r="Q29" s="130"/>
      <c r="R29" s="130"/>
      <c r="S29" s="130"/>
      <c r="T29" s="130"/>
      <c r="U29" s="130"/>
      <c r="V29" s="130"/>
      <c r="W29" s="130"/>
      <c r="X29" s="130"/>
      <c r="Y29" s="130"/>
      <c r="Z29" s="130"/>
      <c r="AA29" s="130"/>
      <c r="AB29" s="130"/>
    </row>
    <row r="30" spans="1:28" ht="99.75">
      <c r="A30" s="288">
        <v>4.3</v>
      </c>
      <c r="B30" s="227" t="s">
        <v>103</v>
      </c>
      <c r="C30" s="228" t="s">
        <v>287</v>
      </c>
      <c r="D30" s="229">
        <v>2</v>
      </c>
      <c r="E30" s="289">
        <v>2</v>
      </c>
      <c r="F30" s="381" t="str">
        <f>HYPERLINK("https://www.employment.gov.sk/sk/rodina-socialna-pomoc/podpora-rodinam-detmi/penazna-pomoc/pridavok-dieta/","Informačná stránka Ministerstva práce, sociálnych vecí a rodiny - Prídavok na dieťa")</f>
        <v>Informačná stránka Ministerstva práce, sociálnych vecí a rodiny - Prídavok na dieťa</v>
      </c>
      <c r="G30" s="231" t="s">
        <v>1149</v>
      </c>
      <c r="H30" s="231"/>
      <c r="I30" s="231"/>
      <c r="J30" s="231"/>
      <c r="K30" s="233" t="s">
        <v>34</v>
      </c>
      <c r="L30" s="234">
        <f>SUM(E28:E31)</f>
        <v>2</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412"/>
      <c r="F31" s="393"/>
      <c r="G31" s="394"/>
      <c r="H31" s="394"/>
      <c r="I31" s="394"/>
      <c r="J31" s="394"/>
      <c r="K31" s="233" t="s">
        <v>35</v>
      </c>
      <c r="L31" s="234">
        <f>L28-L29</f>
        <v>2</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413"/>
      <c r="F32" s="395"/>
      <c r="G32" s="396"/>
      <c r="H32" s="396"/>
      <c r="I32" s="396"/>
      <c r="J32" s="396"/>
      <c r="K32" s="240" t="s">
        <v>267</v>
      </c>
      <c r="L32" s="241">
        <f>IFERROR(L30/L28,"N/A")</f>
        <v>1</v>
      </c>
      <c r="M32" s="130"/>
      <c r="N32" s="130"/>
      <c r="O32" s="130"/>
      <c r="P32" s="130"/>
      <c r="Q32" s="130"/>
      <c r="R32" s="130"/>
      <c r="S32" s="130"/>
      <c r="T32" s="130"/>
      <c r="U32" s="130"/>
      <c r="V32" s="130"/>
      <c r="W32" s="130"/>
      <c r="X32" s="130"/>
      <c r="Y32" s="130"/>
      <c r="Z32" s="130"/>
      <c r="AA32" s="130"/>
      <c r="AB32" s="130"/>
    </row>
    <row r="33" spans="1:28" ht="99.75">
      <c r="A33" s="288">
        <v>5.0999999999999996</v>
      </c>
      <c r="B33" s="227" t="s">
        <v>105</v>
      </c>
      <c r="C33" s="228" t="s">
        <v>289</v>
      </c>
      <c r="D33" s="229">
        <v>3</v>
      </c>
      <c r="E33" s="289">
        <v>3</v>
      </c>
      <c r="F33" s="290" t="s">
        <v>1284</v>
      </c>
      <c r="G33" s="231" t="s">
        <v>1287</v>
      </c>
      <c r="H33" s="231"/>
      <c r="I33" s="231"/>
      <c r="J33" s="231"/>
      <c r="K33" s="233" t="s">
        <v>32</v>
      </c>
      <c r="L33" s="234">
        <f>SUM(D33:D36)-SUMIF(E33:E36,"-",D33:D36)</f>
        <v>4</v>
      </c>
      <c r="M33" s="414"/>
      <c r="N33" s="414"/>
      <c r="O33" s="414"/>
      <c r="P33" s="414"/>
      <c r="Q33" s="414"/>
      <c r="R33" s="414"/>
      <c r="S33" s="414"/>
      <c r="T33" s="414"/>
      <c r="U33" s="414"/>
      <c r="V33" s="414"/>
      <c r="W33" s="414"/>
      <c r="X33" s="414"/>
      <c r="Y33" s="414"/>
      <c r="Z33" s="414"/>
      <c r="AA33" s="414"/>
      <c r="AB33" s="414"/>
    </row>
    <row r="34" spans="1:28" ht="114">
      <c r="A34" s="288">
        <v>5.2</v>
      </c>
      <c r="B34" s="227" t="s">
        <v>106</v>
      </c>
      <c r="C34" s="228" t="s">
        <v>291</v>
      </c>
      <c r="D34" s="229">
        <v>2</v>
      </c>
      <c r="E34" s="289" t="s">
        <v>465</v>
      </c>
      <c r="F34" s="230"/>
      <c r="G34" s="231" t="s">
        <v>1154</v>
      </c>
      <c r="H34" s="231"/>
      <c r="I34" s="231"/>
      <c r="J34" s="231"/>
      <c r="K34" s="233" t="s">
        <v>33</v>
      </c>
      <c r="L34" s="23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1</v>
      </c>
      <c r="F35" s="230"/>
      <c r="G35" s="231" t="s">
        <v>1156</v>
      </c>
      <c r="H35" s="231"/>
      <c r="I35" s="231"/>
      <c r="J35" s="231"/>
      <c r="K35" s="233" t="s">
        <v>34</v>
      </c>
      <c r="L35" s="234">
        <f>SUM(E33:E36)</f>
        <v>4</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412"/>
      <c r="F36" s="393"/>
      <c r="G36" s="394"/>
      <c r="H36" s="394"/>
      <c r="I36" s="394"/>
      <c r="J36" s="394"/>
      <c r="K36" s="233" t="s">
        <v>35</v>
      </c>
      <c r="L36" s="234">
        <f>L33-L34</f>
        <v>4</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413"/>
      <c r="F37" s="395"/>
      <c r="G37" s="396"/>
      <c r="H37" s="396"/>
      <c r="I37" s="396"/>
      <c r="J37" s="396"/>
      <c r="K37" s="240" t="s">
        <v>267</v>
      </c>
      <c r="L37" s="241">
        <f>IFERROR(L35/L33,"N/A")</f>
        <v>1</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415"/>
      <c r="F38" s="407"/>
      <c r="G38" s="408"/>
      <c r="H38" s="408"/>
      <c r="I38" s="408"/>
      <c r="J38" s="408"/>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2</v>
      </c>
      <c r="F39" s="290" t="s">
        <v>1294</v>
      </c>
      <c r="G39" s="231" t="s">
        <v>1295</v>
      </c>
      <c r="H39" s="231"/>
      <c r="I39" s="231"/>
      <c r="J39" s="231"/>
      <c r="K39" s="250" t="s">
        <v>33</v>
      </c>
      <c r="L39" s="234">
        <f>SUMIF(E38:E50,"~?",D38:D50)</f>
        <v>2</v>
      </c>
      <c r="M39" s="130"/>
      <c r="N39" s="130"/>
      <c r="O39" s="130"/>
      <c r="P39" s="130"/>
      <c r="Q39" s="130"/>
      <c r="R39" s="130"/>
      <c r="S39" s="130"/>
      <c r="T39" s="130"/>
      <c r="U39" s="130"/>
      <c r="V39" s="130"/>
      <c r="W39" s="130"/>
      <c r="X39" s="130"/>
      <c r="Y39" s="130"/>
      <c r="Z39" s="130"/>
      <c r="AA39" s="130"/>
      <c r="AB39" s="130"/>
    </row>
    <row r="40" spans="1:28" ht="114">
      <c r="A40" s="288" t="s">
        <v>111</v>
      </c>
      <c r="B40" s="227" t="s">
        <v>112</v>
      </c>
      <c r="C40" s="228" t="s">
        <v>297</v>
      </c>
      <c r="D40" s="229">
        <v>1</v>
      </c>
      <c r="E40" s="289">
        <v>1</v>
      </c>
      <c r="F40" s="319"/>
      <c r="G40" s="231" t="s">
        <v>1296</v>
      </c>
      <c r="H40" s="231"/>
      <c r="I40" s="231"/>
      <c r="J40" s="231"/>
      <c r="K40" s="250" t="s">
        <v>34</v>
      </c>
      <c r="L40" s="234">
        <f>SUM(E38:E50)</f>
        <v>6</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90" t="s">
        <v>1298</v>
      </c>
      <c r="G41" s="231" t="s">
        <v>1167</v>
      </c>
      <c r="H41" s="231"/>
      <c r="I41" s="231"/>
      <c r="J41" s="231"/>
      <c r="K41" s="250" t="s">
        <v>35</v>
      </c>
      <c r="L41" s="234">
        <f>L38-L39</f>
        <v>8</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415"/>
      <c r="F42" s="407"/>
      <c r="G42" s="408"/>
      <c r="H42" s="408"/>
      <c r="I42" s="408"/>
      <c r="J42" s="408"/>
      <c r="K42" s="240" t="s">
        <v>267</v>
      </c>
      <c r="L42" s="241">
        <f>IFERROR(L40/L38,"N/A")</f>
        <v>0.6</v>
      </c>
      <c r="M42" s="130"/>
      <c r="N42" s="130"/>
      <c r="O42" s="130"/>
      <c r="P42" s="130"/>
      <c r="Q42" s="130"/>
      <c r="R42" s="130"/>
      <c r="S42" s="130"/>
      <c r="T42" s="130"/>
      <c r="U42" s="130"/>
      <c r="V42" s="130"/>
      <c r="W42" s="130"/>
      <c r="X42" s="130"/>
      <c r="Y42" s="130"/>
      <c r="Z42" s="130"/>
      <c r="AA42" s="130"/>
      <c r="AB42" s="130"/>
    </row>
    <row r="43" spans="1:28" ht="156.75">
      <c r="A43" s="288" t="s">
        <v>116</v>
      </c>
      <c r="B43" s="227" t="s">
        <v>654</v>
      </c>
      <c r="C43" s="228" t="s">
        <v>301</v>
      </c>
      <c r="D43" s="229">
        <v>1</v>
      </c>
      <c r="E43" s="289">
        <v>1</v>
      </c>
      <c r="F43" s="290" t="s">
        <v>1294</v>
      </c>
      <c r="G43" s="231" t="s">
        <v>1303</v>
      </c>
      <c r="H43" s="231"/>
      <c r="I43" s="231"/>
      <c r="J43" s="231"/>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t="s">
        <v>454</v>
      </c>
      <c r="F44" s="230"/>
      <c r="G44" s="231" t="s">
        <v>1170</v>
      </c>
      <c r="H44" s="231"/>
      <c r="I44" s="231"/>
      <c r="J44" s="231"/>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415"/>
      <c r="F45" s="407"/>
      <c r="G45" s="408"/>
      <c r="H45" s="408"/>
      <c r="I45" s="408"/>
      <c r="J45" s="408"/>
      <c r="K45" s="211"/>
      <c r="L45" s="211"/>
      <c r="M45" s="130"/>
      <c r="N45" s="130"/>
      <c r="O45" s="130"/>
      <c r="P45" s="130"/>
      <c r="Q45" s="130"/>
      <c r="R45" s="130"/>
      <c r="S45" s="130"/>
      <c r="T45" s="130"/>
      <c r="U45" s="130"/>
      <c r="V45" s="130"/>
      <c r="W45" s="130"/>
      <c r="X45" s="130"/>
      <c r="Y45" s="130"/>
      <c r="Z45" s="130"/>
      <c r="AA45" s="130"/>
      <c r="AB45" s="130"/>
    </row>
    <row r="46" spans="1:28" ht="85.5">
      <c r="A46" s="288" t="s">
        <v>121</v>
      </c>
      <c r="B46" s="227" t="s">
        <v>122</v>
      </c>
      <c r="C46" s="228" t="s">
        <v>304</v>
      </c>
      <c r="D46" s="229">
        <v>2</v>
      </c>
      <c r="E46" s="289">
        <v>0</v>
      </c>
      <c r="F46" s="230"/>
      <c r="G46" s="231" t="s">
        <v>1171</v>
      </c>
      <c r="H46" s="231"/>
      <c r="I46" s="231"/>
      <c r="J46" s="231"/>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0"/>
      <c r="G47" s="417" t="s">
        <v>1172</v>
      </c>
      <c r="H47" s="417"/>
      <c r="I47" s="417"/>
      <c r="J47" s="417"/>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0"/>
      <c r="G48" s="417"/>
      <c r="H48" s="417"/>
      <c r="I48" s="417"/>
      <c r="J48" s="417"/>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0"/>
      <c r="G49" s="417" t="s">
        <v>1244</v>
      </c>
      <c r="H49" s="417"/>
      <c r="I49" s="417"/>
      <c r="J49" s="417"/>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412"/>
      <c r="F50" s="393"/>
      <c r="G50" s="394"/>
      <c r="H50" s="394"/>
      <c r="I50" s="394"/>
      <c r="J50" s="394"/>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413"/>
      <c r="F51" s="395"/>
      <c r="G51" s="396"/>
      <c r="H51" s="396"/>
      <c r="I51" s="396"/>
      <c r="J51" s="396"/>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415"/>
      <c r="F52" s="407"/>
      <c r="G52" s="408"/>
      <c r="H52" s="408"/>
      <c r="I52" s="408"/>
      <c r="J52" s="408"/>
      <c r="K52" s="250" t="s">
        <v>32</v>
      </c>
      <c r="L52" s="234">
        <f>SUM(D52:D84)-SUMIF(E52:E84,"-",D52:D84)</f>
        <v>21</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0"/>
      <c r="G53" s="231" t="s">
        <v>1309</v>
      </c>
      <c r="H53" s="231"/>
      <c r="I53" s="231"/>
      <c r="J53" s="231"/>
      <c r="K53" s="250" t="s">
        <v>33</v>
      </c>
      <c r="L53" s="234">
        <f>SUMIF(E52:E84,"~?",D52:D84)</f>
        <v>2</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290" t="s">
        <v>1294</v>
      </c>
      <c r="G54" s="295" t="s">
        <v>1175</v>
      </c>
      <c r="H54" s="295"/>
      <c r="I54" s="295"/>
      <c r="J54" s="295"/>
      <c r="K54" s="250" t="s">
        <v>34</v>
      </c>
      <c r="L54" s="234">
        <f>SUM(E52:E84)</f>
        <v>11</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415"/>
      <c r="F55" s="407"/>
      <c r="G55" s="408"/>
      <c r="H55" s="408"/>
      <c r="I55" s="408"/>
      <c r="J55" s="408"/>
      <c r="K55" s="250" t="s">
        <v>35</v>
      </c>
      <c r="L55" s="234">
        <f>L52-L53</f>
        <v>19</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1</v>
      </c>
      <c r="F56" s="230"/>
      <c r="G56" s="235"/>
      <c r="H56" s="235"/>
      <c r="I56" s="235"/>
      <c r="J56" s="235"/>
      <c r="K56" s="240" t="s">
        <v>267</v>
      </c>
      <c r="L56" s="241">
        <f>IFERROR(L54/L52,"N/A")</f>
        <v>0.52380952380952384</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30"/>
      <c r="G57" s="235"/>
      <c r="H57" s="235"/>
      <c r="I57" s="235"/>
      <c r="J57" s="235"/>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0"/>
      <c r="G58" s="231" t="s">
        <v>1177</v>
      </c>
      <c r="H58" s="231"/>
      <c r="I58" s="231"/>
      <c r="J58" s="231"/>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415"/>
      <c r="F59" s="407"/>
      <c r="G59" s="408"/>
      <c r="H59" s="408"/>
      <c r="I59" s="408"/>
      <c r="J59" s="408"/>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0"/>
      <c r="G60" s="231" t="s">
        <v>1178</v>
      </c>
      <c r="H60" s="231"/>
      <c r="I60" s="231"/>
      <c r="J60" s="231"/>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415"/>
      <c r="F61" s="407"/>
      <c r="G61" s="408"/>
      <c r="H61" s="408"/>
      <c r="I61" s="408"/>
      <c r="J61" s="408"/>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399"/>
      <c r="G62" s="215"/>
      <c r="H62" s="215"/>
      <c r="I62" s="215"/>
      <c r="J62" s="215"/>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0</v>
      </c>
      <c r="F63" s="319"/>
      <c r="G63" s="231" t="s">
        <v>1180</v>
      </c>
      <c r="H63" s="231"/>
      <c r="I63" s="231"/>
      <c r="J63" s="231"/>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0" t="s">
        <v>1294</v>
      </c>
      <c r="G64" s="231" t="s">
        <v>1182</v>
      </c>
      <c r="H64" s="231"/>
      <c r="I64" s="231"/>
      <c r="J64" s="231"/>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415"/>
      <c r="F65" s="407"/>
      <c r="G65" s="408"/>
      <c r="H65" s="408"/>
      <c r="I65" s="408"/>
      <c r="J65" s="408"/>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319" t="s">
        <v>714</v>
      </c>
      <c r="G66" s="231" t="s">
        <v>1184</v>
      </c>
      <c r="H66" s="231"/>
      <c r="I66" s="231"/>
      <c r="J66" s="231"/>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319" t="s">
        <v>714</v>
      </c>
      <c r="G67" s="231" t="s">
        <v>1185</v>
      </c>
      <c r="H67" s="231"/>
      <c r="I67" s="231"/>
      <c r="J67" s="231"/>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415"/>
      <c r="F68" s="407"/>
      <c r="G68" s="408"/>
      <c r="H68" s="408"/>
      <c r="I68" s="408"/>
      <c r="J68" s="408"/>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3</v>
      </c>
      <c r="F69" s="230"/>
      <c r="G69" s="231" t="s">
        <v>1320</v>
      </c>
      <c r="H69" s="231"/>
      <c r="I69" s="231"/>
      <c r="J69" s="231"/>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0"/>
      <c r="G70" s="231" t="s">
        <v>1187</v>
      </c>
      <c r="H70" s="231"/>
      <c r="I70" s="231"/>
      <c r="J70" s="231"/>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163</v>
      </c>
      <c r="C71" s="228" t="s">
        <v>327</v>
      </c>
      <c r="D71" s="229">
        <v>1</v>
      </c>
      <c r="E71" s="289" t="s">
        <v>465</v>
      </c>
      <c r="F71" s="230"/>
      <c r="G71" s="231" t="s">
        <v>1189</v>
      </c>
      <c r="H71" s="231"/>
      <c r="I71" s="231"/>
      <c r="J71" s="231"/>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1</v>
      </c>
      <c r="F72" s="230"/>
      <c r="G72" s="235"/>
      <c r="H72" s="235"/>
      <c r="I72" s="235"/>
      <c r="J72" s="235"/>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415"/>
      <c r="F73" s="407"/>
      <c r="G73" s="408"/>
      <c r="H73" s="408"/>
      <c r="I73" s="408"/>
      <c r="J73" s="408"/>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0</v>
      </c>
      <c r="F74" s="290" t="s">
        <v>1284</v>
      </c>
      <c r="G74" s="231" t="s">
        <v>1191</v>
      </c>
      <c r="H74" s="231"/>
      <c r="I74" s="231"/>
      <c r="J74" s="231"/>
      <c r="K74" s="211"/>
      <c r="L74" s="211"/>
      <c r="M74" s="130"/>
      <c r="N74" s="130"/>
      <c r="O74" s="130"/>
      <c r="P74" s="130"/>
      <c r="Q74" s="130"/>
      <c r="R74" s="130"/>
      <c r="S74" s="130"/>
      <c r="T74" s="130"/>
      <c r="U74" s="130"/>
      <c r="V74" s="130"/>
      <c r="W74" s="130"/>
      <c r="X74" s="130"/>
      <c r="Y74" s="130"/>
      <c r="Z74" s="130"/>
      <c r="AA74" s="130"/>
      <c r="AB74" s="130"/>
    </row>
    <row r="75" spans="1:28" ht="57">
      <c r="A75" s="288" t="s">
        <v>169</v>
      </c>
      <c r="B75" s="227" t="s">
        <v>170</v>
      </c>
      <c r="C75" s="238"/>
      <c r="D75" s="229">
        <v>1</v>
      </c>
      <c r="E75" s="289">
        <v>1</v>
      </c>
      <c r="F75" s="319"/>
      <c r="G75" s="231" t="s">
        <v>1192</v>
      </c>
      <c r="H75" s="231"/>
      <c r="I75" s="231"/>
      <c r="J75" s="231"/>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415"/>
      <c r="F76" s="407"/>
      <c r="G76" s="408"/>
      <c r="H76" s="408"/>
      <c r="I76" s="408"/>
      <c r="J76" s="408"/>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90" t="s">
        <v>1294</v>
      </c>
      <c r="G77" s="231" t="s">
        <v>1193</v>
      </c>
      <c r="H77" s="231"/>
      <c r="I77" s="231"/>
      <c r="J77" s="231"/>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0"/>
      <c r="G78" s="231" t="s">
        <v>1194</v>
      </c>
      <c r="H78" s="231"/>
      <c r="I78" s="231"/>
      <c r="J78" s="231"/>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t="s">
        <v>465</v>
      </c>
      <c r="F79" s="230"/>
      <c r="G79" s="231" t="s">
        <v>1195</v>
      </c>
      <c r="H79" s="231"/>
      <c r="I79" s="231"/>
      <c r="J79" s="231"/>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415"/>
      <c r="F80" s="407"/>
      <c r="G80" s="408"/>
      <c r="H80" s="408"/>
      <c r="I80" s="408"/>
      <c r="J80" s="408"/>
      <c r="K80" s="211"/>
      <c r="L80" s="211"/>
      <c r="M80" s="130"/>
      <c r="N80" s="130"/>
      <c r="O80" s="130"/>
      <c r="P80" s="130"/>
      <c r="Q80" s="130"/>
      <c r="R80" s="130"/>
      <c r="S80" s="130"/>
      <c r="T80" s="130"/>
      <c r="U80" s="130"/>
      <c r="V80" s="130"/>
      <c r="W80" s="130"/>
      <c r="X80" s="130"/>
      <c r="Y80" s="130"/>
      <c r="Z80" s="130"/>
      <c r="AA80" s="130"/>
      <c r="AB80" s="130"/>
    </row>
    <row r="81" spans="1:28" ht="71.25">
      <c r="A81" s="288" t="s">
        <v>179</v>
      </c>
      <c r="B81" s="227" t="s">
        <v>180</v>
      </c>
      <c r="C81" s="238"/>
      <c r="D81" s="229">
        <v>1</v>
      </c>
      <c r="E81" s="289" t="s">
        <v>454</v>
      </c>
      <c r="F81" s="230"/>
      <c r="G81" s="231" t="s">
        <v>1196</v>
      </c>
      <c r="H81" s="231"/>
      <c r="I81" s="231"/>
      <c r="J81" s="231"/>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465</v>
      </c>
      <c r="F82" s="230"/>
      <c r="G82" s="231" t="s">
        <v>1197</v>
      </c>
      <c r="H82" s="231"/>
      <c r="I82" s="231"/>
      <c r="J82" s="231"/>
      <c r="K82" s="211"/>
      <c r="L82" s="211"/>
      <c r="M82" s="130"/>
      <c r="N82" s="130"/>
      <c r="O82" s="130"/>
      <c r="P82" s="130"/>
      <c r="Q82" s="130"/>
      <c r="R82" s="130"/>
      <c r="S82" s="130"/>
      <c r="T82" s="130"/>
      <c r="U82" s="130"/>
      <c r="V82" s="130"/>
      <c r="W82" s="130"/>
      <c r="X82" s="130"/>
      <c r="Y82" s="130"/>
      <c r="Z82" s="130"/>
      <c r="AA82" s="130"/>
      <c r="AB82" s="130"/>
    </row>
    <row r="83" spans="1:28" ht="71.25">
      <c r="A83" s="288" t="s">
        <v>183</v>
      </c>
      <c r="B83" s="227" t="s">
        <v>184</v>
      </c>
      <c r="C83" s="238"/>
      <c r="D83" s="229">
        <v>1</v>
      </c>
      <c r="E83" s="289" t="s">
        <v>454</v>
      </c>
      <c r="F83" s="230"/>
      <c r="G83" s="231" t="s">
        <v>1196</v>
      </c>
      <c r="H83" s="231"/>
      <c r="I83" s="231"/>
      <c r="J83" s="231"/>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412"/>
      <c r="F84" s="404"/>
      <c r="G84" s="394"/>
      <c r="H84" s="394"/>
      <c r="I84" s="394"/>
      <c r="J84" s="394"/>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413"/>
      <c r="F85" s="395"/>
      <c r="G85" s="396"/>
      <c r="H85" s="396"/>
      <c r="I85" s="396"/>
      <c r="J85" s="396"/>
      <c r="K85" s="225"/>
      <c r="L85" s="225"/>
      <c r="M85" s="130"/>
      <c r="N85" s="130"/>
      <c r="O85" s="130"/>
      <c r="P85" s="130"/>
      <c r="Q85" s="130"/>
      <c r="R85" s="130"/>
      <c r="S85" s="130"/>
      <c r="T85" s="130"/>
      <c r="U85" s="130"/>
      <c r="V85" s="130"/>
      <c r="W85" s="130"/>
      <c r="X85" s="130"/>
      <c r="Y85" s="130"/>
      <c r="Z85" s="130"/>
      <c r="AA85" s="130"/>
      <c r="AB85" s="130"/>
    </row>
    <row r="86" spans="1:28" ht="71.25">
      <c r="A86" s="288">
        <v>8.1</v>
      </c>
      <c r="B86" s="227" t="s">
        <v>186</v>
      </c>
      <c r="C86" s="228" t="s">
        <v>338</v>
      </c>
      <c r="D86" s="229">
        <v>2</v>
      </c>
      <c r="E86" s="289" t="s">
        <v>454</v>
      </c>
      <c r="F86" s="235"/>
      <c r="G86" s="231" t="s">
        <v>1319</v>
      </c>
      <c r="H86" s="231"/>
      <c r="I86" s="231"/>
      <c r="J86" s="231"/>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917</v>
      </c>
      <c r="H87" s="231"/>
      <c r="I87" s="231"/>
      <c r="J87" s="231"/>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31" t="s">
        <v>1169</v>
      </c>
      <c r="H88" s="231"/>
      <c r="I88" s="231"/>
      <c r="J88" s="231"/>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412"/>
      <c r="F89" s="393"/>
      <c r="G89" s="394"/>
      <c r="H89" s="394"/>
      <c r="I89" s="394"/>
      <c r="J89" s="394"/>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413"/>
      <c r="F90" s="395"/>
      <c r="G90" s="396"/>
      <c r="H90" s="396"/>
      <c r="I90" s="396"/>
      <c r="J90" s="396"/>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0"/>
      <c r="G91" s="231" t="s">
        <v>1199</v>
      </c>
      <c r="H91" s="231"/>
      <c r="I91" s="231"/>
      <c r="J91" s="231"/>
      <c r="K91" s="250" t="s">
        <v>32</v>
      </c>
      <c r="L91" s="234">
        <f>SUM(D91:D93)-SUMIF(E91:E93,"-",D91:D93)</f>
        <v>3</v>
      </c>
      <c r="M91" s="130"/>
      <c r="N91" s="130"/>
      <c r="O91" s="130"/>
      <c r="P91" s="130"/>
      <c r="Q91" s="130"/>
      <c r="R91" s="130"/>
      <c r="S91" s="130"/>
      <c r="T91" s="130"/>
      <c r="U91" s="130"/>
      <c r="V91" s="130"/>
      <c r="W91" s="130"/>
      <c r="X91" s="130"/>
      <c r="Y91" s="130"/>
      <c r="Z91" s="130"/>
      <c r="AA91" s="130"/>
      <c r="AB91" s="130"/>
    </row>
    <row r="92" spans="1:28" ht="99.75">
      <c r="A92" s="288">
        <v>9.1999999999999993</v>
      </c>
      <c r="B92" s="253" t="s">
        <v>191</v>
      </c>
      <c r="C92" s="228" t="s">
        <v>350</v>
      </c>
      <c r="D92" s="229">
        <v>2</v>
      </c>
      <c r="E92" s="289" t="s">
        <v>465</v>
      </c>
      <c r="F92" s="230"/>
      <c r="G92" s="231" t="s">
        <v>1323</v>
      </c>
      <c r="H92" s="231"/>
      <c r="I92" s="231"/>
      <c r="J92" s="231"/>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412"/>
      <c r="F93" s="393"/>
      <c r="G93" s="394"/>
      <c r="H93" s="394"/>
      <c r="I93" s="394"/>
      <c r="J93" s="394"/>
      <c r="K93" s="250" t="s">
        <v>34</v>
      </c>
      <c r="L93" s="234">
        <f>SUM(E91:E93)</f>
        <v>3</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413"/>
      <c r="F94" s="395"/>
      <c r="G94" s="396"/>
      <c r="H94" s="396"/>
      <c r="I94" s="396"/>
      <c r="J94" s="396"/>
      <c r="K94" s="250" t="s">
        <v>35</v>
      </c>
      <c r="L94" s="234">
        <f>L91-L92</f>
        <v>3</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1130</v>
      </c>
      <c r="H95" s="231"/>
      <c r="I95" s="231"/>
      <c r="J95" s="231"/>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1130</v>
      </c>
      <c r="H96" s="231"/>
      <c r="I96" s="231"/>
      <c r="J96" s="231"/>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2</v>
      </c>
      <c r="F97" s="230"/>
      <c r="G97" s="231" t="s">
        <v>1322</v>
      </c>
      <c r="H97" s="231"/>
      <c r="I97" s="231"/>
      <c r="J97" s="231"/>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85.5">
      <c r="A98" s="288">
        <v>10.4</v>
      </c>
      <c r="B98" s="227" t="s">
        <v>197</v>
      </c>
      <c r="C98" s="228" t="s">
        <v>361</v>
      </c>
      <c r="D98" s="229">
        <v>1</v>
      </c>
      <c r="E98" s="289">
        <v>0</v>
      </c>
      <c r="F98" s="230"/>
      <c r="G98" s="231" t="s">
        <v>1202</v>
      </c>
      <c r="H98" s="394"/>
      <c r="I98" s="394"/>
      <c r="J98" s="394"/>
      <c r="K98" s="250" t="s">
        <v>34</v>
      </c>
      <c r="L98" s="234">
        <f>SUM(E95:E100)</f>
        <v>2</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418"/>
      <c r="F99" s="404"/>
      <c r="G99" s="403"/>
      <c r="H99" s="403"/>
      <c r="I99" s="403"/>
      <c r="J99" s="403"/>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231"/>
      <c r="I100" s="231"/>
      <c r="J100" s="231"/>
      <c r="K100" s="240" t="s">
        <v>267</v>
      </c>
      <c r="L100" s="241">
        <f>IFERROR(L98/L96,"N/A")</f>
        <v>0.4</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412"/>
      <c r="F101" s="393"/>
      <c r="G101" s="394"/>
      <c r="H101" s="394"/>
      <c r="I101" s="394"/>
      <c r="J101" s="394"/>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413"/>
      <c r="F102" s="395"/>
      <c r="G102" s="396"/>
      <c r="H102" s="396"/>
      <c r="I102" s="396"/>
      <c r="J102" s="396"/>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737</v>
      </c>
      <c r="H103" s="231"/>
      <c r="I103" s="231"/>
      <c r="J103" s="231"/>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231"/>
      <c r="I104" s="231"/>
      <c r="J104" s="231"/>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740</v>
      </c>
      <c r="H105" s="231"/>
      <c r="I105" s="231"/>
      <c r="J105" s="231"/>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0"/>
      <c r="G106" s="231" t="s">
        <v>1203</v>
      </c>
      <c r="H106" s="231"/>
      <c r="I106" s="231"/>
      <c r="J106" s="231"/>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412"/>
      <c r="F107" s="393"/>
      <c r="G107" s="394"/>
      <c r="H107" s="394"/>
      <c r="I107" s="394"/>
      <c r="J107" s="394"/>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413"/>
      <c r="F108" s="395"/>
      <c r="G108" s="396"/>
      <c r="H108" s="396"/>
      <c r="I108" s="396"/>
      <c r="J108" s="396"/>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0"/>
      <c r="G109" s="390" t="s">
        <v>1204</v>
      </c>
      <c r="H109" s="390"/>
      <c r="I109" s="390"/>
      <c r="J109" s="390"/>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0"/>
      <c r="G110" s="390"/>
      <c r="H110" s="390"/>
      <c r="I110" s="390"/>
      <c r="J110" s="39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0"/>
      <c r="G111" s="390"/>
      <c r="H111" s="390"/>
      <c r="I111" s="390"/>
      <c r="J111" s="39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0"/>
      <c r="G112" s="390"/>
      <c r="H112" s="390"/>
      <c r="I112" s="390"/>
      <c r="J112" s="39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0"/>
      <c r="G113" s="390"/>
      <c r="H113" s="390"/>
      <c r="I113" s="390"/>
      <c r="J113" s="390"/>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412"/>
      <c r="F114" s="393"/>
      <c r="G114" s="394"/>
      <c r="H114" s="394"/>
      <c r="I114" s="394"/>
      <c r="J114" s="394"/>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413"/>
      <c r="F115" s="395"/>
      <c r="G115" s="396"/>
      <c r="H115" s="396"/>
      <c r="I115" s="396"/>
      <c r="J115" s="396"/>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0"/>
      <c r="G116" s="231" t="s">
        <v>1205</v>
      </c>
      <c r="H116" s="231"/>
      <c r="I116" s="231"/>
      <c r="J116" s="231"/>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v>1</v>
      </c>
      <c r="F117" s="230"/>
      <c r="G117" s="231" t="s">
        <v>1206</v>
      </c>
      <c r="H117" s="231"/>
      <c r="I117" s="231"/>
      <c r="J117" s="231"/>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760</v>
      </c>
      <c r="H118" s="231"/>
      <c r="I118" s="231"/>
      <c r="J118" s="231"/>
      <c r="K118" s="250" t="s">
        <v>34</v>
      </c>
      <c r="L118" s="234">
        <f>SUM(E116:E121)</f>
        <v>5</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0"/>
      <c r="G119" s="231" t="s">
        <v>1207</v>
      </c>
      <c r="H119" s="231"/>
      <c r="I119" s="231"/>
      <c r="J119" s="231"/>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57">
      <c r="A120" s="288">
        <v>13.5</v>
      </c>
      <c r="B120" s="227" t="s">
        <v>214</v>
      </c>
      <c r="C120" s="228" t="s">
        <v>394</v>
      </c>
      <c r="D120" s="229">
        <v>1</v>
      </c>
      <c r="E120" s="289">
        <v>1</v>
      </c>
      <c r="F120" s="230"/>
      <c r="G120" s="231" t="s">
        <v>1208</v>
      </c>
      <c r="H120" s="231"/>
      <c r="I120" s="231"/>
      <c r="J120" s="231"/>
      <c r="K120" s="240" t="s">
        <v>267</v>
      </c>
      <c r="L120" s="241">
        <f>IFERROR(L118/L116,"N/A")</f>
        <v>1</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393"/>
      <c r="G121" s="394"/>
      <c r="H121" s="394"/>
      <c r="I121" s="394"/>
      <c r="J121" s="394"/>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395"/>
      <c r="G122" s="396"/>
      <c r="H122" s="396"/>
      <c r="I122" s="396"/>
      <c r="J122" s="396"/>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394"/>
      <c r="G123" s="231" t="s">
        <v>459</v>
      </c>
      <c r="H123" s="231"/>
      <c r="I123" s="231"/>
      <c r="J123" s="231"/>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394"/>
      <c r="G124" s="215"/>
      <c r="H124" s="215"/>
      <c r="I124" s="215"/>
      <c r="J124" s="215"/>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394"/>
      <c r="G125" s="215"/>
      <c r="H125" s="215"/>
      <c r="I125" s="215"/>
      <c r="J125" s="215"/>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394"/>
      <c r="G126" s="215"/>
      <c r="H126" s="215"/>
      <c r="I126" s="215"/>
      <c r="J126" s="215"/>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394"/>
      <c r="G127" s="215"/>
      <c r="H127" s="215"/>
      <c r="I127" s="215"/>
      <c r="J127" s="215"/>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394"/>
      <c r="G128" s="215"/>
      <c r="H128" s="215"/>
      <c r="I128" s="215"/>
      <c r="J128" s="215"/>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394"/>
      <c r="G129" s="215"/>
      <c r="H129" s="215"/>
      <c r="I129" s="215"/>
      <c r="J129" s="215"/>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393"/>
      <c r="G130" s="394"/>
      <c r="H130" s="394"/>
      <c r="I130" s="394"/>
      <c r="J130" s="394"/>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395"/>
      <c r="G131" s="396"/>
      <c r="H131" s="396"/>
      <c r="I131" s="396"/>
      <c r="J131" s="396"/>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394"/>
      <c r="G132" s="231" t="s">
        <v>459</v>
      </c>
      <c r="H132" s="231"/>
      <c r="I132" s="231"/>
      <c r="J132" s="231"/>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394"/>
      <c r="G133" s="235"/>
      <c r="H133" s="235"/>
      <c r="I133" s="235"/>
      <c r="J133" s="235"/>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394"/>
      <c r="G134" s="235"/>
      <c r="H134" s="235"/>
      <c r="I134" s="235"/>
      <c r="J134" s="235"/>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394"/>
      <c r="G135" s="235"/>
      <c r="H135" s="235"/>
      <c r="I135" s="235"/>
      <c r="J135" s="235"/>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393"/>
      <c r="G136" s="235"/>
      <c r="H136" s="235"/>
      <c r="I136" s="235"/>
      <c r="J136" s="235"/>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407"/>
      <c r="G137" s="422"/>
      <c r="H137" s="422"/>
      <c r="I137" s="422"/>
      <c r="J137" s="422"/>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394"/>
      <c r="G138" s="231" t="s">
        <v>459</v>
      </c>
      <c r="H138" s="231"/>
      <c r="I138" s="231"/>
      <c r="J138" s="231"/>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394"/>
      <c r="G139" s="235"/>
      <c r="H139" s="235"/>
      <c r="I139" s="235"/>
      <c r="J139" s="235"/>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394"/>
      <c r="G140" s="235"/>
      <c r="H140" s="235"/>
      <c r="I140" s="235"/>
      <c r="J140" s="235"/>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394"/>
      <c r="G141" s="235"/>
      <c r="H141" s="235"/>
      <c r="I141" s="235"/>
      <c r="J141" s="235"/>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394"/>
      <c r="G142" s="235"/>
      <c r="H142" s="235"/>
      <c r="I142" s="235"/>
      <c r="J142" s="235"/>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394"/>
      <c r="G143" s="235"/>
      <c r="H143" s="235"/>
      <c r="I143" s="235"/>
      <c r="J143" s="235"/>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394"/>
      <c r="G144" s="235"/>
      <c r="H144" s="235"/>
      <c r="I144" s="235"/>
      <c r="J144" s="235"/>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394"/>
      <c r="G145" s="235"/>
      <c r="H145" s="235"/>
      <c r="I145" s="235"/>
      <c r="J145" s="235"/>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408"/>
      <c r="G146" s="422"/>
      <c r="H146" s="422"/>
      <c r="I146" s="422"/>
      <c r="J146" s="422"/>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394"/>
      <c r="G147" s="231" t="s">
        <v>459</v>
      </c>
      <c r="H147" s="231"/>
      <c r="I147" s="231"/>
      <c r="J147" s="231"/>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394"/>
      <c r="G148" s="394"/>
      <c r="H148" s="394"/>
      <c r="I148" s="394"/>
      <c r="J148" s="394"/>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394"/>
      <c r="G149" s="394"/>
      <c r="H149" s="394"/>
      <c r="I149" s="394"/>
      <c r="J149" s="394"/>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394"/>
      <c r="G150" s="394"/>
      <c r="H150" s="394"/>
      <c r="I150" s="394"/>
      <c r="J150" s="394"/>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393"/>
      <c r="G151" s="394"/>
      <c r="H151" s="394"/>
      <c r="I151" s="394"/>
      <c r="J151" s="394"/>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420"/>
      <c r="G152" s="421"/>
      <c r="H152" s="421"/>
      <c r="I152" s="421"/>
      <c r="J152" s="421"/>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393"/>
      <c r="G153" s="394"/>
      <c r="H153" s="394"/>
      <c r="I153" s="394"/>
      <c r="J153" s="394"/>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393"/>
      <c r="G154" s="394"/>
      <c r="H154" s="394"/>
      <c r="I154" s="394"/>
      <c r="J154" s="394"/>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109</v>
      </c>
      <c r="F155" s="393"/>
      <c r="G155" s="394"/>
      <c r="H155" s="394"/>
      <c r="I155" s="394"/>
      <c r="J155" s="394"/>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37</v>
      </c>
      <c r="F156" s="393"/>
      <c r="G156" s="394"/>
      <c r="H156" s="394"/>
      <c r="I156" s="394"/>
      <c r="J156" s="394"/>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48</v>
      </c>
      <c r="F157" s="393"/>
      <c r="G157" s="394"/>
      <c r="H157" s="394"/>
      <c r="I157" s="394"/>
      <c r="J157" s="394"/>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72</v>
      </c>
      <c r="F158" s="393"/>
      <c r="G158" s="394"/>
      <c r="H158" s="394"/>
      <c r="I158" s="394"/>
      <c r="J158" s="394"/>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0.54738095239999995</v>
      </c>
      <c r="F159" s="393"/>
      <c r="G159" s="394"/>
      <c r="H159" s="394"/>
      <c r="I159" s="394"/>
      <c r="J159" s="394"/>
      <c r="K159" s="211"/>
      <c r="L159" s="211"/>
      <c r="M159" s="130"/>
      <c r="N159" s="130"/>
      <c r="O159" s="130"/>
      <c r="P159" s="130"/>
      <c r="Q159" s="130"/>
      <c r="R159" s="130"/>
      <c r="S159" s="130"/>
      <c r="T159" s="130"/>
      <c r="U159" s="130"/>
      <c r="V159" s="130"/>
      <c r="W159" s="130"/>
      <c r="X159" s="130"/>
      <c r="Y159" s="130"/>
      <c r="Z159" s="130"/>
      <c r="AA159" s="130"/>
      <c r="AB159" s="130"/>
    </row>
    <row r="160" spans="1:28" ht="30" customHeight="1">
      <c r="A160" s="302"/>
      <c r="B160" s="392"/>
      <c r="C160" s="231"/>
      <c r="D160" s="128"/>
      <c r="F160" s="393"/>
      <c r="G160" s="394"/>
      <c r="H160" s="394"/>
      <c r="I160" s="394"/>
      <c r="J160" s="394"/>
      <c r="K160" s="211"/>
      <c r="L160" s="211"/>
      <c r="M160" s="130"/>
      <c r="N160" s="130"/>
      <c r="O160" s="130"/>
      <c r="P160" s="130"/>
      <c r="Q160" s="130"/>
      <c r="R160" s="130"/>
      <c r="S160" s="130"/>
      <c r="T160" s="130"/>
      <c r="U160" s="130"/>
      <c r="V160" s="130"/>
      <c r="W160" s="130"/>
      <c r="X160" s="130"/>
      <c r="Y160" s="130"/>
      <c r="Z160" s="130"/>
      <c r="AA160" s="130"/>
      <c r="AB160" s="130"/>
    </row>
    <row r="161" spans="1:28" ht="30" customHeight="1">
      <c r="A161" s="293"/>
      <c r="B161" s="324" t="s">
        <v>575</v>
      </c>
      <c r="C161" s="324" t="s">
        <v>579</v>
      </c>
      <c r="D161" s="325" t="s">
        <v>580</v>
      </c>
      <c r="F161" s="393"/>
      <c r="G161" s="394"/>
      <c r="H161" s="394"/>
      <c r="I161" s="394"/>
      <c r="J161" s="394"/>
      <c r="K161" s="211"/>
      <c r="L161" s="211"/>
      <c r="M161" s="130"/>
      <c r="N161" s="130"/>
      <c r="O161" s="130"/>
      <c r="P161" s="130"/>
      <c r="Q161" s="130"/>
      <c r="R161" s="130"/>
      <c r="S161" s="130"/>
      <c r="T161" s="130"/>
      <c r="U161" s="130"/>
      <c r="V161" s="130"/>
      <c r="W161" s="130"/>
      <c r="X161" s="130"/>
      <c r="Y161" s="130"/>
      <c r="Z161" s="130"/>
      <c r="AA161" s="130"/>
      <c r="AB161" s="130"/>
    </row>
    <row r="162" spans="1:28" ht="30" customHeight="1">
      <c r="A162" s="293"/>
      <c r="B162" s="235" t="str">
        <f>Dimenzie!$B$2</f>
        <v>Vyhľadateľnosť</v>
      </c>
      <c r="C162" s="326">
        <f>L11</f>
        <v>1</v>
      </c>
      <c r="D162" s="326">
        <f t="shared" ref="D162:D176" si="0">IFERROR(1-C162,"N/A")</f>
        <v>0</v>
      </c>
      <c r="F162" s="393"/>
      <c r="G162" s="394"/>
      <c r="H162" s="394"/>
      <c r="I162" s="394"/>
      <c r="J162" s="394"/>
      <c r="K162" s="211"/>
      <c r="L162" s="211"/>
      <c r="M162" s="130"/>
      <c r="N162" s="130"/>
      <c r="O162" s="130"/>
      <c r="P162" s="130"/>
      <c r="Q162" s="130"/>
      <c r="R162" s="130"/>
      <c r="S162" s="130"/>
      <c r="T162" s="130"/>
      <c r="U162" s="130"/>
      <c r="V162" s="130"/>
      <c r="W162" s="130"/>
      <c r="X162" s="130"/>
      <c r="Y162" s="130"/>
      <c r="Z162" s="130"/>
      <c r="AA162" s="130"/>
      <c r="AB162" s="130"/>
    </row>
    <row r="163" spans="1:28" ht="30" customHeight="1">
      <c r="A163" s="293"/>
      <c r="B163" s="235" t="str">
        <f>Dimenzie!$B$3</f>
        <v>Návody a informovanosť</v>
      </c>
      <c r="C163" s="326">
        <f>L17</f>
        <v>0.66666666666666663</v>
      </c>
      <c r="D163" s="326">
        <f t="shared" si="0"/>
        <v>0.33333333333333337</v>
      </c>
      <c r="F163" s="393"/>
      <c r="G163" s="394"/>
      <c r="H163" s="394"/>
      <c r="I163" s="394"/>
      <c r="J163" s="394"/>
      <c r="K163" s="211"/>
      <c r="L163" s="211"/>
      <c r="M163" s="130"/>
      <c r="N163" s="130"/>
      <c r="O163" s="130"/>
      <c r="P163" s="130"/>
      <c r="Q163" s="130"/>
      <c r="R163" s="130"/>
      <c r="S163" s="130"/>
      <c r="T163" s="130"/>
      <c r="U163" s="130"/>
      <c r="V163" s="130"/>
      <c r="W163" s="130"/>
      <c r="X163" s="130"/>
      <c r="Y163" s="130"/>
      <c r="Z163" s="130"/>
      <c r="AA163" s="130"/>
      <c r="AB163" s="130"/>
    </row>
    <row r="164" spans="1:28" ht="30" customHeight="1">
      <c r="A164" s="293"/>
      <c r="B164" s="235" t="str">
        <f>Dimenzie!$B$4</f>
        <v>Navigácia vo formulároch</v>
      </c>
      <c r="C164" s="326">
        <f>L27</f>
        <v>0.16666666666666666</v>
      </c>
      <c r="D164" s="326">
        <f t="shared" si="0"/>
        <v>0.83333333333333337</v>
      </c>
      <c r="F164" s="393"/>
      <c r="G164" s="394"/>
      <c r="H164" s="394"/>
      <c r="I164" s="394"/>
      <c r="J164" s="394"/>
      <c r="K164" s="211"/>
      <c r="L164" s="211"/>
      <c r="M164" s="130"/>
      <c r="N164" s="130"/>
      <c r="O164" s="130"/>
      <c r="P164" s="130"/>
      <c r="Q164" s="130"/>
      <c r="R164" s="130"/>
      <c r="S164" s="130"/>
      <c r="T164" s="130"/>
      <c r="U164" s="130"/>
      <c r="V164" s="130"/>
      <c r="W164" s="130"/>
      <c r="X164" s="130"/>
      <c r="Y164" s="130"/>
      <c r="Z164" s="130"/>
      <c r="AA164" s="130"/>
      <c r="AB164" s="130"/>
    </row>
    <row r="165" spans="1:28" ht="30" customHeight="1">
      <c r="A165" s="293"/>
      <c r="B165" s="235" t="str">
        <f>Dimenzie!$B$5</f>
        <v>Proaktívnosť</v>
      </c>
      <c r="C165" s="326">
        <f>L32</f>
        <v>1</v>
      </c>
      <c r="D165" s="326">
        <f t="shared" si="0"/>
        <v>0</v>
      </c>
      <c r="F165" s="393"/>
      <c r="G165" s="394"/>
      <c r="H165" s="394"/>
      <c r="I165" s="394"/>
      <c r="J165" s="394"/>
      <c r="K165" s="211"/>
      <c r="L165" s="211"/>
      <c r="M165" s="130"/>
      <c r="N165" s="130"/>
      <c r="O165" s="130"/>
      <c r="P165" s="130"/>
      <c r="Q165" s="130"/>
      <c r="R165" s="130"/>
      <c r="S165" s="130"/>
      <c r="T165" s="130"/>
      <c r="U165" s="130"/>
      <c r="V165" s="130"/>
      <c r="W165" s="130"/>
      <c r="X165" s="130"/>
      <c r="Y165" s="130"/>
      <c r="Z165" s="130"/>
      <c r="AA165" s="130"/>
      <c r="AB165" s="130"/>
    </row>
    <row r="166" spans="1:28" ht="30" customHeight="1">
      <c r="A166" s="293"/>
      <c r="B166" s="235" t="str">
        <f>Dimenzie!$B$6</f>
        <v>1x a dosť!</v>
      </c>
      <c r="C166" s="326">
        <f>L37</f>
        <v>1</v>
      </c>
      <c r="D166" s="326">
        <f t="shared" si="0"/>
        <v>0</v>
      </c>
      <c r="F166" s="393"/>
      <c r="G166" s="394"/>
      <c r="H166" s="394"/>
      <c r="I166" s="394"/>
      <c r="J166" s="394"/>
      <c r="K166" s="211"/>
      <c r="L166" s="211"/>
      <c r="M166" s="130"/>
      <c r="N166" s="130"/>
      <c r="O166" s="130"/>
      <c r="P166" s="130"/>
      <c r="Q166" s="130"/>
      <c r="R166" s="130"/>
      <c r="S166" s="130"/>
      <c r="T166" s="130"/>
      <c r="U166" s="130"/>
      <c r="V166" s="130"/>
      <c r="W166" s="130"/>
      <c r="X166" s="130"/>
      <c r="Y166" s="130"/>
      <c r="Z166" s="130"/>
      <c r="AA166" s="130"/>
      <c r="AB166" s="130"/>
    </row>
    <row r="167" spans="1:28" ht="30" customHeight="1">
      <c r="A167" s="293"/>
      <c r="B167" s="235" t="str">
        <f>Dimenzie!$B$7</f>
        <v>Spätná väzba</v>
      </c>
      <c r="C167" s="326">
        <f>L42</f>
        <v>0.6</v>
      </c>
      <c r="D167" s="326">
        <f t="shared" si="0"/>
        <v>0.4</v>
      </c>
      <c r="F167" s="393"/>
      <c r="G167" s="394"/>
      <c r="H167" s="394"/>
      <c r="I167" s="394"/>
      <c r="J167" s="394"/>
      <c r="K167" s="211"/>
      <c r="L167" s="211"/>
      <c r="M167" s="130"/>
      <c r="N167" s="130"/>
      <c r="O167" s="130"/>
      <c r="P167" s="130"/>
      <c r="Q167" s="130"/>
      <c r="R167" s="130"/>
      <c r="S167" s="130"/>
      <c r="T167" s="130"/>
      <c r="U167" s="130"/>
      <c r="V167" s="130"/>
      <c r="W167" s="130"/>
      <c r="X167" s="130"/>
      <c r="Y167" s="130"/>
      <c r="Z167" s="130"/>
      <c r="AA167" s="130"/>
      <c r="AB167" s="130"/>
    </row>
    <row r="168" spans="1:28" ht="30" customHeight="1">
      <c r="A168" s="293"/>
      <c r="B168" s="235" t="str">
        <f>Dimenzie!$B$8</f>
        <v>Použiteľnosť</v>
      </c>
      <c r="C168" s="326">
        <f>L56</f>
        <v>0.52380952380952384</v>
      </c>
      <c r="D168" s="326">
        <f t="shared" si="0"/>
        <v>0.47619047619047616</v>
      </c>
      <c r="F168" s="393"/>
      <c r="G168" s="394"/>
      <c r="H168" s="394"/>
      <c r="I168" s="394"/>
      <c r="J168" s="394"/>
      <c r="K168" s="211"/>
      <c r="L168" s="211"/>
      <c r="M168" s="130"/>
      <c r="N168" s="130"/>
      <c r="O168" s="130"/>
      <c r="P168" s="130"/>
      <c r="Q168" s="130"/>
      <c r="R168" s="130"/>
      <c r="S168" s="130"/>
      <c r="T168" s="130"/>
      <c r="U168" s="130"/>
      <c r="V168" s="130"/>
      <c r="W168" s="130"/>
      <c r="X168" s="130"/>
      <c r="Y168" s="130"/>
      <c r="Z168" s="130"/>
      <c r="AA168" s="130"/>
      <c r="AB168" s="130"/>
    </row>
    <row r="169" spans="1:28" ht="30" customHeight="1">
      <c r="A169" s="293"/>
      <c r="B169" s="235" t="str">
        <f>Dimenzie!$B$9</f>
        <v>Zrozumiteľnosť</v>
      </c>
      <c r="C169" s="326">
        <f>L90</f>
        <v>0</v>
      </c>
      <c r="D169" s="326">
        <f t="shared" si="0"/>
        <v>1</v>
      </c>
      <c r="F169" s="393"/>
      <c r="G169" s="394"/>
      <c r="H169" s="394"/>
      <c r="I169" s="394"/>
      <c r="J169" s="394"/>
      <c r="K169" s="211"/>
      <c r="L169" s="211"/>
      <c r="M169" s="130"/>
      <c r="N169" s="130"/>
      <c r="O169" s="130"/>
      <c r="P169" s="130"/>
      <c r="Q169" s="130"/>
      <c r="R169" s="130"/>
      <c r="S169" s="130"/>
      <c r="T169" s="130"/>
      <c r="U169" s="130"/>
      <c r="V169" s="130"/>
      <c r="W169" s="130"/>
      <c r="X169" s="130"/>
      <c r="Y169" s="130"/>
      <c r="Z169" s="130"/>
      <c r="AA169" s="130"/>
      <c r="AB169" s="130"/>
    </row>
    <row r="170" spans="1:28" ht="30" customHeight="1">
      <c r="A170" s="293"/>
      <c r="B170" s="235" t="str">
        <f>Dimenzie!$B$10</f>
        <v>Dostupnosť online</v>
      </c>
      <c r="C170" s="326">
        <f>L95</f>
        <v>1</v>
      </c>
      <c r="D170" s="326">
        <f t="shared" si="0"/>
        <v>0</v>
      </c>
      <c r="F170" s="393"/>
      <c r="G170" s="394"/>
      <c r="H170" s="394"/>
      <c r="I170" s="394"/>
      <c r="J170" s="394"/>
      <c r="K170" s="211"/>
      <c r="L170" s="211"/>
      <c r="M170" s="130"/>
      <c r="N170" s="130"/>
      <c r="O170" s="130"/>
      <c r="P170" s="130"/>
      <c r="Q170" s="130"/>
      <c r="R170" s="130"/>
      <c r="S170" s="130"/>
      <c r="T170" s="130"/>
      <c r="U170" s="130"/>
      <c r="V170" s="130"/>
      <c r="W170" s="130"/>
      <c r="X170" s="130"/>
      <c r="Y170" s="130"/>
      <c r="Z170" s="130"/>
      <c r="AA170" s="130"/>
      <c r="AB170" s="130"/>
    </row>
    <row r="171" spans="1:28" ht="30" customHeight="1">
      <c r="A171" s="293"/>
      <c r="B171" s="235" t="str">
        <f>Dimenzie!$B$11</f>
        <v>Mobilita</v>
      </c>
      <c r="C171" s="326">
        <f>L100</f>
        <v>0.4</v>
      </c>
      <c r="D171" s="326">
        <f t="shared" si="0"/>
        <v>0.6</v>
      </c>
      <c r="F171" s="393"/>
      <c r="G171" s="394"/>
      <c r="H171" s="394"/>
      <c r="I171" s="394"/>
      <c r="J171" s="394"/>
      <c r="K171" s="211"/>
      <c r="L171" s="211"/>
      <c r="M171" s="130"/>
      <c r="N171" s="130"/>
      <c r="O171" s="130"/>
      <c r="P171" s="130"/>
      <c r="Q171" s="130"/>
      <c r="R171" s="130"/>
      <c r="S171" s="130"/>
      <c r="T171" s="130"/>
      <c r="U171" s="130"/>
      <c r="V171" s="130"/>
      <c r="W171" s="130"/>
      <c r="X171" s="130"/>
      <c r="Y171" s="130"/>
      <c r="Z171" s="130"/>
      <c r="AA171" s="130"/>
      <c r="AB171" s="130"/>
    </row>
    <row r="172" spans="1:28" ht="30" customHeight="1">
      <c r="A172" s="293"/>
      <c r="B172" s="235" t="str">
        <f>Dimenzie!$B$12</f>
        <v>Inkluzívnosť</v>
      </c>
      <c r="C172" s="326">
        <f>L107</f>
        <v>0</v>
      </c>
      <c r="D172" s="326">
        <f t="shared" si="0"/>
        <v>1</v>
      </c>
      <c r="F172" s="393"/>
      <c r="G172" s="394"/>
      <c r="H172" s="394"/>
      <c r="I172" s="394"/>
      <c r="J172" s="394"/>
      <c r="K172" s="211"/>
      <c r="L172" s="211"/>
      <c r="M172" s="130"/>
      <c r="N172" s="130"/>
      <c r="O172" s="130"/>
      <c r="P172" s="130"/>
      <c r="Q172" s="130"/>
      <c r="R172" s="130"/>
      <c r="S172" s="130"/>
      <c r="T172" s="130"/>
      <c r="U172" s="130"/>
      <c r="V172" s="130"/>
      <c r="W172" s="130"/>
      <c r="X172" s="130"/>
      <c r="Y172" s="130"/>
      <c r="Z172" s="130"/>
      <c r="AA172" s="130"/>
      <c r="AB172" s="130"/>
    </row>
    <row r="173" spans="1:28" ht="30" customHeight="1">
      <c r="A173" s="293"/>
      <c r="B173" s="235" t="str">
        <f>Dimenzie!$B$13</f>
        <v>Platba</v>
      </c>
      <c r="C173" s="326" t="str">
        <f>L113</f>
        <v>N/A</v>
      </c>
      <c r="D173" s="326" t="str">
        <f t="shared" si="0"/>
        <v>N/A</v>
      </c>
      <c r="F173" s="393"/>
      <c r="G173" s="394"/>
      <c r="H173" s="394"/>
      <c r="I173" s="394"/>
      <c r="J173" s="394"/>
      <c r="K173" s="211"/>
      <c r="L173" s="211"/>
      <c r="M173" s="130"/>
      <c r="N173" s="130"/>
      <c r="O173" s="130"/>
      <c r="P173" s="130"/>
      <c r="Q173" s="130"/>
      <c r="R173" s="130"/>
      <c r="S173" s="130"/>
      <c r="T173" s="130"/>
      <c r="U173" s="130"/>
      <c r="V173" s="130"/>
      <c r="W173" s="130"/>
      <c r="X173" s="130"/>
      <c r="Y173" s="130"/>
      <c r="Z173" s="130"/>
      <c r="AA173" s="130"/>
      <c r="AB173" s="130"/>
    </row>
    <row r="174" spans="1:28" ht="30" customHeight="1">
      <c r="A174" s="293"/>
      <c r="B174" s="235" t="str">
        <f>Dimenzie!$B$14</f>
        <v>Bezpečnosť</v>
      </c>
      <c r="C174" s="326">
        <f>L120</f>
        <v>1</v>
      </c>
      <c r="D174" s="326">
        <f t="shared" si="0"/>
        <v>0</v>
      </c>
      <c r="F174" s="393"/>
      <c r="G174" s="394"/>
      <c r="H174" s="394"/>
      <c r="I174" s="394"/>
      <c r="J174" s="394"/>
      <c r="K174" s="211"/>
      <c r="L174" s="211"/>
      <c r="M174" s="130"/>
      <c r="N174" s="130"/>
      <c r="O174" s="130"/>
      <c r="P174" s="130"/>
      <c r="Q174" s="130"/>
      <c r="R174" s="130"/>
      <c r="S174" s="130"/>
      <c r="T174" s="130"/>
      <c r="U174" s="130"/>
      <c r="V174" s="130"/>
      <c r="W174" s="130"/>
      <c r="X174" s="130"/>
      <c r="Y174" s="130"/>
      <c r="Z174" s="130"/>
      <c r="AA174" s="130"/>
      <c r="AB174" s="130"/>
    </row>
    <row r="175" spans="1:28" ht="30" customHeight="1">
      <c r="A175" s="293"/>
      <c r="B175" s="235" t="str">
        <f>Dimenzie!$B$15</f>
        <v>Transparentnosť</v>
      </c>
      <c r="C175" s="326">
        <f>L127</f>
        <v>0</v>
      </c>
      <c r="D175" s="326">
        <f t="shared" si="0"/>
        <v>1</v>
      </c>
      <c r="F175" s="393"/>
      <c r="G175" s="394"/>
      <c r="H175" s="394"/>
      <c r="I175" s="394"/>
      <c r="J175" s="394"/>
      <c r="K175" s="211"/>
      <c r="L175" s="211"/>
      <c r="M175" s="130"/>
      <c r="N175" s="130"/>
      <c r="O175" s="130"/>
      <c r="P175" s="130"/>
      <c r="Q175" s="130"/>
      <c r="R175" s="130"/>
      <c r="S175" s="130"/>
      <c r="T175" s="130"/>
      <c r="U175" s="130"/>
      <c r="V175" s="130"/>
      <c r="W175" s="130"/>
      <c r="X175" s="130"/>
      <c r="Y175" s="130"/>
      <c r="Z175" s="130"/>
      <c r="AA175" s="130"/>
      <c r="AB175" s="130"/>
    </row>
    <row r="176" spans="1:28" ht="30" customHeight="1">
      <c r="A176" s="293"/>
      <c r="B176" s="235" t="str">
        <f>Dimenzie!$B$16</f>
        <v>Rozvoj</v>
      </c>
      <c r="C176" s="326">
        <f>L136</f>
        <v>0</v>
      </c>
      <c r="D176" s="326">
        <f t="shared" si="0"/>
        <v>1</v>
      </c>
      <c r="F176" s="393"/>
      <c r="G176" s="394"/>
      <c r="H176" s="394"/>
      <c r="I176" s="394"/>
      <c r="J176" s="394"/>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33" r:id="rId4"/>
    <hyperlink ref="F39" r:id="rId5"/>
    <hyperlink ref="F41" r:id="rId6"/>
    <hyperlink ref="F43" r:id="rId7"/>
    <hyperlink ref="F54" r:id="rId8"/>
    <hyperlink ref="F64" r:id="rId9"/>
    <hyperlink ref="F74" r:id="rId10"/>
    <hyperlink ref="F77" r:id="rId11"/>
  </hyperlinks>
  <pageMargins left="0.7" right="0.7" top="0.75" bottom="0.75" header="0.3" footer="0.3"/>
  <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24</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1</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1325</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1326</v>
      </c>
      <c r="C5" s="219" t="s">
        <v>1327</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31" t="s">
        <v>1328</v>
      </c>
      <c r="G7" s="295" t="s">
        <v>1329</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85.5">
      <c r="A8" s="288">
        <v>1.2</v>
      </c>
      <c r="B8" s="227" t="s">
        <v>86</v>
      </c>
      <c r="C8" s="228" t="s">
        <v>262</v>
      </c>
      <c r="D8" s="229">
        <v>2</v>
      </c>
      <c r="E8" s="289">
        <v>2</v>
      </c>
      <c r="F8" s="235"/>
      <c r="G8" s="231" t="s">
        <v>1330</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1</v>
      </c>
      <c r="F9" s="235"/>
      <c r="G9" s="231" t="s">
        <v>1331</v>
      </c>
      <c r="H9" s="130"/>
      <c r="I9" s="130"/>
      <c r="J9" s="130"/>
      <c r="K9" s="233" t="s">
        <v>34</v>
      </c>
      <c r="L9" s="234">
        <f>SUM(E7:E10)</f>
        <v>6</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1</v>
      </c>
      <c r="F10" s="292" t="s">
        <v>1332</v>
      </c>
      <c r="G10" s="231" t="s">
        <v>1333</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1</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1</v>
      </c>
      <c r="F13" s="364" t="s">
        <v>1334</v>
      </c>
      <c r="G13" s="231" t="s">
        <v>1335</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1" t="s">
        <v>1336</v>
      </c>
      <c r="G14" s="295" t="s">
        <v>1337</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t="s">
        <v>1336</v>
      </c>
      <c r="G15" s="295" t="s">
        <v>708</v>
      </c>
      <c r="H15" s="130"/>
      <c r="I15" s="130"/>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0</v>
      </c>
      <c r="F16" s="231" t="s">
        <v>1336</v>
      </c>
      <c r="G16" s="231" t="s">
        <v>1338</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289">
        <v>1</v>
      </c>
      <c r="F17" s="231" t="s">
        <v>1336</v>
      </c>
      <c r="G17" s="231" t="s">
        <v>1339</v>
      </c>
      <c r="H17" s="130"/>
      <c r="I17" s="130"/>
      <c r="J17" s="130"/>
      <c r="K17" s="240" t="s">
        <v>267</v>
      </c>
      <c r="L17" s="241">
        <f>IFERROR(L15/L13,"N/A")</f>
        <v>0.53846153846153844</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5"/>
      <c r="G18" s="231" t="s">
        <v>718</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0</v>
      </c>
      <c r="F19" s="292" t="s">
        <v>1340</v>
      </c>
      <c r="G19" s="231" t="s">
        <v>1341</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364" t="s">
        <v>1334</v>
      </c>
      <c r="G20" s="231" t="s">
        <v>1342</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0</v>
      </c>
      <c r="F23" s="292" t="s">
        <v>1340</v>
      </c>
      <c r="G23" s="231" t="s">
        <v>731</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31" t="s">
        <v>455</v>
      </c>
      <c r="H24" s="130"/>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F25" s="141" t="s">
        <v>735</v>
      </c>
      <c r="G25" s="231" t="s">
        <v>738</v>
      </c>
      <c r="H25" s="130"/>
      <c r="I25" s="130"/>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31" t="s">
        <v>459</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459</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459</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459</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459</v>
      </c>
      <c r="H34" s="130"/>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459</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1343</v>
      </c>
      <c r="G39" s="231" t="s">
        <v>756</v>
      </c>
      <c r="H39" s="130"/>
      <c r="I39" s="130"/>
      <c r="J39" s="130"/>
      <c r="K39" s="250" t="s">
        <v>33</v>
      </c>
      <c r="L39" s="234">
        <f>SUMIF(E38:E50,"~?",D38:D50)</f>
        <v>4</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t="s">
        <v>454</v>
      </c>
      <c r="F40" s="235"/>
      <c r="G40" s="231" t="s">
        <v>757</v>
      </c>
      <c r="H40" s="130"/>
      <c r="I40" s="130"/>
      <c r="J40" s="130"/>
      <c r="K40" s="250" t="s">
        <v>34</v>
      </c>
      <c r="L40" s="234">
        <f>SUM(E38:E50)</f>
        <v>4</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35"/>
      <c r="G41" s="231" t="s">
        <v>761</v>
      </c>
      <c r="H41" s="130"/>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0.2857142857142857</v>
      </c>
      <c r="M42" s="130"/>
      <c r="N42" s="130"/>
      <c r="O42" s="130"/>
      <c r="P42" s="130"/>
      <c r="Q42" s="130"/>
      <c r="R42" s="130"/>
      <c r="S42" s="130"/>
      <c r="T42" s="130"/>
      <c r="U42" s="130"/>
      <c r="V42" s="130"/>
      <c r="W42" s="130"/>
      <c r="X42" s="130"/>
      <c r="Y42" s="130"/>
      <c r="Z42" s="130"/>
      <c r="AA42" s="130"/>
      <c r="AB42" s="130"/>
    </row>
    <row r="43" spans="1:28" ht="114">
      <c r="A43" s="288" t="s">
        <v>116</v>
      </c>
      <c r="B43" s="227" t="s">
        <v>654</v>
      </c>
      <c r="C43" s="228" t="s">
        <v>301</v>
      </c>
      <c r="D43" s="229">
        <v>1</v>
      </c>
      <c r="E43" s="289" t="s">
        <v>454</v>
      </c>
      <c r="F43" s="235"/>
      <c r="G43" s="231" t="s">
        <v>771</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5"/>
      <c r="G44" s="231" t="s">
        <v>771</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2</v>
      </c>
      <c r="F46" s="235"/>
      <c r="G46" s="231" t="s">
        <v>775</v>
      </c>
      <c r="H46" s="122" t="s">
        <v>1344</v>
      </c>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v>0</v>
      </c>
      <c r="F47" s="235"/>
      <c r="G47" s="231" t="s">
        <v>777</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5"/>
      <c r="G48" s="231" t="s">
        <v>778</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5"/>
      <c r="G49" s="231" t="s">
        <v>900</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24</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779</v>
      </c>
      <c r="H53" s="130"/>
      <c r="I53" s="130"/>
      <c r="J53" s="130"/>
      <c r="K53" s="250" t="s">
        <v>33</v>
      </c>
      <c r="L53" s="234">
        <f>SUMIF(E52:E84,"~?",D52:D84)</f>
        <v>3</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92" t="s">
        <v>1343</v>
      </c>
      <c r="G54" s="231" t="s">
        <v>782</v>
      </c>
      <c r="H54" s="130"/>
      <c r="I54" s="130"/>
      <c r="J54" s="130"/>
      <c r="K54" s="250" t="s">
        <v>34</v>
      </c>
      <c r="L54" s="234">
        <f>SUM(E52:E84)</f>
        <v>13</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21</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783</v>
      </c>
      <c r="H56" s="130"/>
      <c r="I56" s="130"/>
      <c r="J56" s="130"/>
      <c r="K56" s="240" t="s">
        <v>267</v>
      </c>
      <c r="L56" s="241">
        <f>IFERROR(L54/L52,"N/A")</f>
        <v>0.54166666666666663</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35"/>
      <c r="G57" s="231" t="s">
        <v>592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465</v>
      </c>
      <c r="F58" s="235"/>
      <c r="G58" s="235"/>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594</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130"/>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5"/>
      <c r="G63" s="235"/>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5"/>
      <c r="G64" s="231" t="s">
        <v>789</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t="s">
        <v>790</v>
      </c>
      <c r="G66" s="231" t="s">
        <v>669</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1</v>
      </c>
      <c r="F67" s="235"/>
      <c r="G67" s="231" t="s">
        <v>791</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3</v>
      </c>
      <c r="F69" s="235"/>
      <c r="G69" s="231" t="s">
        <v>792</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5"/>
      <c r="G70" s="231" t="s">
        <v>793</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1</v>
      </c>
      <c r="F71" s="235"/>
      <c r="G71" s="235"/>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1</v>
      </c>
      <c r="F72" s="235"/>
      <c r="G72" s="235"/>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1</v>
      </c>
      <c r="F74" s="235"/>
      <c r="G74" s="231" t="s">
        <v>599</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5"/>
      <c r="G75" s="231" t="s">
        <v>600</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5"/>
      <c r="G77" s="231" t="s">
        <v>601</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31" t="s">
        <v>602</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5"/>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794</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5"/>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796</v>
      </c>
      <c r="H87" s="130"/>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2</v>
      </c>
      <c r="F88" s="235"/>
      <c r="G88" s="231" t="s">
        <v>797</v>
      </c>
      <c r="H88" s="130"/>
      <c r="I88" s="130"/>
      <c r="J88" s="130"/>
      <c r="K88" s="250" t="s">
        <v>34</v>
      </c>
      <c r="L88" s="234">
        <f>SUM(E86:E89)</f>
        <v>2</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0.4</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5"/>
      <c r="G91" s="231" t="s">
        <v>799</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801</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92" t="s">
        <v>1381</v>
      </c>
      <c r="G97" s="231" t="s">
        <v>487</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130"/>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459</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459</v>
      </c>
      <c r="H105" s="130"/>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5"/>
      <c r="G106" s="231" t="s">
        <v>806</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99.75">
      <c r="A109" s="288">
        <v>12.1</v>
      </c>
      <c r="B109" s="227" t="s">
        <v>204</v>
      </c>
      <c r="C109" s="238"/>
      <c r="D109" s="229">
        <v>3</v>
      </c>
      <c r="E109" s="289" t="s">
        <v>454</v>
      </c>
      <c r="F109" s="235"/>
      <c r="G109" s="231" t="s">
        <v>480</v>
      </c>
      <c r="H109" s="122" t="s">
        <v>1386</v>
      </c>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99.75">
      <c r="A110" s="288">
        <v>12.2</v>
      </c>
      <c r="B110" s="227" t="s">
        <v>205</v>
      </c>
      <c r="C110" s="238"/>
      <c r="D110" s="229">
        <v>1</v>
      </c>
      <c r="E110" s="289" t="s">
        <v>454</v>
      </c>
      <c r="F110" s="235"/>
      <c r="G110" s="231" t="s">
        <v>480</v>
      </c>
      <c r="H110" s="130"/>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99.75">
      <c r="A111" s="288">
        <v>12.3</v>
      </c>
      <c r="B111" s="227" t="s">
        <v>206</v>
      </c>
      <c r="C111" s="238"/>
      <c r="D111" s="229">
        <v>2</v>
      </c>
      <c r="E111" s="289" t="s">
        <v>454</v>
      </c>
      <c r="F111" s="235"/>
      <c r="G111" s="231" t="s">
        <v>480</v>
      </c>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99.75">
      <c r="A112" s="288">
        <v>12.4</v>
      </c>
      <c r="B112" s="227" t="s">
        <v>207</v>
      </c>
      <c r="C112" s="238"/>
      <c r="D112" s="229">
        <v>2</v>
      </c>
      <c r="E112" s="289" t="s">
        <v>454</v>
      </c>
      <c r="F112" s="235"/>
      <c r="G112" s="231" t="s">
        <v>480</v>
      </c>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99.75">
      <c r="A113" s="288">
        <v>12.5</v>
      </c>
      <c r="B113" s="227" t="s">
        <v>208</v>
      </c>
      <c r="C113" s="228" t="s">
        <v>382</v>
      </c>
      <c r="D113" s="229">
        <v>1</v>
      </c>
      <c r="E113" s="289" t="s">
        <v>454</v>
      </c>
      <c r="F113" s="235"/>
      <c r="G113" s="231" t="s">
        <v>480</v>
      </c>
      <c r="H113" s="130"/>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492</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493</v>
      </c>
      <c r="H117" s="130"/>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494</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141" t="s">
        <v>814</v>
      </c>
      <c r="G119" s="231" t="s">
        <v>495</v>
      </c>
      <c r="H119" s="130"/>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459</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459</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5"/>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5"/>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5"/>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5"/>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5"/>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5"/>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459</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5"/>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5"/>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5"/>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459</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5"/>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5"/>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5"/>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5"/>
      <c r="G142" s="235"/>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5"/>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5"/>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459</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5"/>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5"/>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5"/>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134</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62</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44</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72</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0.36896520150000001</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1</v>
      </c>
      <c r="D162" s="326">
        <f t="shared" ref="D162:D176" si="0">IFERROR(1-C162,"N/A")</f>
        <v>0</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0.53846153846153844</v>
      </c>
      <c r="D163" s="326">
        <f t="shared" si="0"/>
        <v>0.46153846153846156</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0.2857142857142857</v>
      </c>
      <c r="D167" s="326">
        <f t="shared" si="0"/>
        <v>0.7142857142857143</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0.54166666666666663</v>
      </c>
      <c r="D168" s="326">
        <f t="shared" si="0"/>
        <v>0.45833333333333337</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0.4</v>
      </c>
      <c r="D169" s="326">
        <f t="shared" si="0"/>
        <v>0.6</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10" r:id="rId1"/>
    <hyperlink ref="F13" r:id="rId2"/>
    <hyperlink ref="F19" r:id="rId3"/>
    <hyperlink ref="F20" r:id="rId4"/>
    <hyperlink ref="F23" r:id="rId5"/>
    <hyperlink ref="F25" r:id="rId6"/>
    <hyperlink ref="F39" r:id="rId7"/>
    <hyperlink ref="F54" r:id="rId8"/>
    <hyperlink ref="F97" r:id="rId9"/>
    <hyperlink ref="F119" r:id="rId10"/>
  </hyperlinks>
  <pageMargins left="0.7" right="0.7" top="0.75" bottom="0.75" header="0.3" footer="0.3"/>
  <drawing r:id="rId1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20</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4</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1345</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1346</v>
      </c>
      <c r="C5" s="219" t="s">
        <v>1347</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1348</v>
      </c>
      <c r="D7" s="229">
        <v>2</v>
      </c>
      <c r="E7" s="289">
        <v>2</v>
      </c>
      <c r="F7" s="292" t="s">
        <v>1349</v>
      </c>
      <c r="G7" s="295" t="s">
        <v>1350</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71.25">
      <c r="A8" s="288">
        <v>1.2</v>
      </c>
      <c r="B8" s="227" t="s">
        <v>86</v>
      </c>
      <c r="C8" s="228" t="s">
        <v>262</v>
      </c>
      <c r="D8" s="229">
        <v>2</v>
      </c>
      <c r="E8" s="289">
        <v>0</v>
      </c>
      <c r="F8" s="231"/>
      <c r="G8" s="231" t="s">
        <v>1352</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0</v>
      </c>
      <c r="F9" s="231" t="s">
        <v>1353</v>
      </c>
      <c r="G9" s="231" t="s">
        <v>1354</v>
      </c>
      <c r="H9" s="130"/>
      <c r="I9" s="130"/>
      <c r="J9" s="130"/>
      <c r="K9" s="233" t="s">
        <v>34</v>
      </c>
      <c r="L9" s="234">
        <f>SUM(E7:E10)</f>
        <v>3</v>
      </c>
      <c r="M9" s="130"/>
      <c r="N9" s="130"/>
      <c r="O9" s="130"/>
      <c r="P9" s="130"/>
      <c r="Q9" s="130"/>
      <c r="R9" s="130"/>
      <c r="S9" s="130"/>
      <c r="T9" s="130"/>
      <c r="U9" s="130"/>
      <c r="V9" s="130"/>
      <c r="W9" s="130"/>
      <c r="X9" s="130"/>
      <c r="Y9" s="130"/>
      <c r="Z9" s="130"/>
      <c r="AA9" s="130"/>
      <c r="AB9" s="130"/>
    </row>
    <row r="10" spans="1:28" ht="85.5">
      <c r="A10" s="288">
        <v>1.4</v>
      </c>
      <c r="B10" s="227" t="s">
        <v>88</v>
      </c>
      <c r="C10" s="228" t="s">
        <v>266</v>
      </c>
      <c r="D10" s="229">
        <v>1</v>
      </c>
      <c r="E10" s="289">
        <v>1</v>
      </c>
      <c r="F10" s="292" t="s">
        <v>1357</v>
      </c>
      <c r="G10" s="231" t="s">
        <v>1359</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423" t="s">
        <v>1362</v>
      </c>
      <c r="G13" s="231" t="s">
        <v>1364</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1" t="s">
        <v>1353</v>
      </c>
      <c r="G14" s="231" t="s">
        <v>1127</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t="s">
        <v>1353</v>
      </c>
      <c r="G15" s="295" t="s">
        <v>708</v>
      </c>
      <c r="H15" s="130"/>
      <c r="I15" s="130"/>
      <c r="J15" s="130"/>
      <c r="K15" s="233" t="s">
        <v>34</v>
      </c>
      <c r="L15" s="234">
        <f>SUM(E13:E20)</f>
        <v>12</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2</v>
      </c>
      <c r="F16" s="231" t="s">
        <v>1353</v>
      </c>
      <c r="G16" s="231" t="s">
        <v>1366</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231" t="s">
        <v>1353</v>
      </c>
      <c r="G17" s="231" t="s">
        <v>1368</v>
      </c>
      <c r="H17" s="130"/>
      <c r="I17" s="130"/>
      <c r="J17" s="130"/>
      <c r="K17" s="240" t="s">
        <v>267</v>
      </c>
      <c r="L17" s="241">
        <f>IFERROR(L15/L13,"N/A")</f>
        <v>0.92307692307692313</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5"/>
      <c r="G18" s="231" t="s">
        <v>718</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71.25">
      <c r="A19" s="288">
        <v>2.7</v>
      </c>
      <c r="B19" s="227" t="s">
        <v>95</v>
      </c>
      <c r="C19" s="228" t="s">
        <v>277</v>
      </c>
      <c r="D19" s="229">
        <v>2</v>
      </c>
      <c r="E19" s="289">
        <v>2</v>
      </c>
      <c r="F19" s="423" t="s">
        <v>1369</v>
      </c>
      <c r="G19" s="231" t="s">
        <v>1372</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292" t="s">
        <v>1362</v>
      </c>
      <c r="G20" s="231" t="s">
        <v>1374</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1</v>
      </c>
      <c r="F23" s="292" t="s">
        <v>1376</v>
      </c>
      <c r="G23" s="231" t="s">
        <v>1378</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31" t="s">
        <v>883</v>
      </c>
      <c r="H24" s="130"/>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F25" s="292" t="s">
        <v>1382</v>
      </c>
      <c r="G25" s="231" t="s">
        <v>738</v>
      </c>
      <c r="H25" s="130"/>
      <c r="I25" s="130"/>
      <c r="J25" s="130"/>
      <c r="K25" s="233" t="s">
        <v>34</v>
      </c>
      <c r="L25" s="234">
        <f>SUM(E23:E26)</f>
        <v>3</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0.5</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92" t="s">
        <v>1369</v>
      </c>
      <c r="G28" s="231" t="s">
        <v>1385</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795</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795</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795</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795</v>
      </c>
      <c r="H34" s="130"/>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795</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0</v>
      </c>
      <c r="F39" s="292" t="s">
        <v>1387</v>
      </c>
      <c r="G39" s="231" t="s">
        <v>1388</v>
      </c>
      <c r="H39" s="130"/>
      <c r="I39" s="130"/>
      <c r="J39" s="130"/>
      <c r="K39" s="250" t="s">
        <v>33</v>
      </c>
      <c r="L39" s="234">
        <f>SUMIF(E38:E50,"~?",D38:D50)</f>
        <v>3</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31" t="s">
        <v>1390</v>
      </c>
      <c r="H40" s="130"/>
      <c r="I40" s="130"/>
      <c r="J40" s="130"/>
      <c r="K40" s="250" t="s">
        <v>34</v>
      </c>
      <c r="L40" s="234">
        <f>SUM(E38:E50)</f>
        <v>6</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35"/>
      <c r="G41" s="231" t="s">
        <v>761</v>
      </c>
      <c r="H41" s="130"/>
      <c r="I41" s="130"/>
      <c r="J41" s="130"/>
      <c r="K41" s="250" t="s">
        <v>35</v>
      </c>
      <c r="L41" s="234">
        <f>L38-L39</f>
        <v>11</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0.42857142857142855</v>
      </c>
      <c r="M42" s="130"/>
      <c r="N42" s="130"/>
      <c r="O42" s="130"/>
      <c r="P42" s="130"/>
      <c r="Q42" s="130"/>
      <c r="R42" s="130"/>
      <c r="S42" s="130"/>
      <c r="T42" s="130"/>
      <c r="U42" s="130"/>
      <c r="V42" s="130"/>
      <c r="W42" s="130"/>
      <c r="X42" s="130"/>
      <c r="Y42" s="130"/>
      <c r="Z42" s="130"/>
      <c r="AA42" s="130"/>
      <c r="AB42" s="130"/>
    </row>
    <row r="43" spans="1:28" ht="114">
      <c r="A43" s="288" t="s">
        <v>116</v>
      </c>
      <c r="B43" s="227" t="s">
        <v>654</v>
      </c>
      <c r="C43" s="228" t="s">
        <v>301</v>
      </c>
      <c r="D43" s="229">
        <v>1</v>
      </c>
      <c r="E43" s="289" t="s">
        <v>454</v>
      </c>
      <c r="F43" s="231"/>
      <c r="G43" s="231" t="s">
        <v>771</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1"/>
      <c r="G44" s="231" t="s">
        <v>771</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2</v>
      </c>
      <c r="F46" s="292" t="s">
        <v>1393</v>
      </c>
      <c r="G46" s="231" t="s">
        <v>775</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57">
      <c r="A47" s="288" t="s">
        <v>123</v>
      </c>
      <c r="B47" s="227" t="s">
        <v>124</v>
      </c>
      <c r="C47" s="238"/>
      <c r="D47" s="229">
        <v>1</v>
      </c>
      <c r="E47" s="289">
        <v>1</v>
      </c>
      <c r="F47" s="231" t="s">
        <v>1353</v>
      </c>
      <c r="G47" s="231" t="s">
        <v>1396</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5"/>
      <c r="G48" s="231" t="s">
        <v>778</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5"/>
      <c r="G49" s="231" t="s">
        <v>1397</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1398</v>
      </c>
      <c r="H53" s="130"/>
      <c r="I53" s="130"/>
      <c r="J53" s="130"/>
      <c r="K53" s="250" t="s">
        <v>33</v>
      </c>
      <c r="L53" s="234">
        <f>SUMIF(E52:E84,"~?",D52:D84)</f>
        <v>12</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235"/>
      <c r="G54" s="231" t="s">
        <v>1400</v>
      </c>
      <c r="H54" s="130"/>
      <c r="I54" s="130"/>
      <c r="J54" s="130"/>
      <c r="K54" s="250" t="s">
        <v>34</v>
      </c>
      <c r="L54" s="234">
        <f>SUM(E52:E84)</f>
        <v>7</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13</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1403</v>
      </c>
      <c r="H56" s="130"/>
      <c r="I56" s="130"/>
      <c r="J56" s="130"/>
      <c r="K56" s="240" t="s">
        <v>267</v>
      </c>
      <c r="L56" s="241">
        <f>IFERROR(L54/L52,"N/A")</f>
        <v>0.28000000000000003</v>
      </c>
      <c r="M56" s="130"/>
      <c r="N56" s="130"/>
      <c r="O56" s="130"/>
      <c r="P56" s="130"/>
      <c r="Q56" s="130"/>
      <c r="R56" s="130"/>
      <c r="S56" s="130"/>
      <c r="T56" s="130"/>
      <c r="U56" s="130"/>
      <c r="V56" s="130"/>
      <c r="W56" s="130"/>
      <c r="X56" s="130"/>
      <c r="Y56" s="130"/>
      <c r="Z56" s="130"/>
      <c r="AA56" s="130"/>
      <c r="AB56" s="130"/>
    </row>
    <row r="57" spans="1:28" ht="71.25">
      <c r="A57" s="288" t="s">
        <v>138</v>
      </c>
      <c r="B57" s="227" t="s">
        <v>139</v>
      </c>
      <c r="C57" s="228" t="s">
        <v>313</v>
      </c>
      <c r="D57" s="229">
        <v>1</v>
      </c>
      <c r="E57" s="289">
        <v>1</v>
      </c>
      <c r="F57" s="292" t="s">
        <v>1369</v>
      </c>
      <c r="G57" s="231" t="s">
        <v>1402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99.75">
      <c r="A58" s="288" t="s">
        <v>140</v>
      </c>
      <c r="B58" s="227" t="s">
        <v>141</v>
      </c>
      <c r="C58" s="238"/>
      <c r="D58" s="229">
        <v>1</v>
      </c>
      <c r="E58" s="289" t="s">
        <v>454</v>
      </c>
      <c r="F58" s="292" t="s">
        <v>1362</v>
      </c>
      <c r="G58" s="231" t="s">
        <v>1410</v>
      </c>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1405</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130"/>
      <c r="I62" s="130"/>
      <c r="J62" s="130"/>
      <c r="K62" s="211"/>
      <c r="L62" s="211"/>
      <c r="M62" s="130"/>
      <c r="N62" s="130"/>
      <c r="O62" s="130"/>
      <c r="P62" s="130"/>
      <c r="Q62" s="130"/>
      <c r="R62" s="130"/>
      <c r="S62" s="130"/>
      <c r="T62" s="130"/>
      <c r="U62" s="130"/>
      <c r="V62" s="130"/>
      <c r="W62" s="130"/>
      <c r="X62" s="130"/>
      <c r="Y62" s="130"/>
      <c r="Z62" s="130"/>
      <c r="AA62" s="130"/>
      <c r="AB62" s="130"/>
    </row>
    <row r="63" spans="1:28" ht="57">
      <c r="A63" s="288" t="s">
        <v>148</v>
      </c>
      <c r="B63" s="227" t="s">
        <v>149</v>
      </c>
      <c r="C63" s="228" t="s">
        <v>318</v>
      </c>
      <c r="D63" s="229">
        <v>1</v>
      </c>
      <c r="E63" s="289">
        <v>1</v>
      </c>
      <c r="F63" s="292" t="s">
        <v>1414</v>
      </c>
      <c r="G63" s="231" t="s">
        <v>1416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t="s">
        <v>454</v>
      </c>
      <c r="F64" s="292" t="s">
        <v>1418</v>
      </c>
      <c r="G64" s="231" t="s">
        <v>1420</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5"/>
      <c r="G66" s="231" t="s">
        <v>669</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92" t="s">
        <v>1421</v>
      </c>
      <c r="G67" s="231" t="s">
        <v>1422</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s">
        <v>454</v>
      </c>
      <c r="F69" s="235"/>
      <c r="G69" s="231" t="s">
        <v>795</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85.5">
      <c r="A70" s="288" t="s">
        <v>160</v>
      </c>
      <c r="B70" s="227" t="s">
        <v>161</v>
      </c>
      <c r="C70" s="228" t="s">
        <v>325</v>
      </c>
      <c r="D70" s="229">
        <v>1</v>
      </c>
      <c r="E70" s="289">
        <v>1</v>
      </c>
      <c r="F70" s="292" t="s">
        <v>1412</v>
      </c>
      <c r="G70" s="231" t="s">
        <v>1413</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t="s">
        <v>454</v>
      </c>
      <c r="F71" s="235"/>
      <c r="G71" s="231" t="s">
        <v>795</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454</v>
      </c>
      <c r="F72" s="235"/>
      <c r="G72" s="231" t="s">
        <v>795</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71.25">
      <c r="A74" s="288" t="s">
        <v>167</v>
      </c>
      <c r="B74" s="227" t="s">
        <v>168</v>
      </c>
      <c r="C74" s="228" t="s">
        <v>330</v>
      </c>
      <c r="D74" s="229">
        <v>1</v>
      </c>
      <c r="E74" s="289">
        <v>1</v>
      </c>
      <c r="F74" s="235"/>
      <c r="G74" s="231" t="s">
        <v>1426</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5"/>
      <c r="G75" s="231" t="s">
        <v>600</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t="s">
        <v>454</v>
      </c>
      <c r="F77" s="235"/>
      <c r="G77" s="231" t="s">
        <v>795</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t="s">
        <v>454</v>
      </c>
      <c r="F78" s="235"/>
      <c r="G78" s="231" t="s">
        <v>795</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5"/>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794</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G82" s="235"/>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5"/>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31" t="s">
        <v>795</v>
      </c>
      <c r="H87" s="130"/>
      <c r="I87" s="130"/>
      <c r="J87" s="130"/>
      <c r="K87" s="250" t="s">
        <v>33</v>
      </c>
      <c r="L87" s="234">
        <f>SUMIF(E86:E89,"~?",D86:D89)</f>
        <v>3</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1</v>
      </c>
      <c r="F88" s="235"/>
      <c r="G88" s="231" t="s">
        <v>797</v>
      </c>
      <c r="H88" s="130"/>
      <c r="I88" s="130"/>
      <c r="J88" s="130"/>
      <c r="K88" s="250" t="s">
        <v>34</v>
      </c>
      <c r="L88" s="234">
        <f>SUM(E86:E89)</f>
        <v>1</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2</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0.2</v>
      </c>
      <c r="M90" s="130"/>
      <c r="N90" s="130"/>
      <c r="O90" s="130"/>
      <c r="P90" s="130"/>
      <c r="Q90" s="130"/>
      <c r="R90" s="130"/>
      <c r="S90" s="130"/>
      <c r="T90" s="130"/>
      <c r="U90" s="130"/>
      <c r="V90" s="130"/>
      <c r="W90" s="130"/>
      <c r="X90" s="130"/>
      <c r="Y90" s="130"/>
      <c r="Z90" s="130"/>
      <c r="AA90" s="130"/>
      <c r="AB90" s="130"/>
    </row>
    <row r="91" spans="1:28" ht="57">
      <c r="A91" s="288">
        <v>9.1</v>
      </c>
      <c r="B91" s="227" t="s">
        <v>190</v>
      </c>
      <c r="C91" s="228" t="s">
        <v>347</v>
      </c>
      <c r="D91" s="229">
        <v>3</v>
      </c>
      <c r="E91" s="289">
        <v>3</v>
      </c>
      <c r="F91" s="235"/>
      <c r="G91" s="231" t="s">
        <v>1431</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71.25">
      <c r="A92" s="288">
        <v>9.1999999999999993</v>
      </c>
      <c r="B92" s="253" t="s">
        <v>191</v>
      </c>
      <c r="C92" s="228" t="s">
        <v>350</v>
      </c>
      <c r="D92" s="229">
        <v>2</v>
      </c>
      <c r="E92" s="289">
        <v>2</v>
      </c>
      <c r="F92" s="235"/>
      <c r="G92" s="231" t="s">
        <v>1432</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997</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92" t="s">
        <v>1434</v>
      </c>
      <c r="G97" s="231" t="s">
        <v>1000</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130"/>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795</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795</v>
      </c>
      <c r="H105" s="130"/>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1</v>
      </c>
      <c r="F106" s="235"/>
      <c r="G106" s="231" t="s">
        <v>1436</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99.75">
      <c r="A109" s="288">
        <v>12.1</v>
      </c>
      <c r="B109" s="227" t="s">
        <v>204</v>
      </c>
      <c r="C109" s="238"/>
      <c r="D109" s="229">
        <v>3</v>
      </c>
      <c r="E109" s="289">
        <v>3</v>
      </c>
      <c r="F109" s="235"/>
      <c r="G109" s="231" t="s">
        <v>1437</v>
      </c>
      <c r="H109" s="130"/>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114">
      <c r="A110" s="288">
        <v>12.2</v>
      </c>
      <c r="B110" s="227" t="s">
        <v>205</v>
      </c>
      <c r="C110" s="238"/>
      <c r="D110" s="229">
        <v>1</v>
      </c>
      <c r="E110" s="289" t="s">
        <v>454</v>
      </c>
      <c r="F110" s="235"/>
      <c r="G110" s="231" t="s">
        <v>794</v>
      </c>
      <c r="H110" s="130"/>
      <c r="I110" s="130"/>
      <c r="J110" s="130"/>
      <c r="K110" s="250" t="s">
        <v>33</v>
      </c>
      <c r="L110" s="234">
        <f>SUMIF(E109:E114,"~?",D109:D114)</f>
        <v>6</v>
      </c>
      <c r="M110" s="130"/>
      <c r="N110" s="130"/>
      <c r="O110" s="130"/>
      <c r="P110" s="130"/>
      <c r="Q110" s="130"/>
      <c r="R110" s="130"/>
      <c r="S110" s="130"/>
      <c r="T110" s="130"/>
      <c r="U110" s="130"/>
      <c r="V110" s="130"/>
      <c r="W110" s="130"/>
      <c r="X110" s="130"/>
      <c r="Y110" s="130"/>
      <c r="Z110" s="130"/>
      <c r="AA110" s="130"/>
      <c r="AB110" s="130"/>
    </row>
    <row r="111" spans="1:28" ht="114">
      <c r="A111" s="288">
        <v>12.3</v>
      </c>
      <c r="B111" s="227" t="s">
        <v>206</v>
      </c>
      <c r="C111" s="238"/>
      <c r="D111" s="229">
        <v>2</v>
      </c>
      <c r="E111" s="289" t="s">
        <v>454</v>
      </c>
      <c r="F111" s="235"/>
      <c r="G111" s="231" t="s">
        <v>794</v>
      </c>
      <c r="H111" s="130"/>
      <c r="I111" s="130"/>
      <c r="J111" s="130"/>
      <c r="K111" s="250" t="s">
        <v>34</v>
      </c>
      <c r="L111" s="234">
        <f>SUM(E109:E114)</f>
        <v>3</v>
      </c>
      <c r="M111" s="130"/>
      <c r="N111" s="130"/>
      <c r="O111" s="130"/>
      <c r="P111" s="130"/>
      <c r="Q111" s="130"/>
      <c r="R111" s="130"/>
      <c r="S111" s="130"/>
      <c r="T111" s="130"/>
      <c r="U111" s="130"/>
      <c r="V111" s="130"/>
      <c r="W111" s="130"/>
      <c r="X111" s="130"/>
      <c r="Y111" s="130"/>
      <c r="Z111" s="130"/>
      <c r="AA111" s="130"/>
      <c r="AB111" s="130"/>
    </row>
    <row r="112" spans="1:28" ht="114">
      <c r="A112" s="288">
        <v>12.4</v>
      </c>
      <c r="B112" s="227" t="s">
        <v>207</v>
      </c>
      <c r="C112" s="238"/>
      <c r="D112" s="229">
        <v>2</v>
      </c>
      <c r="E112" s="289" t="s">
        <v>454</v>
      </c>
      <c r="F112" s="235"/>
      <c r="G112" s="231" t="s">
        <v>794</v>
      </c>
      <c r="H112" s="130"/>
      <c r="I112" s="130"/>
      <c r="J112" s="130"/>
      <c r="K112" s="250" t="s">
        <v>35</v>
      </c>
      <c r="L112" s="234">
        <f>L109-L110</f>
        <v>3</v>
      </c>
      <c r="M112" s="130"/>
      <c r="N112" s="130"/>
      <c r="O112" s="130"/>
      <c r="P112" s="130"/>
      <c r="Q112" s="130"/>
      <c r="R112" s="130"/>
      <c r="S112" s="130"/>
      <c r="T112" s="130"/>
      <c r="U112" s="130"/>
      <c r="V112" s="130"/>
      <c r="W112" s="130"/>
      <c r="X112" s="130"/>
      <c r="Y112" s="130"/>
      <c r="Z112" s="130"/>
      <c r="AA112" s="130"/>
      <c r="AB112" s="130"/>
    </row>
    <row r="113" spans="1:28" ht="114">
      <c r="A113" s="288">
        <v>12.5</v>
      </c>
      <c r="B113" s="227" t="s">
        <v>208</v>
      </c>
      <c r="C113" s="228" t="s">
        <v>382</v>
      </c>
      <c r="D113" s="229">
        <v>1</v>
      </c>
      <c r="E113" s="289" t="s">
        <v>454</v>
      </c>
      <c r="F113" s="235"/>
      <c r="G113" s="231" t="s">
        <v>794</v>
      </c>
      <c r="H113" s="130"/>
      <c r="I113" s="130"/>
      <c r="J113" s="130"/>
      <c r="K113" s="240" t="s">
        <v>267</v>
      </c>
      <c r="L113" s="241">
        <f>IFERROR(L111/L109,"N/A")</f>
        <v>0.33333333333333331</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1008</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1009</v>
      </c>
      <c r="H117" s="130"/>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1010</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5"/>
      <c r="G119" s="231" t="s">
        <v>1011</v>
      </c>
      <c r="H119" s="130"/>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795</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795</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1" t="s">
        <v>795</v>
      </c>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t="s">
        <v>795</v>
      </c>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t="s">
        <v>795</v>
      </c>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t="s">
        <v>795</v>
      </c>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t="s">
        <v>795</v>
      </c>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t="s">
        <v>795</v>
      </c>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795</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1" t="s">
        <v>795</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1" t="s">
        <v>795</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1" t="s">
        <v>795</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795</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1" t="s">
        <v>795</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1" t="s">
        <v>795</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1" t="s">
        <v>795</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31" t="s">
        <v>795</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1" t="s">
        <v>795</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1" t="s">
        <v>795</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795</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1" t="s">
        <v>795</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1" t="s">
        <v>795</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1" t="s">
        <v>795</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135</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68</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46</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67</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0.38395848599999999</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0.5</v>
      </c>
      <c r="D162" s="326">
        <f t="shared" ref="D162:D176" si="0">IFERROR(1-C162,"N/A")</f>
        <v>0.5</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0.92307692307692313</v>
      </c>
      <c r="D163" s="326">
        <f t="shared" si="0"/>
        <v>7.6923076923076872E-2</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0.5</v>
      </c>
      <c r="D164" s="326">
        <f t="shared" si="0"/>
        <v>0.5</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0.42857142857142855</v>
      </c>
      <c r="D167" s="326">
        <f t="shared" si="0"/>
        <v>0.5714285714285714</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0.28000000000000003</v>
      </c>
      <c r="D168" s="326">
        <f t="shared" si="0"/>
        <v>0.72</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0.2</v>
      </c>
      <c r="D169" s="326">
        <f t="shared" si="0"/>
        <v>0.8</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0.33333333333333331</v>
      </c>
      <c r="D173" s="326">
        <f t="shared" si="0"/>
        <v>0.66666666666666674</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19" r:id="rId4"/>
    <hyperlink ref="F20" r:id="rId5"/>
    <hyperlink ref="F23" r:id="rId6"/>
    <hyperlink ref="F25" r:id="rId7"/>
    <hyperlink ref="F28" r:id="rId8"/>
    <hyperlink ref="F39" r:id="rId9"/>
    <hyperlink ref="F46" r:id="rId10"/>
    <hyperlink ref="F57" r:id="rId11"/>
    <hyperlink ref="F58" r:id="rId12"/>
    <hyperlink ref="F63" r:id="rId13"/>
    <hyperlink ref="F64" r:id="rId14"/>
    <hyperlink ref="F67" r:id="rId15"/>
    <hyperlink ref="F70" r:id="rId16"/>
    <hyperlink ref="F97" r:id="rId17"/>
  </hyperlinks>
  <pageMargins left="0.7" right="0.7" top="0.75" bottom="0.75" header="0.3" footer="0.3"/>
  <drawing r:id="rId1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30">
      <c r="A2" s="285" t="s">
        <v>254</v>
      </c>
      <c r="B2" s="213" t="s">
        <v>1351</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4</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1345</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1355</v>
      </c>
      <c r="C5" s="219" t="s">
        <v>1356</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42.5">
      <c r="A7" s="288">
        <v>1.1000000000000001</v>
      </c>
      <c r="B7" s="227" t="s">
        <v>85</v>
      </c>
      <c r="C7" s="228" t="s">
        <v>1348</v>
      </c>
      <c r="D7" s="229">
        <v>2</v>
      </c>
      <c r="E7" s="289">
        <v>2</v>
      </c>
      <c r="F7" s="292" t="s">
        <v>1358</v>
      </c>
      <c r="G7" s="295" t="s">
        <v>1360</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92" t="s">
        <v>1361</v>
      </c>
      <c r="G8" s="231" t="s">
        <v>1363</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0</v>
      </c>
      <c r="F9" s="231" t="s">
        <v>1353</v>
      </c>
      <c r="G9" s="231" t="s">
        <v>1354</v>
      </c>
      <c r="H9" s="130"/>
      <c r="I9" s="130"/>
      <c r="J9" s="130"/>
      <c r="K9" s="233" t="s">
        <v>34</v>
      </c>
      <c r="L9" s="234">
        <f>SUM(E7:E10)</f>
        <v>4</v>
      </c>
      <c r="M9" s="130"/>
      <c r="N9" s="130"/>
      <c r="O9" s="130"/>
      <c r="P9" s="130"/>
      <c r="Q9" s="130"/>
      <c r="R9" s="130"/>
      <c r="S9" s="130"/>
      <c r="T9" s="130"/>
      <c r="U9" s="130"/>
      <c r="V9" s="130"/>
      <c r="W9" s="130"/>
      <c r="X9" s="130"/>
      <c r="Y9" s="130"/>
      <c r="Z9" s="130"/>
      <c r="AA9" s="130"/>
      <c r="AB9" s="130"/>
    </row>
    <row r="10" spans="1:28" ht="71.25">
      <c r="A10" s="288">
        <v>1.4</v>
      </c>
      <c r="B10" s="227" t="s">
        <v>88</v>
      </c>
      <c r="C10" s="228" t="s">
        <v>266</v>
      </c>
      <c r="D10" s="229">
        <v>1</v>
      </c>
      <c r="E10" s="289">
        <v>0</v>
      </c>
      <c r="F10" s="292" t="s">
        <v>1365</v>
      </c>
      <c r="G10" s="231" t="s">
        <v>1367</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0.66666666666666663</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99.5">
      <c r="A13" s="288">
        <v>2.1</v>
      </c>
      <c r="B13" s="227" t="s">
        <v>89</v>
      </c>
      <c r="C13" s="228" t="s">
        <v>269</v>
      </c>
      <c r="D13" s="229">
        <v>2</v>
      </c>
      <c r="E13" s="289">
        <v>1</v>
      </c>
      <c r="F13" s="423" t="s">
        <v>1370</v>
      </c>
      <c r="G13" s="231" t="s">
        <v>1371</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1" t="s">
        <v>1353</v>
      </c>
      <c r="G14" s="231" t="s">
        <v>1373</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t="s">
        <v>1353</v>
      </c>
      <c r="G15" s="295" t="s">
        <v>1375</v>
      </c>
      <c r="H15" s="130"/>
      <c r="I15" s="130"/>
      <c r="J15" s="130"/>
      <c r="K15" s="233" t="s">
        <v>34</v>
      </c>
      <c r="L15" s="234">
        <f>SUM(E13:E20)</f>
        <v>5</v>
      </c>
      <c r="M15" s="130"/>
      <c r="N15" s="130"/>
      <c r="O15" s="130"/>
      <c r="P15" s="130"/>
      <c r="Q15" s="130"/>
      <c r="R15" s="130"/>
      <c r="S15" s="130"/>
      <c r="T15" s="130"/>
      <c r="U15" s="130"/>
      <c r="V15" s="130"/>
      <c r="W15" s="130"/>
      <c r="X15" s="130"/>
      <c r="Y15" s="130"/>
      <c r="Z15" s="130"/>
      <c r="AA15" s="130"/>
      <c r="AB15" s="130"/>
    </row>
    <row r="16" spans="1:28" ht="85.5">
      <c r="A16" s="288">
        <v>2.4</v>
      </c>
      <c r="B16" s="227" t="s">
        <v>92</v>
      </c>
      <c r="C16" s="228" t="s">
        <v>273</v>
      </c>
      <c r="D16" s="229">
        <v>2</v>
      </c>
      <c r="E16" s="289">
        <v>0</v>
      </c>
      <c r="F16" s="231" t="s">
        <v>1353</v>
      </c>
      <c r="G16" s="231" t="s">
        <v>1377</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0</v>
      </c>
      <c r="F17" s="231" t="s">
        <v>1353</v>
      </c>
      <c r="G17" s="231" t="s">
        <v>1368</v>
      </c>
      <c r="H17" s="130"/>
      <c r="I17" s="130"/>
      <c r="J17" s="130"/>
      <c r="K17" s="240" t="s">
        <v>267</v>
      </c>
      <c r="L17" s="241">
        <f>IFERROR(L15/L13,"N/A")</f>
        <v>0.38461538461538464</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5"/>
      <c r="G18" s="231" t="s">
        <v>718</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114">
      <c r="A19" s="288">
        <v>2.7</v>
      </c>
      <c r="B19" s="227" t="s">
        <v>95</v>
      </c>
      <c r="C19" s="228" t="s">
        <v>277</v>
      </c>
      <c r="D19" s="229">
        <v>2</v>
      </c>
      <c r="E19" s="289">
        <v>0</v>
      </c>
      <c r="F19" s="231" t="s">
        <v>1353</v>
      </c>
      <c r="G19" s="231" t="s">
        <v>1379</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71.25">
      <c r="A20" s="288">
        <v>2.8</v>
      </c>
      <c r="B20" s="227" t="s">
        <v>96</v>
      </c>
      <c r="C20" s="238"/>
      <c r="D20" s="229">
        <v>1</v>
      </c>
      <c r="E20" s="289">
        <v>0</v>
      </c>
      <c r="F20" s="231"/>
      <c r="G20" s="231" t="s">
        <v>1380</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213.75">
      <c r="A23" s="288">
        <v>3.1</v>
      </c>
      <c r="B23" s="227" t="s">
        <v>97</v>
      </c>
      <c r="C23" s="228"/>
      <c r="D23" s="229">
        <v>1</v>
      </c>
      <c r="E23" s="289">
        <v>0</v>
      </c>
      <c r="F23" s="231"/>
      <c r="G23" s="231" t="s">
        <v>1383</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31" t="s">
        <v>883</v>
      </c>
      <c r="H24" s="130"/>
      <c r="I24" s="130"/>
      <c r="J24" s="130"/>
      <c r="K24" s="233" t="s">
        <v>33</v>
      </c>
      <c r="L24" s="234">
        <f>SUMIF(E23:E26,"~?",D23:D26)</f>
        <v>5</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t="s">
        <v>454</v>
      </c>
      <c r="F25" s="231"/>
      <c r="G25" s="231" t="s">
        <v>1384</v>
      </c>
      <c r="H25" s="130"/>
      <c r="I25" s="130"/>
      <c r="J25" s="130"/>
      <c r="K25" s="233" t="s">
        <v>34</v>
      </c>
      <c r="L25" s="234">
        <f>SUM(E23:E26)</f>
        <v>0</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1</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1"/>
      <c r="G28" s="231" t="s">
        <v>1385</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795</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795</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795</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795</v>
      </c>
      <c r="H34" s="130"/>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795</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85.5">
      <c r="A39" s="288" t="s">
        <v>109</v>
      </c>
      <c r="B39" s="227" t="s">
        <v>110</v>
      </c>
      <c r="C39" s="228" t="s">
        <v>296</v>
      </c>
      <c r="D39" s="229">
        <v>2</v>
      </c>
      <c r="E39" s="289">
        <v>2</v>
      </c>
      <c r="F39" s="292" t="s">
        <v>1230</v>
      </c>
      <c r="G39" s="231" t="s">
        <v>1389</v>
      </c>
      <c r="H39" s="130"/>
      <c r="I39" s="130"/>
      <c r="J39" s="130"/>
      <c r="K39" s="250" t="s">
        <v>33</v>
      </c>
      <c r="L39" s="234">
        <f>SUMIF(E38:E50,"~?",D38:D50)</f>
        <v>5</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31" t="s">
        <v>1391</v>
      </c>
      <c r="H40" s="130"/>
      <c r="I40" s="130"/>
      <c r="J40" s="130"/>
      <c r="K40" s="250" t="s">
        <v>34</v>
      </c>
      <c r="L40" s="234">
        <f>SUM(E38:E50)</f>
        <v>5</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t="s">
        <v>454</v>
      </c>
      <c r="F41" s="235"/>
      <c r="G41" s="231" t="s">
        <v>795</v>
      </c>
      <c r="H41" s="130"/>
      <c r="I41" s="130"/>
      <c r="J41" s="130"/>
      <c r="K41" s="250" t="s">
        <v>35</v>
      </c>
      <c r="L41" s="234">
        <f>L38-L39</f>
        <v>9</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0.35714285714285715</v>
      </c>
      <c r="M42" s="130"/>
      <c r="N42" s="130"/>
      <c r="O42" s="130"/>
      <c r="P42" s="130"/>
      <c r="Q42" s="130"/>
      <c r="R42" s="130"/>
      <c r="S42" s="130"/>
      <c r="T42" s="130"/>
      <c r="U42" s="130"/>
      <c r="V42" s="130"/>
      <c r="W42" s="130"/>
      <c r="X42" s="130"/>
      <c r="Y42" s="130"/>
      <c r="Z42" s="130"/>
      <c r="AA42" s="130"/>
      <c r="AB42" s="130"/>
    </row>
    <row r="43" spans="1:28" ht="114">
      <c r="A43" s="288" t="s">
        <v>116</v>
      </c>
      <c r="B43" s="227" t="s">
        <v>654</v>
      </c>
      <c r="C43" s="228" t="s">
        <v>301</v>
      </c>
      <c r="D43" s="229">
        <v>1</v>
      </c>
      <c r="E43" s="289" t="s">
        <v>454</v>
      </c>
      <c r="F43" s="231"/>
      <c r="G43" s="231" t="s">
        <v>771</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1"/>
      <c r="G44" s="231" t="s">
        <v>771</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85.5">
      <c r="A46" s="288" t="s">
        <v>121</v>
      </c>
      <c r="B46" s="227" t="s">
        <v>122</v>
      </c>
      <c r="C46" s="228" t="s">
        <v>304</v>
      </c>
      <c r="D46" s="229">
        <v>2</v>
      </c>
      <c r="E46" s="289">
        <v>2</v>
      </c>
      <c r="F46" s="292" t="s">
        <v>1392</v>
      </c>
      <c r="G46" s="231" t="s">
        <v>1394</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114">
      <c r="A47" s="288" t="s">
        <v>123</v>
      </c>
      <c r="B47" s="227" t="s">
        <v>124</v>
      </c>
      <c r="C47" s="238"/>
      <c r="D47" s="229">
        <v>1</v>
      </c>
      <c r="E47" s="289">
        <v>0</v>
      </c>
      <c r="F47" s="231" t="s">
        <v>1353</v>
      </c>
      <c r="G47" s="231" t="s">
        <v>1395</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5"/>
      <c r="G48" s="231" t="s">
        <v>778</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5"/>
      <c r="G49" s="231" t="s">
        <v>1397</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1398</v>
      </c>
      <c r="H53" s="130"/>
      <c r="I53" s="130"/>
      <c r="J53" s="130"/>
      <c r="K53" s="250" t="s">
        <v>33</v>
      </c>
      <c r="L53" s="234">
        <f>SUMIF(E52:E84,"~?",D52:D84)</f>
        <v>10</v>
      </c>
      <c r="M53" s="130"/>
      <c r="N53" s="130"/>
      <c r="O53" s="130"/>
      <c r="P53" s="130"/>
      <c r="Q53" s="130"/>
      <c r="R53" s="130"/>
      <c r="S53" s="130"/>
      <c r="T53" s="130"/>
      <c r="U53" s="130"/>
      <c r="V53" s="130"/>
      <c r="W53" s="130"/>
      <c r="X53" s="130"/>
      <c r="Y53" s="130"/>
      <c r="Z53" s="130"/>
      <c r="AA53" s="130"/>
      <c r="AB53" s="130"/>
    </row>
    <row r="54" spans="1:28" ht="142.5">
      <c r="A54" s="288" t="s">
        <v>133</v>
      </c>
      <c r="B54" s="227" t="s">
        <v>134</v>
      </c>
      <c r="C54" s="228" t="s">
        <v>310</v>
      </c>
      <c r="D54" s="229">
        <v>1</v>
      </c>
      <c r="E54" s="289">
        <v>0</v>
      </c>
      <c r="F54" s="235"/>
      <c r="G54" s="231" t="s">
        <v>1399</v>
      </c>
      <c r="H54" s="130"/>
      <c r="I54" s="130"/>
      <c r="J54" s="130"/>
      <c r="K54" s="250" t="s">
        <v>34</v>
      </c>
      <c r="L54" s="234">
        <f>SUM(E52:E84)</f>
        <v>5</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15</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1401</v>
      </c>
      <c r="H56" s="130"/>
      <c r="I56" s="130"/>
      <c r="J56" s="130"/>
      <c r="K56" s="240" t="s">
        <v>267</v>
      </c>
      <c r="L56" s="241">
        <f>IFERROR(L54/L52,"N/A")</f>
        <v>0.2</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31"/>
      <c r="G57" s="231" t="s">
        <v>1402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454</v>
      </c>
      <c r="F58" s="231"/>
      <c r="G58" s="231" t="s">
        <v>1404</v>
      </c>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1405</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130"/>
      <c r="I62" s="130"/>
      <c r="J62" s="130"/>
      <c r="K62" s="211"/>
      <c r="L62" s="211"/>
      <c r="M62" s="130"/>
      <c r="N62" s="130"/>
      <c r="O62" s="130"/>
      <c r="P62" s="130"/>
      <c r="Q62" s="130"/>
      <c r="R62" s="130"/>
      <c r="S62" s="130"/>
      <c r="T62" s="130"/>
      <c r="U62" s="130"/>
      <c r="V62" s="130"/>
      <c r="W62" s="130"/>
      <c r="X62" s="130"/>
      <c r="Y62" s="130"/>
      <c r="Z62" s="130"/>
      <c r="AA62" s="130"/>
      <c r="AB62" s="130"/>
    </row>
    <row r="63" spans="1:28" ht="142.5">
      <c r="A63" s="288" t="s">
        <v>148</v>
      </c>
      <c r="B63" s="227" t="s">
        <v>149</v>
      </c>
      <c r="C63" s="228" t="s">
        <v>318</v>
      </c>
      <c r="D63" s="229">
        <v>1</v>
      </c>
      <c r="E63" s="289">
        <v>1</v>
      </c>
      <c r="F63" s="231"/>
      <c r="G63" s="231" t="s">
        <v>1406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56.75">
      <c r="A64" s="288" t="s">
        <v>150</v>
      </c>
      <c r="B64" s="227" t="s">
        <v>151</v>
      </c>
      <c r="C64" s="228" t="s">
        <v>319</v>
      </c>
      <c r="D64" s="229">
        <v>1</v>
      </c>
      <c r="E64" s="289">
        <v>0</v>
      </c>
      <c r="F64" s="231"/>
      <c r="G64" s="231" t="s">
        <v>1407</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5"/>
      <c r="G66" s="231" t="s">
        <v>669</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92" t="s">
        <v>1408</v>
      </c>
      <c r="G67" s="231" t="s">
        <v>1409</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171">
      <c r="A69" s="288" t="s">
        <v>158</v>
      </c>
      <c r="B69" s="227" t="s">
        <v>159</v>
      </c>
      <c r="C69" s="228" t="s">
        <v>323</v>
      </c>
      <c r="D69" s="229">
        <v>3</v>
      </c>
      <c r="E69" s="289">
        <v>0</v>
      </c>
      <c r="F69" s="235"/>
      <c r="G69" s="231" t="s">
        <v>1411</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85.5">
      <c r="A70" s="288" t="s">
        <v>160</v>
      </c>
      <c r="B70" s="227" t="s">
        <v>161</v>
      </c>
      <c r="C70" s="228" t="s">
        <v>325</v>
      </c>
      <c r="D70" s="229">
        <v>1</v>
      </c>
      <c r="E70" s="289">
        <v>1</v>
      </c>
      <c r="F70" s="292" t="s">
        <v>1412</v>
      </c>
      <c r="G70" s="231" t="s">
        <v>1413</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163</v>
      </c>
      <c r="C71" s="228" t="s">
        <v>327</v>
      </c>
      <c r="D71" s="229">
        <v>1</v>
      </c>
      <c r="E71" s="289" t="s">
        <v>454</v>
      </c>
      <c r="F71" s="235"/>
      <c r="G71" s="231" t="s">
        <v>1415</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454</v>
      </c>
      <c r="F72" s="235"/>
      <c r="G72" s="231" t="s">
        <v>1415</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t="s">
        <v>454</v>
      </c>
      <c r="F74" s="235"/>
      <c r="G74" s="231" t="s">
        <v>795</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t="s">
        <v>454</v>
      </c>
      <c r="F75" s="235"/>
      <c r="G75" s="231" t="s">
        <v>795</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142.5">
      <c r="A77" s="288" t="s">
        <v>172</v>
      </c>
      <c r="B77" s="227" t="s">
        <v>173</v>
      </c>
      <c r="C77" s="228" t="s">
        <v>332</v>
      </c>
      <c r="D77" s="229">
        <v>1</v>
      </c>
      <c r="E77" s="289">
        <v>1</v>
      </c>
      <c r="F77" s="235"/>
      <c r="G77" s="231" t="s">
        <v>1417</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t="s">
        <v>454</v>
      </c>
      <c r="F78" s="235"/>
      <c r="G78" s="231" t="s">
        <v>795</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t="s">
        <v>454</v>
      </c>
      <c r="F79" s="235"/>
      <c r="G79" s="231" t="s">
        <v>795</v>
      </c>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1419</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G82" s="235"/>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5"/>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31" t="s">
        <v>795</v>
      </c>
      <c r="H87" s="130"/>
      <c r="I87" s="130"/>
      <c r="J87" s="130"/>
      <c r="K87" s="250" t="s">
        <v>33</v>
      </c>
      <c r="L87" s="234">
        <f>SUMIF(E86:E89,"~?",D86:D89)</f>
        <v>3</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31" t="s">
        <v>1423</v>
      </c>
      <c r="H88" s="130"/>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2</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57">
      <c r="A91" s="288">
        <v>9.1</v>
      </c>
      <c r="B91" s="227" t="s">
        <v>190</v>
      </c>
      <c r="C91" s="228" t="s">
        <v>347</v>
      </c>
      <c r="D91" s="229">
        <v>3</v>
      </c>
      <c r="E91" s="289">
        <v>3</v>
      </c>
      <c r="F91" s="235"/>
      <c r="G91" s="231" t="s">
        <v>1424</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1425</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t="s">
        <v>454</v>
      </c>
      <c r="F95" s="235"/>
      <c r="G95" s="231" t="s">
        <v>795</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t="s">
        <v>454</v>
      </c>
      <c r="F96" s="235"/>
      <c r="G96" s="231" t="s">
        <v>795</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1" t="s">
        <v>1427</v>
      </c>
      <c r="G97" s="231" t="s">
        <v>1428</v>
      </c>
      <c r="H97" s="130"/>
      <c r="I97" s="130"/>
      <c r="J97" s="130"/>
      <c r="K97" s="250" t="s">
        <v>33</v>
      </c>
      <c r="L97" s="234">
        <f>SUMIF(E95:E100,"~?",D95:D100)</f>
        <v>3</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t="s">
        <v>454</v>
      </c>
      <c r="F98" s="235"/>
      <c r="G98" s="231" t="s">
        <v>795</v>
      </c>
      <c r="H98" s="130"/>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130"/>
      <c r="J99" s="130"/>
      <c r="K99" s="250" t="s">
        <v>35</v>
      </c>
      <c r="L99" s="234">
        <f>L96-L97</f>
        <v>2</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795</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795</v>
      </c>
      <c r="H105" s="130"/>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143.25">
      <c r="A106" s="288">
        <v>11.4</v>
      </c>
      <c r="B106" s="228" t="s">
        <v>202</v>
      </c>
      <c r="C106" s="228" t="s">
        <v>372</v>
      </c>
      <c r="D106" s="229">
        <v>2</v>
      </c>
      <c r="E106" s="424">
        <v>0</v>
      </c>
      <c r="F106" s="235"/>
      <c r="G106" s="231" t="s">
        <v>1429</v>
      </c>
      <c r="H106" s="309" t="s">
        <v>1430</v>
      </c>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454</v>
      </c>
      <c r="F109" s="235"/>
      <c r="G109" s="231" t="s">
        <v>795</v>
      </c>
      <c r="H109" s="130"/>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454</v>
      </c>
      <c r="F110" s="235"/>
      <c r="G110" s="231" t="s">
        <v>795</v>
      </c>
      <c r="H110" s="130"/>
      <c r="I110" s="130"/>
      <c r="J110" s="130"/>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454</v>
      </c>
      <c r="F111" s="235"/>
      <c r="G111" s="231" t="s">
        <v>795</v>
      </c>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454</v>
      </c>
      <c r="F112" s="235"/>
      <c r="G112" s="231" t="s">
        <v>795</v>
      </c>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454</v>
      </c>
      <c r="F113" s="235"/>
      <c r="G113" s="231" t="s">
        <v>795</v>
      </c>
      <c r="H113" s="130"/>
      <c r="I113" s="130"/>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1008</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t="s">
        <v>454</v>
      </c>
      <c r="F117" s="235"/>
      <c r="G117" s="231" t="s">
        <v>795</v>
      </c>
      <c r="H117" s="130"/>
      <c r="I117" s="130"/>
      <c r="J117" s="130"/>
      <c r="K117" s="250" t="s">
        <v>33</v>
      </c>
      <c r="L117" s="234">
        <f>SUMIF(E116:E121,"~?",D116:D121)</f>
        <v>2</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1433</v>
      </c>
      <c r="H118" s="130"/>
      <c r="I118" s="130"/>
      <c r="J118" s="130"/>
      <c r="K118" s="250" t="s">
        <v>34</v>
      </c>
      <c r="L118" s="234">
        <f>SUM(E116:E121)</f>
        <v>3</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5"/>
      <c r="G119" s="231" t="s">
        <v>1435</v>
      </c>
      <c r="H119" s="130"/>
      <c r="I119" s="130"/>
      <c r="J119" s="130"/>
      <c r="K119" s="250" t="s">
        <v>35</v>
      </c>
      <c r="L119" s="234">
        <f>L116-L117</f>
        <v>3</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795</v>
      </c>
      <c r="H120" s="130"/>
      <c r="I120" s="130"/>
      <c r="J120" s="130"/>
      <c r="K120" s="240" t="s">
        <v>267</v>
      </c>
      <c r="L120" s="241">
        <f>IFERROR(L118/L116,"N/A")</f>
        <v>0.6</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795</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1" t="s">
        <v>795</v>
      </c>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t="s">
        <v>795</v>
      </c>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t="s">
        <v>795</v>
      </c>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t="s">
        <v>795</v>
      </c>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t="s">
        <v>795</v>
      </c>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t="s">
        <v>795</v>
      </c>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795</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1" t="s">
        <v>795</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1" t="s">
        <v>795</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1" t="s">
        <v>795</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795</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1" t="s">
        <v>795</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1" t="s">
        <v>795</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1" t="s">
        <v>795</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31" t="s">
        <v>795</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1" t="s">
        <v>795</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1" t="s">
        <v>795</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795</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1" t="s">
        <v>795</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1" t="s">
        <v>795</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1" t="s">
        <v>795</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135</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77</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28</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58</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0.25965201469999999</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0.66666666666666663</v>
      </c>
      <c r="D162" s="326">
        <f t="shared" ref="D162:D176" si="0">IFERROR(1-C162,"N/A")</f>
        <v>0.33333333333333337</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0.38461538461538464</v>
      </c>
      <c r="D163" s="326">
        <f t="shared" si="0"/>
        <v>0.61538461538461542</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v>
      </c>
      <c r="D164" s="326">
        <f t="shared" si="0"/>
        <v>1</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0.35714285714285715</v>
      </c>
      <c r="D167" s="326">
        <f t="shared" si="0"/>
        <v>0.64285714285714279</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0.2</v>
      </c>
      <c r="D168" s="326">
        <f t="shared" si="0"/>
        <v>0.8</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0.6</v>
      </c>
      <c r="D174" s="326">
        <f t="shared" si="0"/>
        <v>0.4</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8" r:id="rId2"/>
    <hyperlink ref="F10" r:id="rId3"/>
    <hyperlink ref="F13" r:id="rId4" location="faq20"/>
    <hyperlink ref="F39" r:id="rId5"/>
    <hyperlink ref="F46" r:id="rId6"/>
    <hyperlink ref="F67" r:id="rId7"/>
    <hyperlink ref="F70" r:id="rId8"/>
  </hyperlinks>
  <pageMargins left="0.7" right="0.7" top="0.75" bottom="0.75" header="0.3" footer="0.3"/>
  <drawing r:id="rId9"/>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8</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4</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1438</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1439</v>
      </c>
      <c r="C5" s="219" t="s">
        <v>1440</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2" t="s">
        <v>1441</v>
      </c>
      <c r="G7" s="295" t="s">
        <v>1442</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71.25">
      <c r="A8" s="288">
        <v>1.2</v>
      </c>
      <c r="B8" s="227" t="s">
        <v>86</v>
      </c>
      <c r="C8" s="228" t="s">
        <v>262</v>
      </c>
      <c r="D8" s="229">
        <v>2</v>
      </c>
      <c r="E8" s="289">
        <v>0</v>
      </c>
      <c r="F8" s="292" t="s">
        <v>1443</v>
      </c>
      <c r="G8" s="231" t="s">
        <v>1352</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0</v>
      </c>
      <c r="F9" s="231" t="s">
        <v>1353</v>
      </c>
      <c r="G9" s="231" t="s">
        <v>1354</v>
      </c>
      <c r="H9" s="130"/>
      <c r="I9" s="130"/>
      <c r="J9" s="130"/>
      <c r="K9" s="233" t="s">
        <v>34</v>
      </c>
      <c r="L9" s="234">
        <f>SUM(E7:E10)</f>
        <v>3</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1</v>
      </c>
      <c r="F10" s="292" t="s">
        <v>1444</v>
      </c>
      <c r="G10" s="231" t="s">
        <v>1445</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423" t="s">
        <v>1446</v>
      </c>
      <c r="G13" s="231" t="s">
        <v>1364</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231" t="s">
        <v>1353</v>
      </c>
      <c r="G14" s="231" t="s">
        <v>1127</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231" t="s">
        <v>1353</v>
      </c>
      <c r="G15" s="295" t="s">
        <v>708</v>
      </c>
      <c r="H15" s="130"/>
      <c r="I15" s="130"/>
      <c r="J15" s="130"/>
      <c r="K15" s="233" t="s">
        <v>34</v>
      </c>
      <c r="L15" s="234">
        <f>SUM(E13:E20)</f>
        <v>12</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2</v>
      </c>
      <c r="F16" s="231" t="s">
        <v>1353</v>
      </c>
      <c r="G16" s="231" t="s">
        <v>1366</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128.25">
      <c r="A17" s="288">
        <v>2.5</v>
      </c>
      <c r="B17" s="227" t="s">
        <v>93</v>
      </c>
      <c r="C17" s="228" t="s">
        <v>275</v>
      </c>
      <c r="D17" s="229">
        <v>1</v>
      </c>
      <c r="E17" s="289">
        <v>1</v>
      </c>
      <c r="F17" s="231" t="s">
        <v>1447</v>
      </c>
      <c r="G17" s="231" t="s">
        <v>1448</v>
      </c>
      <c r="H17" s="130"/>
      <c r="I17" s="130"/>
      <c r="J17" s="130"/>
      <c r="K17" s="240" t="s">
        <v>267</v>
      </c>
      <c r="L17" s="241">
        <f>IFERROR(L15/L13,"N/A")</f>
        <v>0.92307692307692313</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5"/>
      <c r="G18" s="231" t="s">
        <v>718</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71.25">
      <c r="A19" s="288">
        <v>2.7</v>
      </c>
      <c r="B19" s="227" t="s">
        <v>95</v>
      </c>
      <c r="C19" s="228" t="s">
        <v>277</v>
      </c>
      <c r="D19" s="229">
        <v>2</v>
      </c>
      <c r="E19" s="289">
        <v>2</v>
      </c>
      <c r="F19" s="423" t="s">
        <v>1449</v>
      </c>
      <c r="G19" s="231" t="s">
        <v>1372</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292" t="s">
        <v>1446</v>
      </c>
      <c r="G20" s="231" t="s">
        <v>1452</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1</v>
      </c>
      <c r="F23" s="292" t="s">
        <v>1455</v>
      </c>
      <c r="G23" s="231" t="s">
        <v>1378</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s">
        <v>454</v>
      </c>
      <c r="F24" s="235"/>
      <c r="G24" s="231" t="s">
        <v>883</v>
      </c>
      <c r="H24" s="130"/>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288">
        <v>3.3</v>
      </c>
      <c r="B25" s="227" t="s">
        <v>99</v>
      </c>
      <c r="C25" s="228" t="s">
        <v>282</v>
      </c>
      <c r="D25" s="229">
        <v>2</v>
      </c>
      <c r="E25" s="289">
        <v>2</v>
      </c>
      <c r="F25" s="292" t="s">
        <v>1382</v>
      </c>
      <c r="G25" s="231" t="s">
        <v>738</v>
      </c>
      <c r="H25" s="130"/>
      <c r="I25" s="130"/>
      <c r="J25" s="130"/>
      <c r="K25" s="233" t="s">
        <v>34</v>
      </c>
      <c r="L25" s="234">
        <f>SUM(E23:E26)</f>
        <v>3</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0.5</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31" t="s">
        <v>1464</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5"/>
      <c r="G29" s="231" t="s">
        <v>795</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5"/>
      <c r="G30" s="231" t="s">
        <v>795</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5"/>
      <c r="G33" s="231" t="s">
        <v>795</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795</v>
      </c>
      <c r="H34" s="130"/>
      <c r="I34" s="130"/>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795</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0</v>
      </c>
      <c r="F39" s="292" t="s">
        <v>1387</v>
      </c>
      <c r="G39" s="231" t="s">
        <v>1388</v>
      </c>
      <c r="H39" s="130"/>
      <c r="I39" s="130"/>
      <c r="J39" s="130"/>
      <c r="K39" s="250" t="s">
        <v>33</v>
      </c>
      <c r="L39" s="234">
        <f>SUMIF(E38:E50,"~?",D38:D50)</f>
        <v>3</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31" t="s">
        <v>1390</v>
      </c>
      <c r="H40" s="130"/>
      <c r="I40" s="130"/>
      <c r="J40" s="130"/>
      <c r="K40" s="250" t="s">
        <v>34</v>
      </c>
      <c r="L40" s="234">
        <f>SUM(E38:E50)</f>
        <v>6</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2</v>
      </c>
      <c r="F41" s="235"/>
      <c r="G41" s="231" t="s">
        <v>761</v>
      </c>
      <c r="H41" s="130"/>
      <c r="I41" s="130"/>
      <c r="J41" s="130"/>
      <c r="K41" s="250" t="s">
        <v>35</v>
      </c>
      <c r="L41" s="234">
        <f>L38-L39</f>
        <v>11</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0.42857142857142855</v>
      </c>
      <c r="M42" s="130"/>
      <c r="N42" s="130"/>
      <c r="O42" s="130"/>
      <c r="P42" s="130"/>
      <c r="Q42" s="130"/>
      <c r="R42" s="130"/>
      <c r="S42" s="130"/>
      <c r="T42" s="130"/>
      <c r="U42" s="130"/>
      <c r="V42" s="130"/>
      <c r="W42" s="130"/>
      <c r="X42" s="130"/>
      <c r="Y42" s="130"/>
      <c r="Z42" s="130"/>
      <c r="AA42" s="130"/>
      <c r="AB42" s="130"/>
    </row>
    <row r="43" spans="1:28" ht="114">
      <c r="A43" s="288" t="s">
        <v>116</v>
      </c>
      <c r="B43" s="227" t="s">
        <v>654</v>
      </c>
      <c r="C43" s="228" t="s">
        <v>301</v>
      </c>
      <c r="D43" s="229">
        <v>1</v>
      </c>
      <c r="E43" s="289" t="s">
        <v>454</v>
      </c>
      <c r="F43" s="231"/>
      <c r="G43" s="231" t="s">
        <v>771</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302</v>
      </c>
      <c r="D44" s="229">
        <v>2</v>
      </c>
      <c r="E44" s="289" t="s">
        <v>454</v>
      </c>
      <c r="F44" s="231"/>
      <c r="G44" s="231" t="s">
        <v>771</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2</v>
      </c>
      <c r="F46" s="292" t="s">
        <v>1393</v>
      </c>
      <c r="G46" s="231" t="s">
        <v>775</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57">
      <c r="A47" s="288" t="s">
        <v>123</v>
      </c>
      <c r="B47" s="227" t="s">
        <v>124</v>
      </c>
      <c r="C47" s="238"/>
      <c r="D47" s="229">
        <v>1</v>
      </c>
      <c r="E47" s="289">
        <v>1</v>
      </c>
      <c r="F47" s="231" t="s">
        <v>1353</v>
      </c>
      <c r="G47" s="231" t="s">
        <v>1396</v>
      </c>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5"/>
      <c r="G48" s="231" t="s">
        <v>778</v>
      </c>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5"/>
      <c r="G49" s="231" t="s">
        <v>1397</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5"/>
      <c r="G53" s="231" t="s">
        <v>1398</v>
      </c>
      <c r="H53" s="130"/>
      <c r="I53" s="130"/>
      <c r="J53" s="130"/>
      <c r="K53" s="250" t="s">
        <v>33</v>
      </c>
      <c r="L53" s="234">
        <f>SUMIF(E52:E84,"~?",D52:D84)</f>
        <v>11</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1</v>
      </c>
      <c r="F54" s="235"/>
      <c r="G54" s="231" t="s">
        <v>1400</v>
      </c>
      <c r="H54" s="130"/>
      <c r="I54" s="130"/>
      <c r="J54" s="130"/>
      <c r="K54" s="250" t="s">
        <v>34</v>
      </c>
      <c r="L54" s="234">
        <f>SUM(E52:E84)</f>
        <v>7</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14</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1403</v>
      </c>
      <c r="H56" s="130"/>
      <c r="I56" s="130"/>
      <c r="J56" s="130"/>
      <c r="K56" s="240" t="s">
        <v>267</v>
      </c>
      <c r="L56" s="241">
        <f>IFERROR(L54/L52,"N/A")</f>
        <v>0.28000000000000003</v>
      </c>
      <c r="M56" s="130"/>
      <c r="N56" s="130"/>
      <c r="O56" s="130"/>
      <c r="P56" s="130"/>
      <c r="Q56" s="130"/>
      <c r="R56" s="130"/>
      <c r="S56" s="130"/>
      <c r="T56" s="130"/>
      <c r="U56" s="130"/>
      <c r="V56" s="130"/>
      <c r="W56" s="130"/>
      <c r="X56" s="130"/>
      <c r="Y56" s="130"/>
      <c r="Z56" s="130"/>
      <c r="AA56" s="130"/>
      <c r="AB56" s="130"/>
    </row>
    <row r="57" spans="1:28" ht="71.25">
      <c r="A57" s="288" t="s">
        <v>138</v>
      </c>
      <c r="B57" s="227" t="s">
        <v>139</v>
      </c>
      <c r="C57" s="228" t="s">
        <v>313</v>
      </c>
      <c r="D57" s="229">
        <v>1</v>
      </c>
      <c r="E57" s="289">
        <v>1</v>
      </c>
      <c r="F57" s="292" t="s">
        <v>1449</v>
      </c>
      <c r="G57" s="231" t="s">
        <v>1402</v>
      </c>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454</v>
      </c>
      <c r="F58" s="235"/>
      <c r="G58" s="231" t="s">
        <v>1404</v>
      </c>
      <c r="H58" s="130"/>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5"/>
      <c r="G60" s="231" t="s">
        <v>1405</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5"/>
      <c r="G62" s="235"/>
      <c r="H62" s="130"/>
      <c r="I62" s="130"/>
      <c r="J62" s="130"/>
      <c r="K62" s="211"/>
      <c r="L62" s="211"/>
      <c r="M62" s="130"/>
      <c r="N62" s="130"/>
      <c r="O62" s="130"/>
      <c r="P62" s="130"/>
      <c r="Q62" s="130"/>
      <c r="R62" s="130"/>
      <c r="S62" s="130"/>
      <c r="T62" s="130"/>
      <c r="U62" s="130"/>
      <c r="V62" s="130"/>
      <c r="W62" s="130"/>
      <c r="X62" s="130"/>
      <c r="Y62" s="130"/>
      <c r="Z62" s="130"/>
      <c r="AA62" s="130"/>
      <c r="AB62" s="130"/>
    </row>
    <row r="63" spans="1:28" ht="57">
      <c r="A63" s="288" t="s">
        <v>148</v>
      </c>
      <c r="B63" s="227" t="s">
        <v>149</v>
      </c>
      <c r="C63" s="228" t="s">
        <v>318</v>
      </c>
      <c r="D63" s="229">
        <v>1</v>
      </c>
      <c r="E63" s="289">
        <v>1</v>
      </c>
      <c r="F63" s="292" t="s">
        <v>1519</v>
      </c>
      <c r="G63" s="231" t="s">
        <v>1416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2" t="s">
        <v>1521</v>
      </c>
      <c r="G64" s="231" t="s">
        <v>1524</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5"/>
      <c r="G66" s="231" t="s">
        <v>669</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92" t="s">
        <v>1527</v>
      </c>
      <c r="G67" s="231" t="s">
        <v>1422</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s">
        <v>454</v>
      </c>
      <c r="F69" s="235"/>
      <c r="G69" s="231" t="s">
        <v>795</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85.5">
      <c r="A70" s="288" t="s">
        <v>160</v>
      </c>
      <c r="B70" s="227" t="s">
        <v>161</v>
      </c>
      <c r="C70" s="228" t="s">
        <v>325</v>
      </c>
      <c r="D70" s="229">
        <v>1</v>
      </c>
      <c r="E70" s="289">
        <v>1</v>
      </c>
      <c r="F70" s="292" t="s">
        <v>1530</v>
      </c>
      <c r="G70" s="231" t="s">
        <v>1413</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t="s">
        <v>454</v>
      </c>
      <c r="F71" s="235"/>
      <c r="G71" s="231" t="s">
        <v>795</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454</v>
      </c>
      <c r="F72" s="235"/>
      <c r="G72" s="231" t="s">
        <v>795</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71.25">
      <c r="A74" s="288" t="s">
        <v>167</v>
      </c>
      <c r="B74" s="227" t="s">
        <v>168</v>
      </c>
      <c r="C74" s="228" t="s">
        <v>330</v>
      </c>
      <c r="D74" s="229">
        <v>1</v>
      </c>
      <c r="E74" s="289">
        <v>1</v>
      </c>
      <c r="F74" s="235"/>
      <c r="G74" s="231" t="s">
        <v>1426</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5"/>
      <c r="G75" s="231" t="s">
        <v>600</v>
      </c>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t="s">
        <v>454</v>
      </c>
      <c r="F77" s="235"/>
      <c r="G77" s="231" t="s">
        <v>795</v>
      </c>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t="s">
        <v>454</v>
      </c>
      <c r="F78" s="235"/>
      <c r="G78" s="231" t="s">
        <v>795</v>
      </c>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5"/>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794</v>
      </c>
      <c r="H81" s="130"/>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s">
        <v>454</v>
      </c>
      <c r="F82" s="235"/>
      <c r="G82" s="235"/>
      <c r="H82" s="130"/>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s">
        <v>454</v>
      </c>
      <c r="F83" s="235"/>
      <c r="G83" s="235"/>
      <c r="H83" s="130"/>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130"/>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31" t="s">
        <v>795</v>
      </c>
      <c r="H87" s="130"/>
      <c r="I87" s="130"/>
      <c r="J87" s="130"/>
      <c r="K87" s="250" t="s">
        <v>33</v>
      </c>
      <c r="L87" s="234">
        <f>SUMIF(E86:E89,"~?",D86:D89)</f>
        <v>3</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1</v>
      </c>
      <c r="F88" s="235"/>
      <c r="G88" s="231" t="s">
        <v>797</v>
      </c>
      <c r="H88" s="130"/>
      <c r="I88" s="130"/>
      <c r="J88" s="130"/>
      <c r="K88" s="250" t="s">
        <v>34</v>
      </c>
      <c r="L88" s="234">
        <f>SUM(E86:E89)</f>
        <v>1</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2</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0.2</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289">
        <v>3</v>
      </c>
      <c r="F91" s="235"/>
      <c r="G91" s="231" t="s">
        <v>1549</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1551</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997</v>
      </c>
      <c r="H95" s="130"/>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130"/>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92" t="s">
        <v>1434</v>
      </c>
      <c r="G97" s="231" t="s">
        <v>1000</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130"/>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795</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795</v>
      </c>
      <c r="H105" s="130"/>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1</v>
      </c>
      <c r="F106" s="235"/>
      <c r="G106" s="231" t="s">
        <v>1436</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5"/>
      <c r="G109" s="231" t="s">
        <v>1588</v>
      </c>
      <c r="H109" s="130"/>
      <c r="I109" s="130"/>
      <c r="J109" s="130"/>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5"/>
      <c r="G110" s="235"/>
      <c r="H110" s="130"/>
      <c r="I110" s="130"/>
      <c r="J110" s="13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5"/>
      <c r="G111" s="235"/>
      <c r="H111" s="130"/>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5"/>
      <c r="G112" s="235"/>
      <c r="H112" s="130"/>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5"/>
      <c r="G113" s="235"/>
      <c r="H113" s="130"/>
      <c r="I113" s="130"/>
      <c r="J113" s="130"/>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1008</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5"/>
      <c r="G117" s="231" t="s">
        <v>1009</v>
      </c>
      <c r="H117" s="130"/>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1010</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235"/>
      <c r="G119" s="231" t="s">
        <v>1011</v>
      </c>
      <c r="H119" s="130"/>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795</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795</v>
      </c>
      <c r="H123" s="130"/>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1" t="s">
        <v>795</v>
      </c>
      <c r="H124" s="130"/>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t="s">
        <v>795</v>
      </c>
      <c r="H125" s="130"/>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t="s">
        <v>795</v>
      </c>
      <c r="H126" s="130"/>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t="s">
        <v>795</v>
      </c>
      <c r="H127" s="130"/>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t="s">
        <v>795</v>
      </c>
      <c r="H128" s="130"/>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t="s">
        <v>795</v>
      </c>
      <c r="H129" s="130"/>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795</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1" t="s">
        <v>795</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1" t="s">
        <v>795</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1" t="s">
        <v>795</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795</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1" t="s">
        <v>795</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1" t="s">
        <v>795</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1" t="s">
        <v>795</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31" t="s">
        <v>795</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1" t="s">
        <v>795</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1" t="s">
        <v>795</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795</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1" t="s">
        <v>795</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1" t="s">
        <v>795</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1" t="s">
        <v>795</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126</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61</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43</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65</v>
      </c>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0.36729181929999999</v>
      </c>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0.5</v>
      </c>
      <c r="D162" s="326">
        <f t="shared" ref="D162:D176" si="0">IFERROR(1-C162,"N/A")</f>
        <v>0.5</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0.92307692307692313</v>
      </c>
      <c r="D163" s="326">
        <f t="shared" si="0"/>
        <v>7.6923076923076872E-2</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0.5</v>
      </c>
      <c r="D164" s="326">
        <f t="shared" si="0"/>
        <v>0.5</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0.42857142857142855</v>
      </c>
      <c r="D167" s="326">
        <f t="shared" si="0"/>
        <v>0.5714285714285714</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0.28000000000000003</v>
      </c>
      <c r="D168" s="326">
        <f t="shared" si="0"/>
        <v>0.72</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0.2</v>
      </c>
      <c r="D169" s="326">
        <f t="shared" si="0"/>
        <v>0.8</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t="str">
        <f>L113</f>
        <v>N/A</v>
      </c>
      <c r="D173" s="326" t="str">
        <f t="shared" si="0"/>
        <v>N/A</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8" r:id="rId2"/>
    <hyperlink ref="F10" r:id="rId3"/>
    <hyperlink ref="F13" r:id="rId4"/>
    <hyperlink ref="F19" r:id="rId5"/>
    <hyperlink ref="F20" r:id="rId6"/>
    <hyperlink ref="F23" r:id="rId7"/>
    <hyperlink ref="F25" r:id="rId8"/>
    <hyperlink ref="F39" r:id="rId9"/>
    <hyperlink ref="F46" r:id="rId10"/>
    <hyperlink ref="F57" r:id="rId11"/>
    <hyperlink ref="F63" r:id="rId12"/>
    <hyperlink ref="F64" r:id="rId13"/>
    <hyperlink ref="F67" r:id="rId14"/>
    <hyperlink ref="F70" r:id="rId15"/>
    <hyperlink ref="F97" r:id="rId16"/>
  </hyperlinks>
  <pageMargins left="0.7" right="0.7" top="0.75" bottom="0.75" header="0.3" footer="0.3"/>
  <drawing r:id="rId1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9" max="9" width="26"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8" t="s">
        <v>671</v>
      </c>
      <c r="J1" s="210"/>
      <c r="K1" s="211"/>
      <c r="L1" s="211"/>
      <c r="M1" s="210"/>
      <c r="N1" s="210"/>
      <c r="O1" s="210"/>
      <c r="P1" s="210"/>
      <c r="Q1" s="210"/>
      <c r="R1" s="210"/>
      <c r="S1" s="210"/>
      <c r="T1" s="210"/>
      <c r="U1" s="210"/>
      <c r="V1" s="210"/>
      <c r="W1" s="210"/>
      <c r="X1" s="210"/>
      <c r="Y1" s="210"/>
      <c r="Z1" s="210"/>
      <c r="AA1" s="210"/>
      <c r="AB1" s="210"/>
    </row>
    <row r="2" spans="1:28" ht="15">
      <c r="A2" s="285" t="s">
        <v>254</v>
      </c>
      <c r="B2" s="213" t="s">
        <v>1450</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5</v>
      </c>
      <c r="C3" s="214"/>
      <c r="D3" s="214"/>
      <c r="E3" s="214"/>
      <c r="F3" s="214"/>
      <c r="G3" s="214"/>
      <c r="H3" s="130"/>
      <c r="I3" s="306"/>
      <c r="J3" s="130"/>
      <c r="K3" s="211"/>
      <c r="L3" s="211"/>
      <c r="M3" s="130"/>
      <c r="N3" s="130"/>
      <c r="O3" s="130"/>
      <c r="P3" s="130"/>
      <c r="Q3" s="130"/>
      <c r="R3" s="130"/>
      <c r="S3" s="130"/>
      <c r="T3" s="130"/>
      <c r="U3" s="130"/>
      <c r="V3" s="130"/>
      <c r="W3" s="130"/>
      <c r="X3" s="130"/>
      <c r="Y3" s="130"/>
      <c r="Z3" s="130"/>
      <c r="AA3" s="130"/>
      <c r="AB3" s="130"/>
    </row>
    <row r="4" spans="1:28" ht="25.5">
      <c r="A4" s="285" t="s">
        <v>257</v>
      </c>
      <c r="B4" s="213" t="s">
        <v>1451</v>
      </c>
      <c r="C4" s="214"/>
      <c r="D4" s="214"/>
      <c r="E4" s="214"/>
      <c r="F4" s="214"/>
      <c r="G4" s="214"/>
      <c r="H4" s="130"/>
      <c r="I4" s="306"/>
      <c r="J4" s="130"/>
      <c r="K4" s="211"/>
      <c r="L4" s="211"/>
      <c r="M4" s="130"/>
      <c r="N4" s="130"/>
      <c r="O4" s="130"/>
      <c r="P4" s="130"/>
      <c r="Q4" s="130"/>
      <c r="R4" s="130"/>
      <c r="S4" s="130"/>
      <c r="T4" s="130"/>
      <c r="U4" s="130"/>
      <c r="V4" s="130"/>
      <c r="W4" s="130"/>
      <c r="X4" s="130"/>
      <c r="Y4" s="130"/>
      <c r="Z4" s="130"/>
      <c r="AA4" s="130"/>
      <c r="AB4" s="130"/>
    </row>
    <row r="5" spans="1:28" ht="15">
      <c r="A5" s="286" t="s">
        <v>258</v>
      </c>
      <c r="B5" s="219" t="s">
        <v>1453</v>
      </c>
      <c r="C5" s="219" t="s">
        <v>1454</v>
      </c>
      <c r="D5" s="216"/>
      <c r="E5" s="216"/>
      <c r="F5" s="216"/>
      <c r="G5" s="216"/>
      <c r="H5" s="130"/>
      <c r="I5" s="306"/>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306"/>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0</v>
      </c>
      <c r="F7" s="319" t="s">
        <v>1456</v>
      </c>
      <c r="G7" s="231" t="s">
        <v>1457</v>
      </c>
      <c r="H7" s="130"/>
      <c r="I7" s="306"/>
      <c r="J7" s="130"/>
      <c r="K7" s="233" t="s">
        <v>32</v>
      </c>
      <c r="L7" s="234">
        <f>SUM(D7:D10)-SUMIF(E7:E10,"-",D7:D10)</f>
        <v>6</v>
      </c>
      <c r="M7" s="130"/>
      <c r="N7" s="130"/>
      <c r="O7" s="130"/>
      <c r="P7" s="130"/>
      <c r="Q7" s="130"/>
      <c r="R7" s="130"/>
      <c r="S7" s="130"/>
      <c r="T7" s="130"/>
      <c r="U7" s="130"/>
      <c r="V7" s="130"/>
      <c r="W7" s="130"/>
      <c r="X7" s="130"/>
      <c r="Y7" s="130"/>
      <c r="Z7" s="130"/>
      <c r="AA7" s="130"/>
      <c r="AB7" s="130"/>
    </row>
    <row r="8" spans="1:28" ht="85.5">
      <c r="A8" s="288">
        <v>1.2</v>
      </c>
      <c r="B8" s="227" t="s">
        <v>86</v>
      </c>
      <c r="C8" s="228" t="s">
        <v>262</v>
      </c>
      <c r="D8" s="229">
        <v>2</v>
      </c>
      <c r="E8" s="289">
        <v>2</v>
      </c>
      <c r="F8" s="292" t="s">
        <v>1458</v>
      </c>
      <c r="G8" s="231" t="s">
        <v>1459</v>
      </c>
      <c r="H8" s="130"/>
      <c r="I8" s="306"/>
      <c r="J8" s="130"/>
      <c r="K8" s="233" t="s">
        <v>33</v>
      </c>
      <c r="L8" s="234">
        <f>SUMIF(E7:E10,"~?",D7:D10)</f>
        <v>0</v>
      </c>
      <c r="M8" s="130"/>
      <c r="N8" s="130"/>
      <c r="O8" s="130"/>
      <c r="P8" s="130"/>
      <c r="Q8" s="130"/>
      <c r="R8" s="130"/>
      <c r="S8" s="130"/>
      <c r="T8" s="130"/>
      <c r="U8" s="130"/>
      <c r="V8" s="130"/>
      <c r="W8" s="130"/>
      <c r="X8" s="130"/>
      <c r="Y8" s="130"/>
      <c r="Z8" s="130"/>
      <c r="AA8" s="130"/>
      <c r="AB8" s="130"/>
    </row>
    <row r="9" spans="1:28" ht="156.75">
      <c r="A9" s="288">
        <v>1.3</v>
      </c>
      <c r="B9" s="227" t="s">
        <v>87</v>
      </c>
      <c r="C9" s="228" t="s">
        <v>264</v>
      </c>
      <c r="D9" s="425">
        <v>1</v>
      </c>
      <c r="E9" s="426">
        <v>1</v>
      </c>
      <c r="F9" s="310" t="s">
        <v>1458</v>
      </c>
      <c r="G9" s="308" t="s">
        <v>1460</v>
      </c>
      <c r="H9" s="427" t="s">
        <v>1461</v>
      </c>
      <c r="I9" s="306"/>
      <c r="J9" s="130"/>
      <c r="K9" s="233" t="s">
        <v>34</v>
      </c>
      <c r="L9" s="234">
        <f>SUM(E7:E10)</f>
        <v>3</v>
      </c>
      <c r="M9" s="130"/>
      <c r="N9" s="130"/>
      <c r="O9" s="130"/>
      <c r="P9" s="130"/>
      <c r="Q9" s="130"/>
      <c r="R9" s="130"/>
      <c r="S9" s="130"/>
      <c r="T9" s="130"/>
      <c r="U9" s="130"/>
      <c r="V9" s="130"/>
      <c r="W9" s="130"/>
      <c r="X9" s="130"/>
      <c r="Y9" s="130"/>
      <c r="Z9" s="130"/>
      <c r="AA9" s="130"/>
      <c r="AB9" s="130"/>
    </row>
    <row r="10" spans="1:28" ht="114">
      <c r="A10" s="288">
        <v>1.4</v>
      </c>
      <c r="B10" s="227" t="s">
        <v>88</v>
      </c>
      <c r="C10" s="228" t="s">
        <v>266</v>
      </c>
      <c r="D10" s="229">
        <v>1</v>
      </c>
      <c r="E10" s="289">
        <v>0</v>
      </c>
      <c r="F10" s="292" t="s">
        <v>1462</v>
      </c>
      <c r="G10" s="231" t="s">
        <v>1463</v>
      </c>
      <c r="H10" s="130"/>
      <c r="I10" s="306"/>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306"/>
      <c r="J11" s="130"/>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306"/>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425">
        <v>2</v>
      </c>
      <c r="E13" s="426">
        <v>2</v>
      </c>
      <c r="F13" s="310" t="s">
        <v>1466</v>
      </c>
      <c r="G13" s="308" t="s">
        <v>1470</v>
      </c>
      <c r="H13" s="427" t="s">
        <v>1471</v>
      </c>
      <c r="I13" s="309" t="s">
        <v>1472</v>
      </c>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213.75">
      <c r="A14" s="288">
        <v>2.2000000000000002</v>
      </c>
      <c r="B14" s="227" t="s">
        <v>90</v>
      </c>
      <c r="C14" s="228" t="s">
        <v>270</v>
      </c>
      <c r="D14" s="425">
        <v>3</v>
      </c>
      <c r="E14" s="426">
        <v>0</v>
      </c>
      <c r="F14" s="310" t="s">
        <v>1466</v>
      </c>
      <c r="G14" s="308" t="s">
        <v>1476</v>
      </c>
      <c r="H14" s="427" t="s">
        <v>1477</v>
      </c>
      <c r="I14" s="309" t="s">
        <v>1479</v>
      </c>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425">
        <v>1</v>
      </c>
      <c r="E15" s="336">
        <v>0</v>
      </c>
      <c r="F15" s="310" t="s">
        <v>1466</v>
      </c>
      <c r="G15" s="308" t="s">
        <v>1483</v>
      </c>
      <c r="H15" s="427" t="s">
        <v>1484</v>
      </c>
      <c r="I15" s="309" t="s">
        <v>1485</v>
      </c>
      <c r="J15" s="130"/>
      <c r="K15" s="233" t="s">
        <v>34</v>
      </c>
      <c r="L15" s="234">
        <f>SUM(E13:E20)</f>
        <v>8</v>
      </c>
      <c r="M15" s="130"/>
      <c r="N15" s="130"/>
      <c r="O15" s="130"/>
      <c r="P15" s="130"/>
      <c r="Q15" s="130"/>
      <c r="R15" s="130"/>
      <c r="S15" s="130"/>
      <c r="T15" s="130"/>
      <c r="U15" s="130"/>
      <c r="V15" s="130"/>
      <c r="W15" s="130"/>
      <c r="X15" s="130"/>
      <c r="Y15" s="130"/>
      <c r="Z15" s="130"/>
      <c r="AA15" s="130"/>
      <c r="AB15" s="130"/>
    </row>
    <row r="16" spans="1:28" ht="86.25">
      <c r="A16" s="288">
        <v>2.4</v>
      </c>
      <c r="B16" s="227" t="s">
        <v>92</v>
      </c>
      <c r="C16" s="228" t="s">
        <v>273</v>
      </c>
      <c r="D16" s="425">
        <v>2</v>
      </c>
      <c r="E16" s="426">
        <v>2</v>
      </c>
      <c r="F16" s="310" t="s">
        <v>1466</v>
      </c>
      <c r="G16" s="308" t="s">
        <v>1487</v>
      </c>
      <c r="H16" s="427" t="s">
        <v>1488</v>
      </c>
      <c r="I16" s="309" t="s">
        <v>1489</v>
      </c>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292" t="s">
        <v>1466</v>
      </c>
      <c r="G17" s="231" t="s">
        <v>1492</v>
      </c>
      <c r="H17" s="130"/>
      <c r="I17" s="306"/>
      <c r="J17" s="130"/>
      <c r="K17" s="240" t="s">
        <v>267</v>
      </c>
      <c r="L17" s="241">
        <f>IFERROR(L15/L13,"N/A")</f>
        <v>0.61538461538461542</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92" t="s">
        <v>1466</v>
      </c>
      <c r="G18" s="231" t="s">
        <v>1496</v>
      </c>
      <c r="H18" s="130"/>
      <c r="I18" s="306"/>
      <c r="J18" s="130"/>
      <c r="K18" s="211"/>
      <c r="L18" s="246"/>
      <c r="M18" s="130"/>
      <c r="N18" s="130"/>
      <c r="O18" s="130"/>
      <c r="P18" s="130"/>
      <c r="Q18" s="130"/>
      <c r="R18" s="130"/>
      <c r="S18" s="130"/>
      <c r="T18" s="130"/>
      <c r="U18" s="130"/>
      <c r="V18" s="130"/>
      <c r="W18" s="130"/>
      <c r="X18" s="130"/>
      <c r="Y18" s="130"/>
      <c r="Z18" s="130"/>
      <c r="AA18" s="130"/>
      <c r="AB18" s="130"/>
    </row>
    <row r="19" spans="1:28" ht="142.5">
      <c r="A19" s="288">
        <v>2.7</v>
      </c>
      <c r="B19" s="227" t="s">
        <v>95</v>
      </c>
      <c r="C19" s="228" t="s">
        <v>277</v>
      </c>
      <c r="D19" s="425">
        <v>2</v>
      </c>
      <c r="E19" s="426">
        <v>2</v>
      </c>
      <c r="F19" s="310" t="s">
        <v>1466</v>
      </c>
      <c r="G19" s="308" t="s">
        <v>1498</v>
      </c>
      <c r="H19" s="427" t="s">
        <v>1499</v>
      </c>
      <c r="I19" s="309" t="s">
        <v>1500</v>
      </c>
      <c r="J19" s="130"/>
      <c r="K19" s="211"/>
      <c r="L19" s="211"/>
      <c r="M19" s="130"/>
      <c r="N19" s="130"/>
      <c r="O19" s="130"/>
      <c r="P19" s="130"/>
      <c r="Q19" s="130"/>
      <c r="R19" s="130"/>
      <c r="S19" s="130"/>
      <c r="T19" s="130"/>
      <c r="U19" s="130"/>
      <c r="V19" s="130"/>
      <c r="W19" s="130"/>
      <c r="X19" s="130"/>
      <c r="Y19" s="130"/>
      <c r="Z19" s="130"/>
      <c r="AA19" s="130"/>
      <c r="AB19" s="130"/>
    </row>
    <row r="20" spans="1:28" ht="99.75">
      <c r="A20" s="288">
        <v>2.8</v>
      </c>
      <c r="B20" s="227" t="s">
        <v>96</v>
      </c>
      <c r="C20" s="238"/>
      <c r="D20" s="229">
        <v>1</v>
      </c>
      <c r="E20" s="289">
        <v>1</v>
      </c>
      <c r="F20" s="292" t="s">
        <v>1466</v>
      </c>
      <c r="G20" s="231" t="s">
        <v>1502</v>
      </c>
      <c r="H20" s="130"/>
      <c r="I20" s="306"/>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306"/>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306"/>
      <c r="J22" s="130"/>
      <c r="K22" s="225"/>
      <c r="L22" s="225"/>
      <c r="M22" s="130"/>
      <c r="N22" s="130"/>
      <c r="O22" s="130"/>
      <c r="P22" s="130"/>
      <c r="Q22" s="130"/>
      <c r="R22" s="130"/>
      <c r="S22" s="130"/>
      <c r="T22" s="130"/>
      <c r="U22" s="130"/>
      <c r="V22" s="130"/>
      <c r="W22" s="130"/>
      <c r="X22" s="130"/>
      <c r="Y22" s="130"/>
      <c r="Z22" s="130"/>
      <c r="AA22" s="130"/>
      <c r="AB22" s="130"/>
    </row>
    <row r="23" spans="1:28" ht="85.5">
      <c r="A23" s="288">
        <v>3.1</v>
      </c>
      <c r="B23" s="227" t="s">
        <v>97</v>
      </c>
      <c r="C23" s="228"/>
      <c r="D23" s="229">
        <v>1</v>
      </c>
      <c r="E23" s="289">
        <v>0</v>
      </c>
      <c r="F23" s="292" t="s">
        <v>1503</v>
      </c>
      <c r="G23" s="231" t="s">
        <v>1507</v>
      </c>
      <c r="H23" s="130"/>
      <c r="I23" s="306"/>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v>0</v>
      </c>
      <c r="F24" s="231" t="s">
        <v>1480</v>
      </c>
      <c r="G24" s="231" t="s">
        <v>1509</v>
      </c>
      <c r="H24" s="130"/>
      <c r="I24" s="306"/>
      <c r="J24" s="130"/>
      <c r="K24" s="233" t="s">
        <v>33</v>
      </c>
      <c r="L24" s="23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425">
        <v>2</v>
      </c>
      <c r="E25" s="426">
        <v>2</v>
      </c>
      <c r="F25" s="310" t="s">
        <v>1466</v>
      </c>
      <c r="G25" s="308" t="s">
        <v>1511</v>
      </c>
      <c r="H25" s="427" t="s">
        <v>1499</v>
      </c>
      <c r="I25" s="309" t="s">
        <v>1512</v>
      </c>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306"/>
      <c r="J26" s="130"/>
      <c r="K26" s="233" t="s">
        <v>35</v>
      </c>
      <c r="L26" s="234">
        <f>L23-L24</f>
        <v>6</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306"/>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v>2</v>
      </c>
      <c r="F28" s="231"/>
      <c r="G28" s="231" t="s">
        <v>1515</v>
      </c>
      <c r="H28" s="130"/>
      <c r="I28" s="306"/>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85.5">
      <c r="A29" s="288">
        <v>4.2</v>
      </c>
      <c r="B29" s="227" t="s">
        <v>102</v>
      </c>
      <c r="C29" s="228" t="s">
        <v>286</v>
      </c>
      <c r="D29" s="229">
        <v>2</v>
      </c>
      <c r="E29" s="289">
        <v>0</v>
      </c>
      <c r="F29" s="235"/>
      <c r="G29" s="231" t="s">
        <v>1516</v>
      </c>
      <c r="H29" s="130"/>
      <c r="I29" s="306"/>
      <c r="J29" s="130"/>
      <c r="K29" s="233" t="s">
        <v>33</v>
      </c>
      <c r="L29" s="234">
        <f>SUMIF(E28:E31,"~?",D28:D31)</f>
        <v>0</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v>2</v>
      </c>
      <c r="F30" s="235"/>
      <c r="G30" s="231" t="s">
        <v>1518</v>
      </c>
      <c r="H30" s="130"/>
      <c r="I30" s="306"/>
      <c r="J30" s="130"/>
      <c r="K30" s="233" t="s">
        <v>34</v>
      </c>
      <c r="L30" s="234">
        <f>SUM(E28:E31)</f>
        <v>4</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306"/>
      <c r="J31" s="130"/>
      <c r="K31" s="233" t="s">
        <v>35</v>
      </c>
      <c r="L31" s="234">
        <f>L28-L29</f>
        <v>6</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306"/>
      <c r="J32" s="130"/>
      <c r="K32" s="240" t="s">
        <v>267</v>
      </c>
      <c r="L32" s="241">
        <f>IFERROR(L30/L28,"N/A")</f>
        <v>0.66666666666666663</v>
      </c>
      <c r="M32" s="130"/>
      <c r="N32" s="130"/>
      <c r="O32" s="130"/>
      <c r="P32" s="130"/>
      <c r="Q32" s="130"/>
      <c r="R32" s="130"/>
      <c r="S32" s="130"/>
      <c r="T32" s="130"/>
      <c r="U32" s="130"/>
      <c r="V32" s="130"/>
      <c r="W32" s="130"/>
      <c r="X32" s="130"/>
      <c r="Y32" s="130"/>
      <c r="Z32" s="130"/>
      <c r="AA32" s="130"/>
      <c r="AB32" s="130"/>
    </row>
    <row r="33" spans="1:28" ht="57">
      <c r="A33" s="288">
        <v>5.0999999999999996</v>
      </c>
      <c r="B33" s="227" t="s">
        <v>105</v>
      </c>
      <c r="C33" s="228" t="s">
        <v>289</v>
      </c>
      <c r="D33" s="229">
        <v>3</v>
      </c>
      <c r="E33" s="289">
        <v>0</v>
      </c>
      <c r="F33" s="292" t="s">
        <v>1503</v>
      </c>
      <c r="G33" s="231" t="s">
        <v>1522</v>
      </c>
      <c r="H33" s="130"/>
      <c r="I33" s="306"/>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1526</v>
      </c>
      <c r="H34" s="130"/>
      <c r="I34" s="306"/>
      <c r="J34" s="130"/>
      <c r="K34" s="233" t="s">
        <v>33</v>
      </c>
      <c r="L34" s="234">
        <f>SUMIF(E33:E36,"~?",D33:D36)</f>
        <v>2</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0</v>
      </c>
      <c r="F35" s="292" t="s">
        <v>1503</v>
      </c>
      <c r="G35" s="231" t="s">
        <v>1529</v>
      </c>
      <c r="H35" s="130"/>
      <c r="I35" s="306"/>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306"/>
      <c r="J36" s="130"/>
      <c r="K36" s="233" t="s">
        <v>35</v>
      </c>
      <c r="L36" s="234">
        <f>L33-L34</f>
        <v>4</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306"/>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306"/>
      <c r="J38" s="130"/>
      <c r="K38" s="250" t="s">
        <v>32</v>
      </c>
      <c r="L38" s="234">
        <f>SUM(D38:D50)-SUMIF(E38:E50,"-",D38:D50)</f>
        <v>12</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1503</v>
      </c>
      <c r="G39" s="231" t="s">
        <v>1532</v>
      </c>
      <c r="H39" s="130"/>
      <c r="I39" s="306"/>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31" t="s">
        <v>1533</v>
      </c>
      <c r="H40" s="130"/>
      <c r="I40" s="306"/>
      <c r="J40" s="130"/>
      <c r="K40" s="250" t="s">
        <v>34</v>
      </c>
      <c r="L40" s="234">
        <f>SUM(E38:E50)</f>
        <v>5</v>
      </c>
      <c r="M40" s="130"/>
      <c r="N40" s="130"/>
      <c r="O40" s="130"/>
      <c r="P40" s="130"/>
      <c r="Q40" s="130"/>
      <c r="R40" s="130"/>
      <c r="S40" s="130"/>
      <c r="T40" s="130"/>
      <c r="U40" s="130"/>
      <c r="V40" s="130"/>
      <c r="W40" s="130"/>
      <c r="X40" s="130"/>
      <c r="Y40" s="130"/>
      <c r="Z40" s="130"/>
      <c r="AA40" s="130"/>
      <c r="AB40" s="130"/>
    </row>
    <row r="41" spans="1:28" ht="114">
      <c r="A41" s="288" t="s">
        <v>113</v>
      </c>
      <c r="B41" s="227" t="s">
        <v>114</v>
      </c>
      <c r="C41" s="228" t="s">
        <v>298</v>
      </c>
      <c r="D41" s="229">
        <v>2</v>
      </c>
      <c r="E41" s="289">
        <v>2</v>
      </c>
      <c r="F41" s="292" t="s">
        <v>1534</v>
      </c>
      <c r="G41" s="231" t="s">
        <v>1535</v>
      </c>
      <c r="H41" s="122" t="s">
        <v>1499</v>
      </c>
      <c r="I41" s="309" t="s">
        <v>1536</v>
      </c>
      <c r="J41" s="130"/>
      <c r="K41" s="250" t="s">
        <v>35</v>
      </c>
      <c r="L41" s="234">
        <f>L38-L39</f>
        <v>12</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306"/>
      <c r="J42" s="130"/>
      <c r="K42" s="240" t="s">
        <v>267</v>
      </c>
      <c r="L42" s="241">
        <f>IFERROR(L40/L38,"N/A")</f>
        <v>0.41666666666666669</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92" t="s">
        <v>1503</v>
      </c>
      <c r="G43" s="231" t="s">
        <v>1532</v>
      </c>
      <c r="H43" s="130"/>
      <c r="I43" s="306"/>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5"/>
      <c r="G44" s="231" t="s">
        <v>1537</v>
      </c>
      <c r="H44" s="130"/>
      <c r="I44" s="306"/>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306"/>
      <c r="J45" s="130"/>
      <c r="K45" s="211"/>
      <c r="L45" s="211"/>
      <c r="M45" s="130"/>
      <c r="N45" s="130"/>
      <c r="O45" s="130"/>
      <c r="P45" s="130"/>
      <c r="Q45" s="130"/>
      <c r="R45" s="130"/>
      <c r="S45" s="130"/>
      <c r="T45" s="130"/>
      <c r="U45" s="130"/>
      <c r="V45" s="130"/>
      <c r="W45" s="130"/>
      <c r="X45" s="130"/>
      <c r="Y45" s="130"/>
      <c r="Z45" s="130"/>
      <c r="AA45" s="130"/>
      <c r="AB45" s="130"/>
    </row>
    <row r="46" spans="1:28" ht="99.75">
      <c r="A46" s="288" t="s">
        <v>121</v>
      </c>
      <c r="B46" s="227" t="s">
        <v>122</v>
      </c>
      <c r="C46" s="228" t="s">
        <v>304</v>
      </c>
      <c r="D46" s="425">
        <v>2</v>
      </c>
      <c r="E46" s="426">
        <v>2</v>
      </c>
      <c r="F46" s="310" t="s">
        <v>1538</v>
      </c>
      <c r="G46" s="308" t="s">
        <v>1539</v>
      </c>
      <c r="H46" s="122" t="s">
        <v>1540</v>
      </c>
      <c r="I46" s="309" t="s">
        <v>1541</v>
      </c>
      <c r="J46" s="130"/>
      <c r="K46" s="211"/>
      <c r="L46" s="211"/>
      <c r="M46" s="130"/>
      <c r="N46" s="130"/>
      <c r="O46" s="130"/>
      <c r="P46" s="130"/>
      <c r="Q46" s="130"/>
      <c r="R46" s="130"/>
      <c r="S46" s="130"/>
      <c r="T46" s="130"/>
      <c r="U46" s="130"/>
      <c r="V46" s="130"/>
      <c r="W46" s="130"/>
      <c r="X46" s="130"/>
      <c r="Y46" s="130"/>
      <c r="Z46" s="130"/>
      <c r="AA46" s="130"/>
      <c r="AB46" s="130"/>
    </row>
    <row r="47" spans="1:28" ht="71.25">
      <c r="A47" s="288" t="s">
        <v>123</v>
      </c>
      <c r="B47" s="227" t="s">
        <v>124</v>
      </c>
      <c r="C47" s="238"/>
      <c r="D47" s="425">
        <v>1</v>
      </c>
      <c r="E47" s="426" t="s">
        <v>465</v>
      </c>
      <c r="F47" s="308" t="s">
        <v>1480</v>
      </c>
      <c r="G47" s="308" t="s">
        <v>1542</v>
      </c>
      <c r="H47" s="122" t="s">
        <v>1543</v>
      </c>
      <c r="I47" s="309" t="s">
        <v>1544</v>
      </c>
      <c r="J47" s="130"/>
      <c r="K47" s="211"/>
      <c r="L47" s="211"/>
      <c r="M47" s="130"/>
      <c r="N47" s="130"/>
      <c r="O47" s="130"/>
      <c r="P47" s="130"/>
      <c r="Q47" s="130"/>
      <c r="R47" s="130"/>
      <c r="S47" s="130"/>
      <c r="T47" s="130"/>
      <c r="U47" s="130"/>
      <c r="V47" s="130"/>
      <c r="W47" s="130"/>
      <c r="X47" s="130"/>
      <c r="Y47" s="130"/>
      <c r="Z47" s="130"/>
      <c r="AA47" s="130"/>
      <c r="AB47" s="130"/>
    </row>
    <row r="48" spans="1:28" ht="71.25">
      <c r="A48" s="288" t="s">
        <v>125</v>
      </c>
      <c r="B48" s="227" t="s">
        <v>126</v>
      </c>
      <c r="C48" s="238"/>
      <c r="D48" s="425">
        <v>1</v>
      </c>
      <c r="E48" s="426" t="s">
        <v>465</v>
      </c>
      <c r="F48" s="308" t="s">
        <v>1480</v>
      </c>
      <c r="G48" s="308" t="s">
        <v>1545</v>
      </c>
      <c r="H48" s="122" t="s">
        <v>531</v>
      </c>
      <c r="I48" s="309" t="s">
        <v>1546</v>
      </c>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1" t="s">
        <v>1480</v>
      </c>
      <c r="G49" s="231" t="s">
        <v>1547</v>
      </c>
      <c r="H49" s="130"/>
      <c r="I49" s="306"/>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306"/>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306"/>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306"/>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92" t="s">
        <v>1550</v>
      </c>
      <c r="G53" s="231" t="s">
        <v>1552</v>
      </c>
      <c r="H53" s="130"/>
      <c r="I53" s="306"/>
      <c r="J53" s="130"/>
      <c r="K53" s="250" t="s">
        <v>33</v>
      </c>
      <c r="L53" s="234">
        <f>SUMIF(E52:E84,"~?",D52:D84)</f>
        <v>1</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31" t="s">
        <v>1480</v>
      </c>
      <c r="G54" s="231" t="s">
        <v>1554</v>
      </c>
      <c r="H54" s="130"/>
      <c r="I54" s="306"/>
      <c r="J54" s="130"/>
      <c r="K54" s="250" t="s">
        <v>34</v>
      </c>
      <c r="L54" s="234">
        <f>SUM(E52:E84)</f>
        <v>5</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306"/>
      <c r="J55" s="130"/>
      <c r="K55" s="250" t="s">
        <v>35</v>
      </c>
      <c r="L55" s="234">
        <f>L52-L53</f>
        <v>24</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1555</v>
      </c>
      <c r="H56" s="130"/>
      <c r="I56" s="306"/>
      <c r="J56" s="130"/>
      <c r="K56" s="240" t="s">
        <v>267</v>
      </c>
      <c r="L56" s="241">
        <f>IFERROR(L54/L52,"N/A")</f>
        <v>0.2</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92" t="s">
        <v>1557</v>
      </c>
      <c r="G57" s="231" t="s">
        <v>1559</v>
      </c>
      <c r="H57" s="130"/>
      <c r="I57" s="306"/>
      <c r="J57" s="130"/>
      <c r="K57" s="211"/>
      <c r="L57" s="211"/>
      <c r="M57" s="130"/>
      <c r="N57" s="130"/>
      <c r="O57" s="130"/>
      <c r="P57" s="130"/>
      <c r="Q57" s="130"/>
      <c r="R57" s="130"/>
      <c r="S57" s="130"/>
      <c r="T57" s="130"/>
      <c r="U57" s="130"/>
      <c r="V57" s="130"/>
      <c r="W57" s="130"/>
      <c r="X57" s="130"/>
      <c r="Y57" s="130"/>
      <c r="Z57" s="130"/>
      <c r="AA57" s="130"/>
      <c r="AB57" s="130"/>
    </row>
    <row r="58" spans="1:28" ht="128.25">
      <c r="A58" s="288" t="s">
        <v>140</v>
      </c>
      <c r="B58" s="227" t="s">
        <v>141</v>
      </c>
      <c r="C58" s="238"/>
      <c r="D58" s="425">
        <v>1</v>
      </c>
      <c r="E58" s="426" t="s">
        <v>454</v>
      </c>
      <c r="F58" s="310" t="s">
        <v>1561</v>
      </c>
      <c r="G58" s="308" t="s">
        <v>1562</v>
      </c>
      <c r="H58" s="122" t="s">
        <v>1563</v>
      </c>
      <c r="I58" s="309" t="s">
        <v>1564</v>
      </c>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306"/>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92" t="s">
        <v>1561</v>
      </c>
      <c r="G60" s="231" t="s">
        <v>1567</v>
      </c>
      <c r="H60" s="130"/>
      <c r="I60" s="306"/>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306"/>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0</v>
      </c>
      <c r="F62" s="292" t="s">
        <v>1569</v>
      </c>
      <c r="G62" s="231" t="s">
        <v>1571</v>
      </c>
      <c r="H62" s="130"/>
      <c r="I62" s="306"/>
      <c r="J62" s="130"/>
      <c r="K62" s="211"/>
      <c r="L62" s="211"/>
      <c r="M62" s="130"/>
      <c r="N62" s="130"/>
      <c r="O62" s="130"/>
      <c r="P62" s="130"/>
      <c r="Q62" s="130"/>
      <c r="R62" s="130"/>
      <c r="S62" s="130"/>
      <c r="T62" s="130"/>
      <c r="U62" s="130"/>
      <c r="V62" s="130"/>
      <c r="W62" s="130"/>
      <c r="X62" s="130"/>
      <c r="Y62" s="130"/>
      <c r="Z62" s="130"/>
      <c r="AA62" s="130"/>
      <c r="AB62" s="130"/>
    </row>
    <row r="63" spans="1:28" ht="57">
      <c r="A63" s="288" t="s">
        <v>148</v>
      </c>
      <c r="B63" s="227" t="s">
        <v>149</v>
      </c>
      <c r="C63" s="228" t="s">
        <v>318</v>
      </c>
      <c r="D63" s="229">
        <v>1</v>
      </c>
      <c r="E63" s="289">
        <v>1</v>
      </c>
      <c r="F63" s="231" t="s">
        <v>1480</v>
      </c>
      <c r="G63" s="231" t="s">
        <v>1572</v>
      </c>
      <c r="H63" s="130"/>
      <c r="I63" s="306"/>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1" t="s">
        <v>1480</v>
      </c>
      <c r="G64" s="231" t="s">
        <v>1573</v>
      </c>
      <c r="H64" s="130"/>
      <c r="I64" s="306"/>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306"/>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92" t="s">
        <v>1569</v>
      </c>
      <c r="G66" s="231" t="s">
        <v>1576</v>
      </c>
      <c r="H66" s="130"/>
      <c r="I66" s="306"/>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1" t="s">
        <v>1480</v>
      </c>
      <c r="G67" s="231"/>
      <c r="H67" s="130"/>
      <c r="I67" s="306"/>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306"/>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92" t="s">
        <v>1578</v>
      </c>
      <c r="G69" s="231" t="s">
        <v>1581</v>
      </c>
      <c r="H69" s="130"/>
      <c r="I69" s="306"/>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0</v>
      </c>
      <c r="F70" s="292" t="s">
        <v>1582</v>
      </c>
      <c r="G70" s="231" t="s">
        <v>1585</v>
      </c>
      <c r="H70" s="130"/>
      <c r="I70" s="306"/>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1</v>
      </c>
      <c r="F71" s="235"/>
      <c r="G71" s="231"/>
      <c r="H71" s="130"/>
      <c r="I71" s="306"/>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0</v>
      </c>
      <c r="F72" s="292" t="s">
        <v>1587</v>
      </c>
      <c r="G72" s="231" t="s">
        <v>1580</v>
      </c>
      <c r="H72" s="130"/>
      <c r="I72" s="306"/>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306"/>
      <c r="J73" s="130"/>
      <c r="K73" s="211"/>
      <c r="L73" s="211"/>
      <c r="M73" s="130"/>
      <c r="N73" s="130"/>
      <c r="O73" s="130"/>
      <c r="P73" s="130"/>
      <c r="Q73" s="130"/>
      <c r="R73" s="130"/>
      <c r="S73" s="130"/>
      <c r="T73" s="130"/>
      <c r="U73" s="130"/>
      <c r="V73" s="130"/>
      <c r="W73" s="130"/>
      <c r="X73" s="130"/>
      <c r="Y73" s="130"/>
      <c r="Z73" s="130"/>
      <c r="AA73" s="130"/>
      <c r="AB73" s="130"/>
    </row>
    <row r="74" spans="1:28" ht="114">
      <c r="A74" s="288" t="s">
        <v>167</v>
      </c>
      <c r="B74" s="227" t="s">
        <v>168</v>
      </c>
      <c r="C74" s="228" t="s">
        <v>330</v>
      </c>
      <c r="D74" s="229">
        <v>1</v>
      </c>
      <c r="E74" s="289">
        <v>0</v>
      </c>
      <c r="F74" s="231" t="s">
        <v>1589</v>
      </c>
      <c r="G74" s="231" t="s">
        <v>1590</v>
      </c>
      <c r="H74" s="130"/>
      <c r="I74" s="306"/>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92" t="s">
        <v>1591</v>
      </c>
      <c r="G75" s="231" t="s">
        <v>1584</v>
      </c>
      <c r="H75" s="130"/>
      <c r="I75" s="306"/>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306"/>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92" t="s">
        <v>1592</v>
      </c>
      <c r="G77" s="231" t="s">
        <v>1593</v>
      </c>
      <c r="H77" s="130"/>
      <c r="I77" s="306"/>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35"/>
      <c r="H78" s="130"/>
      <c r="I78" s="306"/>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1" t="s">
        <v>1595</v>
      </c>
      <c r="H79" s="130"/>
      <c r="I79" s="306"/>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306"/>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v>0</v>
      </c>
      <c r="F81" s="235"/>
      <c r="G81" s="231" t="s">
        <v>1596</v>
      </c>
      <c r="H81" s="130"/>
      <c r="I81" s="306"/>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v>0</v>
      </c>
      <c r="F82" s="235"/>
      <c r="G82" s="231" t="s">
        <v>1597</v>
      </c>
      <c r="H82" s="130"/>
      <c r="I82" s="306"/>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0</v>
      </c>
      <c r="F83" s="235"/>
      <c r="G83" s="231" t="s">
        <v>1599</v>
      </c>
      <c r="H83" s="130"/>
      <c r="I83" s="306"/>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306"/>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306"/>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1601</v>
      </c>
      <c r="H86" s="130"/>
      <c r="I86" s="306"/>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5"/>
      <c r="G87" s="231" t="s">
        <v>1602</v>
      </c>
      <c r="H87" s="130"/>
      <c r="I87" s="306"/>
      <c r="J87" s="130"/>
      <c r="K87" s="250" t="s">
        <v>33</v>
      </c>
      <c r="L87" s="234">
        <f>SUMIF(E86:E89,"~?",D86:D89)</f>
        <v>4</v>
      </c>
      <c r="M87" s="130"/>
      <c r="N87" s="130"/>
      <c r="O87" s="130"/>
      <c r="P87" s="130"/>
      <c r="Q87" s="130"/>
      <c r="R87" s="130"/>
      <c r="S87" s="130"/>
      <c r="T87" s="130"/>
      <c r="U87" s="130"/>
      <c r="V87" s="130"/>
      <c r="W87" s="130"/>
      <c r="X87" s="130"/>
      <c r="Y87" s="130"/>
      <c r="Z87" s="130"/>
      <c r="AA87" s="130"/>
      <c r="AB87" s="130"/>
    </row>
    <row r="88" spans="1:28" ht="214.5">
      <c r="A88" s="288">
        <v>8.3000000000000007</v>
      </c>
      <c r="B88" s="227" t="s">
        <v>188</v>
      </c>
      <c r="C88" s="228" t="s">
        <v>343</v>
      </c>
      <c r="D88" s="425">
        <v>2</v>
      </c>
      <c r="E88" s="426" t="s">
        <v>454</v>
      </c>
      <c r="F88" s="307"/>
      <c r="G88" s="308" t="s">
        <v>1603</v>
      </c>
      <c r="H88" s="122" t="s">
        <v>1604</v>
      </c>
      <c r="I88" s="309" t="s">
        <v>1605</v>
      </c>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306"/>
      <c r="J89" s="130"/>
      <c r="K89" s="250" t="s">
        <v>35</v>
      </c>
      <c r="L89" s="234">
        <f>L86-L87</f>
        <v>1</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306"/>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289">
        <v>3</v>
      </c>
      <c r="F91" s="235"/>
      <c r="G91" s="231" t="s">
        <v>1607</v>
      </c>
      <c r="H91" s="130"/>
      <c r="I91" s="306"/>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156.75">
      <c r="A92" s="288">
        <v>9.1999999999999993</v>
      </c>
      <c r="B92" s="253" t="s">
        <v>191</v>
      </c>
      <c r="C92" s="228" t="s">
        <v>350</v>
      </c>
      <c r="D92" s="425">
        <v>2</v>
      </c>
      <c r="E92" s="426">
        <v>2</v>
      </c>
      <c r="F92" s="307"/>
      <c r="G92" s="308" t="s">
        <v>1608</v>
      </c>
      <c r="H92" s="122" t="s">
        <v>1609</v>
      </c>
      <c r="I92" s="309" t="s">
        <v>1610</v>
      </c>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306"/>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306"/>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1606</v>
      </c>
      <c r="H95" s="130"/>
      <c r="I95" s="306"/>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1606</v>
      </c>
      <c r="H96" s="130"/>
      <c r="I96" s="306"/>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5"/>
      <c r="G97" s="231" t="s">
        <v>1611</v>
      </c>
      <c r="H97" s="130"/>
      <c r="I97" s="306"/>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71.25">
      <c r="A98" s="288">
        <v>10.4</v>
      </c>
      <c r="B98" s="227" t="s">
        <v>197</v>
      </c>
      <c r="C98" s="228" t="s">
        <v>361</v>
      </c>
      <c r="D98" s="229">
        <v>1</v>
      </c>
      <c r="E98" s="289">
        <v>0</v>
      </c>
      <c r="F98" s="235"/>
      <c r="G98" s="231" t="s">
        <v>1612</v>
      </c>
      <c r="H98" s="130"/>
      <c r="I98" s="306"/>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257"/>
      <c r="G99" s="257"/>
      <c r="H99" s="130"/>
      <c r="I99" s="306"/>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130"/>
      <c r="I100" s="306"/>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130"/>
      <c r="I101" s="306"/>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244"/>
      <c r="H102" s="130"/>
      <c r="I102" s="306"/>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1601</v>
      </c>
      <c r="H103" s="130"/>
      <c r="I103" s="306"/>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130"/>
      <c r="I104" s="306"/>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1601</v>
      </c>
      <c r="H105" s="130"/>
      <c r="I105" s="306"/>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157.5">
      <c r="A106" s="288">
        <v>11.4</v>
      </c>
      <c r="B106" s="228" t="s">
        <v>202</v>
      </c>
      <c r="C106" s="228" t="s">
        <v>372</v>
      </c>
      <c r="D106" s="425">
        <v>2</v>
      </c>
      <c r="E106" s="336">
        <v>1</v>
      </c>
      <c r="F106" s="310" t="s">
        <v>1503</v>
      </c>
      <c r="G106" s="308" t="s">
        <v>1613</v>
      </c>
      <c r="H106" s="122" t="s">
        <v>1615</v>
      </c>
      <c r="I106" s="309" t="s">
        <v>1616</v>
      </c>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130"/>
      <c r="I107" s="306"/>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306"/>
      <c r="J108" s="130"/>
      <c r="K108" s="225"/>
      <c r="L108" s="225"/>
      <c r="M108" s="130"/>
      <c r="N108" s="130"/>
      <c r="O108" s="130"/>
      <c r="P108" s="130"/>
      <c r="Q108" s="130"/>
      <c r="R108" s="130"/>
      <c r="S108" s="130"/>
      <c r="T108" s="130"/>
      <c r="U108" s="130"/>
      <c r="V108" s="130"/>
      <c r="W108" s="130"/>
      <c r="X108" s="130"/>
      <c r="Y108" s="130"/>
      <c r="Z108" s="130"/>
      <c r="AA108" s="130"/>
      <c r="AB108" s="130"/>
    </row>
    <row r="109" spans="1:28" ht="57">
      <c r="A109" s="288">
        <v>12.1</v>
      </c>
      <c r="B109" s="227" t="s">
        <v>204</v>
      </c>
      <c r="C109" s="238"/>
      <c r="D109" s="229">
        <v>3</v>
      </c>
      <c r="E109" s="289">
        <v>3</v>
      </c>
      <c r="F109" s="235"/>
      <c r="G109" s="231" t="s">
        <v>1618</v>
      </c>
      <c r="H109" s="130"/>
      <c r="I109" s="306"/>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454</v>
      </c>
      <c r="F110" s="235"/>
      <c r="G110" s="231" t="s">
        <v>1620</v>
      </c>
      <c r="H110" s="130"/>
      <c r="I110" s="306"/>
      <c r="J110" s="130"/>
      <c r="K110" s="250" t="s">
        <v>33</v>
      </c>
      <c r="L110" s="234">
        <f>SUMIF(E109:E114,"~?",D109:D114)</f>
        <v>6</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454</v>
      </c>
      <c r="F111" s="235"/>
      <c r="G111" s="231" t="s">
        <v>1621</v>
      </c>
      <c r="H111" s="130"/>
      <c r="I111" s="306"/>
      <c r="J111" s="130"/>
      <c r="K111" s="250" t="s">
        <v>34</v>
      </c>
      <c r="L111" s="234">
        <f>SUM(E109:E114)</f>
        <v>3</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454</v>
      </c>
      <c r="F112" s="235"/>
      <c r="G112" s="231" t="s">
        <v>1622</v>
      </c>
      <c r="H112" s="130"/>
      <c r="I112" s="306"/>
      <c r="J112" s="130"/>
      <c r="K112" s="250" t="s">
        <v>35</v>
      </c>
      <c r="L112" s="234">
        <f>L109-L110</f>
        <v>3</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454</v>
      </c>
      <c r="F113" s="235"/>
      <c r="G113" s="231" t="s">
        <v>1622</v>
      </c>
      <c r="H113" s="130"/>
      <c r="I113" s="306"/>
      <c r="J113" s="130"/>
      <c r="K113" s="240" t="s">
        <v>267</v>
      </c>
      <c r="L113" s="241">
        <f>IFERROR(L111/L109,"N/A")</f>
        <v>0.33333333333333331</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306"/>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306"/>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1623</v>
      </c>
      <c r="H116" s="130"/>
      <c r="I116" s="306"/>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114">
      <c r="A117" s="288">
        <v>13.2</v>
      </c>
      <c r="B117" s="227" t="s">
        <v>211</v>
      </c>
      <c r="C117" s="238"/>
      <c r="D117" s="229">
        <v>1</v>
      </c>
      <c r="E117" s="289">
        <v>1</v>
      </c>
      <c r="F117" s="235"/>
      <c r="G117" s="231" t="s">
        <v>1624</v>
      </c>
      <c r="H117" s="130"/>
      <c r="I117" s="306"/>
      <c r="J117" s="130"/>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425">
        <v>1</v>
      </c>
      <c r="E118" s="426">
        <v>1</v>
      </c>
      <c r="F118" s="307"/>
      <c r="G118" s="308" t="s">
        <v>1623</v>
      </c>
      <c r="H118" s="122" t="s">
        <v>1625</v>
      </c>
      <c r="I118" s="309" t="s">
        <v>1626</v>
      </c>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71.25">
      <c r="A119" s="288">
        <v>13.4</v>
      </c>
      <c r="B119" s="227" t="s">
        <v>391</v>
      </c>
      <c r="C119" s="228" t="s">
        <v>392</v>
      </c>
      <c r="D119" s="229">
        <v>1</v>
      </c>
      <c r="E119" s="289">
        <v>0</v>
      </c>
      <c r="F119" s="235"/>
      <c r="G119" s="231" t="s">
        <v>1627</v>
      </c>
      <c r="H119" s="130"/>
      <c r="I119" s="437"/>
      <c r="J119" s="130"/>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85.5">
      <c r="A120" s="288">
        <v>13.5</v>
      </c>
      <c r="B120" s="227" t="s">
        <v>214</v>
      </c>
      <c r="C120" s="228" t="s">
        <v>394</v>
      </c>
      <c r="D120" s="229">
        <v>1</v>
      </c>
      <c r="E120" s="289">
        <v>1</v>
      </c>
      <c r="F120" s="235"/>
      <c r="G120" s="231" t="s">
        <v>1628</v>
      </c>
      <c r="H120" s="122" t="s">
        <v>1629</v>
      </c>
      <c r="I120" s="309" t="s">
        <v>1630</v>
      </c>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306"/>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306"/>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795</v>
      </c>
      <c r="H123" s="122"/>
      <c r="I123" s="309"/>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1" t="s">
        <v>795</v>
      </c>
      <c r="H124" s="122"/>
      <c r="I124" s="309"/>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t="s">
        <v>795</v>
      </c>
      <c r="H125" s="122"/>
      <c r="I125" s="309"/>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t="s">
        <v>795</v>
      </c>
      <c r="H126" s="122"/>
      <c r="I126" s="309"/>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t="s">
        <v>795</v>
      </c>
      <c r="H127" s="122"/>
      <c r="I127" s="309"/>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t="s">
        <v>795</v>
      </c>
      <c r="H128" s="122"/>
      <c r="I128" s="309"/>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t="s">
        <v>795</v>
      </c>
      <c r="H129" s="122"/>
      <c r="I129" s="309"/>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130"/>
      <c r="I130" s="306"/>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244"/>
      <c r="H131" s="130"/>
      <c r="I131" s="306"/>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795</v>
      </c>
      <c r="H132" s="130"/>
      <c r="I132" s="306"/>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1" t="s">
        <v>795</v>
      </c>
      <c r="H133" s="130"/>
      <c r="I133" s="306"/>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1" t="s">
        <v>795</v>
      </c>
      <c r="H134" s="130"/>
      <c r="I134" s="306"/>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1" t="s">
        <v>795</v>
      </c>
      <c r="H135" s="130"/>
      <c r="I135" s="306"/>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130"/>
      <c r="I136" s="306"/>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49"/>
      <c r="H137" s="130"/>
      <c r="I137" s="306"/>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795</v>
      </c>
      <c r="H138" s="130"/>
      <c r="I138" s="306"/>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1" t="s">
        <v>795</v>
      </c>
      <c r="H139" s="130"/>
      <c r="I139" s="306"/>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1" t="s">
        <v>795</v>
      </c>
      <c r="H140" s="130"/>
      <c r="I140" s="306"/>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1" t="s">
        <v>795</v>
      </c>
      <c r="H141" s="130"/>
      <c r="I141" s="306"/>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31" t="s">
        <v>795</v>
      </c>
      <c r="H142" s="130"/>
      <c r="I142" s="306"/>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1" t="s">
        <v>795</v>
      </c>
      <c r="H143" s="130"/>
      <c r="I143" s="306"/>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1" t="s">
        <v>795</v>
      </c>
      <c r="H144" s="130"/>
      <c r="I144" s="306"/>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306"/>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306"/>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795</v>
      </c>
      <c r="H147" s="130"/>
      <c r="I147" s="306"/>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1" t="s">
        <v>795</v>
      </c>
      <c r="H148" s="130"/>
      <c r="I148" s="306"/>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1" t="s">
        <v>795</v>
      </c>
      <c r="H149" s="130"/>
      <c r="I149" s="306"/>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1" t="s">
        <v>795</v>
      </c>
      <c r="H150" s="130"/>
      <c r="I150" s="306"/>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306"/>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306"/>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306"/>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306"/>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133</v>
      </c>
      <c r="F155" s="235"/>
      <c r="G155" s="235"/>
      <c r="H155" s="130"/>
      <c r="I155" s="306"/>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41</v>
      </c>
      <c r="F156" s="235"/>
      <c r="G156" s="235"/>
      <c r="H156" s="130"/>
      <c r="I156" s="306"/>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41</v>
      </c>
      <c r="F157" s="235"/>
      <c r="G157" s="235"/>
      <c r="H157" s="130"/>
      <c r="I157" s="306"/>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92</v>
      </c>
      <c r="F158" s="235"/>
      <c r="G158" s="235"/>
      <c r="H158" s="130"/>
      <c r="I158" s="306"/>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0.3595940171</v>
      </c>
      <c r="F159" s="235"/>
      <c r="G159" s="235"/>
      <c r="H159" s="130"/>
      <c r="I159" s="306"/>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306"/>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306"/>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0.5</v>
      </c>
      <c r="D162" s="326">
        <f t="shared" ref="D162:D176" si="0">IFERROR(1-C162,"N/A")</f>
        <v>0.5</v>
      </c>
      <c r="E162" s="235"/>
      <c r="F162" s="235"/>
      <c r="G162" s="235"/>
      <c r="H162" s="130"/>
      <c r="I162" s="306"/>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0.61538461538461542</v>
      </c>
      <c r="D163" s="326">
        <f t="shared" si="0"/>
        <v>0.38461538461538458</v>
      </c>
      <c r="E163" s="235"/>
      <c r="F163" s="235"/>
      <c r="G163" s="235"/>
      <c r="H163" s="130"/>
      <c r="I163" s="306"/>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5"/>
      <c r="F164" s="235"/>
      <c r="G164" s="235"/>
      <c r="H164" s="130"/>
      <c r="I164" s="306"/>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0.66666666666666663</v>
      </c>
      <c r="D165" s="326">
        <f t="shared" si="0"/>
        <v>0.33333333333333337</v>
      </c>
      <c r="E165" s="235"/>
      <c r="F165" s="235"/>
      <c r="G165" s="235"/>
      <c r="H165" s="130"/>
      <c r="I165" s="306"/>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5"/>
      <c r="G166" s="235"/>
      <c r="H166" s="130"/>
      <c r="I166" s="306"/>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0.41666666666666669</v>
      </c>
      <c r="D167" s="326">
        <f t="shared" si="0"/>
        <v>0.58333333333333326</v>
      </c>
      <c r="E167" s="235"/>
      <c r="F167" s="235"/>
      <c r="G167" s="235"/>
      <c r="H167" s="130"/>
      <c r="I167" s="306"/>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0.2</v>
      </c>
      <c r="D168" s="326">
        <f t="shared" si="0"/>
        <v>0.8</v>
      </c>
      <c r="E168" s="235"/>
      <c r="F168" s="235"/>
      <c r="G168" s="235"/>
      <c r="H168" s="130"/>
      <c r="I168" s="306"/>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130"/>
      <c r="I169" s="306"/>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5"/>
      <c r="F170" s="235"/>
      <c r="G170" s="235"/>
      <c r="H170" s="130"/>
      <c r="I170" s="306"/>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5"/>
      <c r="G171" s="235"/>
      <c r="H171" s="130"/>
      <c r="I171" s="306"/>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5"/>
      <c r="F172" s="235"/>
      <c r="G172" s="235"/>
      <c r="H172" s="130"/>
      <c r="I172" s="306"/>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0.33333333333333331</v>
      </c>
      <c r="D173" s="326">
        <f t="shared" si="0"/>
        <v>0.66666666666666674</v>
      </c>
      <c r="E173" s="235"/>
      <c r="F173" s="235"/>
      <c r="G173" s="235"/>
      <c r="H173" s="130"/>
      <c r="I173" s="306"/>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306"/>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306"/>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306"/>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8" r:id="rId1"/>
    <hyperlink ref="F9" r:id="rId2"/>
    <hyperlink ref="F10" r:id="rId3"/>
    <hyperlink ref="F13" r:id="rId4"/>
    <hyperlink ref="F14" r:id="rId5"/>
    <hyperlink ref="F15" r:id="rId6"/>
    <hyperlink ref="F16" r:id="rId7"/>
    <hyperlink ref="F17" r:id="rId8"/>
    <hyperlink ref="F18" r:id="rId9"/>
    <hyperlink ref="F19" r:id="rId10"/>
    <hyperlink ref="F20" r:id="rId11"/>
    <hyperlink ref="F23" r:id="rId12"/>
    <hyperlink ref="F25" r:id="rId13"/>
    <hyperlink ref="F33" r:id="rId14"/>
    <hyperlink ref="F35" r:id="rId15"/>
    <hyperlink ref="F39" r:id="rId16"/>
    <hyperlink ref="F41" r:id="rId17"/>
    <hyperlink ref="F43" r:id="rId18"/>
    <hyperlink ref="F46" r:id="rId19"/>
    <hyperlink ref="F53" r:id="rId20"/>
    <hyperlink ref="F57" r:id="rId21"/>
    <hyperlink ref="F58" r:id="rId22"/>
    <hyperlink ref="F60" r:id="rId23"/>
    <hyperlink ref="F62" r:id="rId24"/>
    <hyperlink ref="F66" r:id="rId25"/>
    <hyperlink ref="F69" r:id="rId26"/>
    <hyperlink ref="F70" r:id="rId27"/>
    <hyperlink ref="F72" r:id="rId28"/>
    <hyperlink ref="F75" r:id="rId29"/>
    <hyperlink ref="F77" r:id="rId30"/>
    <hyperlink ref="F106" r:id="rId31"/>
  </hyperlinks>
  <pageMargins left="0.7" right="0.7" top="0.75" bottom="0.75" header="0.3" footer="0.3"/>
  <drawing r:id="rId3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1465</v>
      </c>
      <c r="C2" s="214"/>
      <c r="D2" s="428"/>
      <c r="E2" s="428"/>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4</v>
      </c>
      <c r="C3" s="214"/>
      <c r="D3" s="428"/>
      <c r="E3" s="428"/>
      <c r="F3" s="214"/>
      <c r="G3" s="214"/>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1467</v>
      </c>
      <c r="C4" s="214"/>
      <c r="D4" s="428"/>
      <c r="E4" s="428"/>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1468</v>
      </c>
      <c r="C5" s="219" t="s">
        <v>1469</v>
      </c>
      <c r="D5" s="392"/>
      <c r="E5" s="392"/>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429"/>
      <c r="E6" s="429"/>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365">
        <v>2</v>
      </c>
      <c r="E7" s="366">
        <v>0</v>
      </c>
      <c r="F7" s="367" t="s">
        <v>1473</v>
      </c>
      <c r="G7" s="367" t="s">
        <v>1474</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85.5">
      <c r="A8" s="288">
        <v>1.2</v>
      </c>
      <c r="B8" s="227" t="s">
        <v>86</v>
      </c>
      <c r="C8" s="228" t="s">
        <v>262</v>
      </c>
      <c r="D8" s="365">
        <v>2</v>
      </c>
      <c r="E8" s="366">
        <v>0</v>
      </c>
      <c r="F8" s="430" t="s">
        <v>1475</v>
      </c>
      <c r="G8" s="367" t="s">
        <v>1478</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85.5">
      <c r="A9" s="288">
        <v>1.3</v>
      </c>
      <c r="B9" s="227" t="s">
        <v>87</v>
      </c>
      <c r="C9" s="228" t="s">
        <v>264</v>
      </c>
      <c r="D9" s="365">
        <v>1</v>
      </c>
      <c r="E9" s="366">
        <v>0</v>
      </c>
      <c r="F9" s="367" t="s">
        <v>1480</v>
      </c>
      <c r="G9" s="367" t="s">
        <v>1481</v>
      </c>
      <c r="H9" s="130"/>
      <c r="I9" s="130"/>
      <c r="J9" s="130"/>
      <c r="K9" s="233" t="s">
        <v>34</v>
      </c>
      <c r="L9" s="234">
        <f>SUM(E7:E10)</f>
        <v>0</v>
      </c>
      <c r="M9" s="130"/>
      <c r="N9" s="130"/>
      <c r="O9" s="130"/>
      <c r="P9" s="130"/>
      <c r="Q9" s="130"/>
      <c r="R9" s="130"/>
      <c r="S9" s="130"/>
      <c r="T9" s="130"/>
      <c r="U9" s="130"/>
      <c r="V9" s="130"/>
      <c r="W9" s="130"/>
      <c r="X9" s="130"/>
      <c r="Y9" s="130"/>
      <c r="Z9" s="130"/>
      <c r="AA9" s="130"/>
      <c r="AB9" s="130"/>
    </row>
    <row r="10" spans="1:28" ht="85.5">
      <c r="A10" s="288">
        <v>1.4</v>
      </c>
      <c r="B10" s="227" t="s">
        <v>88</v>
      </c>
      <c r="C10" s="228" t="s">
        <v>266</v>
      </c>
      <c r="D10" s="365">
        <v>1</v>
      </c>
      <c r="E10" s="366">
        <v>0</v>
      </c>
      <c r="F10" s="430" t="s">
        <v>1482</v>
      </c>
      <c r="G10" s="367" t="s">
        <v>1486</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431"/>
      <c r="E11" s="431"/>
      <c r="F11" s="283"/>
      <c r="G11" s="283"/>
      <c r="H11" s="130"/>
      <c r="I11" s="130"/>
      <c r="J11" s="130"/>
      <c r="K11" s="240" t="s">
        <v>267</v>
      </c>
      <c r="L11" s="241">
        <f>IFERROR(L9/L7,"N/A")</f>
        <v>0</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432"/>
      <c r="E12" s="432"/>
      <c r="F12" s="223"/>
      <c r="G12" s="223"/>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365">
        <v>2</v>
      </c>
      <c r="E13" s="433">
        <v>1</v>
      </c>
      <c r="F13" s="430" t="s">
        <v>1490</v>
      </c>
      <c r="G13" s="367" t="s">
        <v>1491</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365">
        <v>3</v>
      </c>
      <c r="E14" s="366">
        <v>0</v>
      </c>
      <c r="F14" s="430" t="s">
        <v>1493</v>
      </c>
      <c r="G14" s="368" t="s">
        <v>1494</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365">
        <v>1</v>
      </c>
      <c r="E15" s="433">
        <v>0</v>
      </c>
      <c r="F15" s="368" t="s">
        <v>1353</v>
      </c>
      <c r="G15" s="367" t="s">
        <v>1495</v>
      </c>
      <c r="H15" s="130"/>
      <c r="I15" s="130"/>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2</v>
      </c>
      <c r="F16" s="292" t="s">
        <v>1490</v>
      </c>
      <c r="G16" s="231" t="s">
        <v>1497</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292" t="s">
        <v>1493</v>
      </c>
      <c r="G17" s="231" t="s">
        <v>1501</v>
      </c>
      <c r="H17" s="130"/>
      <c r="I17" s="130"/>
      <c r="J17" s="130"/>
      <c r="K17" s="240" t="s">
        <v>267</v>
      </c>
      <c r="L17" s="241">
        <f>IFERROR(L15/L13,"N/A")</f>
        <v>0.53846153846153844</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92" t="s">
        <v>1493</v>
      </c>
      <c r="G18" s="231" t="s">
        <v>1504</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85.5">
      <c r="A19" s="288">
        <v>2.7</v>
      </c>
      <c r="B19" s="227" t="s">
        <v>95</v>
      </c>
      <c r="C19" s="228" t="s">
        <v>277</v>
      </c>
      <c r="D19" s="229">
        <v>2</v>
      </c>
      <c r="E19" s="289">
        <v>2</v>
      </c>
      <c r="F19" s="231" t="s">
        <v>1505</v>
      </c>
      <c r="G19" s="231" t="s">
        <v>1506</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292" t="s">
        <v>1493</v>
      </c>
      <c r="G20" s="231" t="s">
        <v>1508</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434"/>
      <c r="E22" s="434"/>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0</v>
      </c>
      <c r="F23" s="292" t="s">
        <v>1510</v>
      </c>
      <c r="G23" s="231" t="s">
        <v>1513</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v>0</v>
      </c>
      <c r="F24" s="292" t="s">
        <v>1514</v>
      </c>
      <c r="G24" s="231" t="s">
        <v>1509</v>
      </c>
      <c r="H24" s="130"/>
      <c r="I24" s="130"/>
      <c r="J24" s="130"/>
      <c r="K24" s="233" t="s">
        <v>33</v>
      </c>
      <c r="L24" s="23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2</v>
      </c>
      <c r="F25" s="231" t="s">
        <v>1353</v>
      </c>
      <c r="G25" s="231" t="s">
        <v>1517</v>
      </c>
      <c r="H25" s="130"/>
      <c r="I25" s="130"/>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6</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434"/>
      <c r="E27" s="434"/>
      <c r="F27" s="244"/>
      <c r="G27" s="244"/>
      <c r="H27" s="130"/>
      <c r="I27" s="130"/>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v>2</v>
      </c>
      <c r="F28" s="231"/>
      <c r="G28" s="231" t="s">
        <v>1520</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289" t="s">
        <v>454</v>
      </c>
      <c r="F29" s="235"/>
      <c r="G29" s="231" t="s">
        <v>1523</v>
      </c>
      <c r="H29" s="130"/>
      <c r="I29" s="130"/>
      <c r="J29" s="130"/>
      <c r="K29" s="233" t="s">
        <v>33</v>
      </c>
      <c r="L29" s="234">
        <f>SUMIF(E28:E31,"~?",D28:D31)</f>
        <v>2</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v>2</v>
      </c>
      <c r="F30" s="292" t="s">
        <v>1525</v>
      </c>
      <c r="G30" s="231" t="s">
        <v>1528</v>
      </c>
      <c r="H30" s="130"/>
      <c r="I30" s="130"/>
      <c r="J30" s="130"/>
      <c r="K30" s="233" t="s">
        <v>34</v>
      </c>
      <c r="L30" s="234">
        <f>SUM(E28:E31)</f>
        <v>4</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4</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434"/>
      <c r="E32" s="434"/>
      <c r="F32" s="244"/>
      <c r="G32" s="244"/>
      <c r="H32" s="130"/>
      <c r="I32" s="130"/>
      <c r="J32" s="130"/>
      <c r="K32" s="240" t="s">
        <v>267</v>
      </c>
      <c r="L32" s="241">
        <f>IFERROR(L30/L28,"N/A")</f>
        <v>0.66666666666666663</v>
      </c>
      <c r="M32" s="130"/>
      <c r="N32" s="130"/>
      <c r="O32" s="130"/>
      <c r="P32" s="130"/>
      <c r="Q32" s="130"/>
      <c r="R32" s="130"/>
      <c r="S32" s="130"/>
      <c r="T32" s="130"/>
      <c r="U32" s="130"/>
      <c r="V32" s="130"/>
      <c r="W32" s="130"/>
      <c r="X32" s="130"/>
      <c r="Y32" s="130"/>
      <c r="Z32" s="130"/>
      <c r="AA32" s="130"/>
      <c r="AB32" s="130"/>
    </row>
    <row r="33" spans="1:28" ht="114">
      <c r="A33" s="288">
        <v>5.0999999999999996</v>
      </c>
      <c r="B33" s="227" t="s">
        <v>105</v>
      </c>
      <c r="C33" s="228" t="s">
        <v>289</v>
      </c>
      <c r="D33" s="229">
        <v>3</v>
      </c>
      <c r="E33" s="289" t="s">
        <v>454</v>
      </c>
      <c r="F33" s="231"/>
      <c r="G33" s="231" t="s">
        <v>1523</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31" t="s">
        <v>1523</v>
      </c>
      <c r="H34" s="130"/>
      <c r="I34" s="130"/>
      <c r="J34" s="130"/>
      <c r="K34" s="233" t="s">
        <v>33</v>
      </c>
      <c r="L34" s="234">
        <f>SUMIF(E33:E36,"~?",D33:D36)</f>
        <v>5</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0</v>
      </c>
      <c r="F35" s="292" t="s">
        <v>1531</v>
      </c>
      <c r="G35" s="231" t="s">
        <v>1529</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1</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434"/>
      <c r="E37" s="434"/>
      <c r="F37" s="244"/>
      <c r="G37" s="244"/>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435"/>
      <c r="E38" s="435"/>
      <c r="F38" s="249"/>
      <c r="G38" s="249"/>
      <c r="H38" s="130"/>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1531</v>
      </c>
      <c r="G39" s="231" t="s">
        <v>1532</v>
      </c>
      <c r="H39" s="130"/>
      <c r="I39" s="130"/>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31" t="s">
        <v>1533</v>
      </c>
      <c r="H40" s="130"/>
      <c r="I40" s="130"/>
      <c r="J40" s="130"/>
      <c r="K40" s="250" t="s">
        <v>34</v>
      </c>
      <c r="L40" s="234">
        <f>SUM(E38:E50)</f>
        <v>3</v>
      </c>
      <c r="M40" s="130"/>
      <c r="N40" s="130"/>
      <c r="O40" s="130"/>
      <c r="P40" s="130"/>
      <c r="Q40" s="130"/>
      <c r="R40" s="130"/>
      <c r="S40" s="130"/>
      <c r="T40" s="130"/>
      <c r="U40" s="130"/>
      <c r="V40" s="130"/>
      <c r="W40" s="130"/>
      <c r="X40" s="130"/>
      <c r="Y40" s="130"/>
      <c r="Z40" s="130"/>
      <c r="AA40" s="130"/>
      <c r="AB40" s="130"/>
    </row>
    <row r="41" spans="1:28" ht="71.25">
      <c r="A41" s="288" t="s">
        <v>113</v>
      </c>
      <c r="B41" s="227" t="s">
        <v>114</v>
      </c>
      <c r="C41" s="228" t="s">
        <v>298</v>
      </c>
      <c r="D41" s="229">
        <v>2</v>
      </c>
      <c r="E41" s="289">
        <v>2</v>
      </c>
      <c r="F41" s="231"/>
      <c r="G41" s="231" t="s">
        <v>1548</v>
      </c>
      <c r="H41" s="130"/>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435"/>
      <c r="E42" s="435"/>
      <c r="F42" s="249"/>
      <c r="G42" s="249"/>
      <c r="H42" s="130"/>
      <c r="I42" s="130"/>
      <c r="J42" s="130"/>
      <c r="K42" s="240" t="s">
        <v>267</v>
      </c>
      <c r="L42" s="241">
        <f>IFERROR(L40/L38,"N/A")</f>
        <v>0.3</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92" t="s">
        <v>1531</v>
      </c>
      <c r="G43" s="231" t="s">
        <v>1532</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5"/>
      <c r="G44" s="231" t="s">
        <v>1537</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435"/>
      <c r="E45" s="435"/>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85.5">
      <c r="A46" s="288" t="s">
        <v>121</v>
      </c>
      <c r="B46" s="227" t="s">
        <v>122</v>
      </c>
      <c r="C46" s="228" t="s">
        <v>304</v>
      </c>
      <c r="D46" s="229">
        <v>2</v>
      </c>
      <c r="E46" s="289">
        <v>0</v>
      </c>
      <c r="F46" s="231"/>
      <c r="G46" s="231" t="s">
        <v>1553</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1"/>
      <c r="G47" s="231"/>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1"/>
      <c r="G48" s="231"/>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1"/>
      <c r="G49" s="231"/>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434"/>
      <c r="E51" s="434"/>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435"/>
      <c r="E52" s="435"/>
      <c r="F52" s="249"/>
      <c r="G52" s="249"/>
      <c r="H52" s="130"/>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1"/>
      <c r="G53" s="231" t="s">
        <v>1398</v>
      </c>
      <c r="H53" s="130"/>
      <c r="I53" s="130"/>
      <c r="J53" s="130"/>
      <c r="K53" s="250" t="s">
        <v>33</v>
      </c>
      <c r="L53" s="234">
        <f>SUMIF(E52:E84,"~?",D52:D84)</f>
        <v>4</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31"/>
      <c r="G54" s="231" t="s">
        <v>1556</v>
      </c>
      <c r="H54" s="130"/>
      <c r="I54" s="130"/>
      <c r="J54" s="130"/>
      <c r="K54" s="250" t="s">
        <v>34</v>
      </c>
      <c r="L54" s="234">
        <f>SUM(E52:E84)</f>
        <v>3</v>
      </c>
      <c r="M54" s="130"/>
      <c r="N54" s="130"/>
      <c r="O54" s="130"/>
      <c r="P54" s="130"/>
      <c r="Q54" s="130"/>
      <c r="R54" s="130"/>
      <c r="S54" s="130"/>
      <c r="T54" s="130"/>
      <c r="U54" s="130"/>
      <c r="V54" s="130"/>
      <c r="W54" s="130"/>
      <c r="X54" s="130"/>
      <c r="Y54" s="130"/>
      <c r="Z54" s="130"/>
      <c r="AA54" s="130"/>
      <c r="AB54" s="130"/>
    </row>
    <row r="55" spans="1:28" ht="30">
      <c r="A55" s="293"/>
      <c r="B55" s="248" t="s">
        <v>311</v>
      </c>
      <c r="C55" s="248"/>
      <c r="D55" s="435"/>
      <c r="E55" s="435"/>
      <c r="F55" s="249"/>
      <c r="G55" s="249"/>
      <c r="H55" s="130"/>
      <c r="I55" s="130"/>
      <c r="J55" s="130"/>
      <c r="K55" s="250" t="s">
        <v>35</v>
      </c>
      <c r="L55" s="234">
        <f>L52-L53</f>
        <v>21</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31" t="s">
        <v>1558</v>
      </c>
      <c r="H56" s="231"/>
      <c r="I56" s="130"/>
      <c r="J56" s="130"/>
      <c r="K56" s="240" t="s">
        <v>267</v>
      </c>
      <c r="L56" s="241">
        <f>IFERROR(L54/L52,"N/A")</f>
        <v>0.12</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92" t="s">
        <v>1560</v>
      </c>
      <c r="G57" s="231" t="s">
        <v>1402</v>
      </c>
      <c r="H57" s="231"/>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454</v>
      </c>
      <c r="F58" s="231"/>
      <c r="G58" s="231" t="s">
        <v>1565</v>
      </c>
      <c r="H58" s="231"/>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435"/>
      <c r="E59" s="435"/>
      <c r="F59" s="249"/>
      <c r="G59" s="249"/>
      <c r="H59" s="257"/>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1"/>
      <c r="G60" s="231" t="s">
        <v>1405</v>
      </c>
      <c r="H60" s="231"/>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435"/>
      <c r="E61" s="435"/>
      <c r="F61" s="249"/>
      <c r="G61" s="249"/>
      <c r="H61" s="257"/>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0</v>
      </c>
      <c r="F62" s="231"/>
      <c r="G62" s="231" t="s">
        <v>1566</v>
      </c>
      <c r="H62" s="235"/>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1"/>
      <c r="G63" s="231" t="s">
        <v>1568</v>
      </c>
      <c r="H63" s="231"/>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2" t="s">
        <v>1531</v>
      </c>
      <c r="G64" s="231" t="s">
        <v>1570</v>
      </c>
      <c r="H64" s="231"/>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435"/>
      <c r="E65" s="435"/>
      <c r="F65" s="249"/>
      <c r="G65" s="249"/>
      <c r="H65" s="257"/>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c r="G66" s="231" t="s">
        <v>669</v>
      </c>
      <c r="H66" s="231"/>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1"/>
      <c r="G67" s="235"/>
      <c r="H67" s="231"/>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435"/>
      <c r="E68" s="435"/>
      <c r="F68" s="249"/>
      <c r="G68" s="249"/>
      <c r="H68" s="257"/>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31"/>
      <c r="G69" s="231" t="s">
        <v>1574</v>
      </c>
      <c r="H69" s="231"/>
      <c r="I69" s="130"/>
      <c r="J69" s="130"/>
      <c r="K69" s="211"/>
      <c r="L69" s="211"/>
      <c r="M69" s="130"/>
      <c r="N69" s="130"/>
      <c r="O69" s="130"/>
      <c r="P69" s="130"/>
      <c r="Q69" s="130"/>
      <c r="R69" s="130"/>
      <c r="S69" s="130"/>
      <c r="T69" s="130"/>
      <c r="U69" s="130"/>
      <c r="V69" s="130"/>
      <c r="W69" s="130"/>
      <c r="X69" s="130"/>
      <c r="Y69" s="130"/>
      <c r="Z69" s="130"/>
      <c r="AA69" s="130"/>
      <c r="AB69" s="130"/>
    </row>
    <row r="70" spans="1:28" ht="85.5">
      <c r="A70" s="288" t="s">
        <v>160</v>
      </c>
      <c r="B70" s="227" t="s">
        <v>161</v>
      </c>
      <c r="C70" s="228" t="s">
        <v>325</v>
      </c>
      <c r="D70" s="229">
        <v>1</v>
      </c>
      <c r="E70" s="289">
        <v>0</v>
      </c>
      <c r="F70" s="292" t="s">
        <v>1575</v>
      </c>
      <c r="G70" s="231" t="s">
        <v>1413</v>
      </c>
      <c r="H70" s="231"/>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0</v>
      </c>
      <c r="F71" s="292" t="s">
        <v>1577</v>
      </c>
      <c r="G71" s="231" t="s">
        <v>1579</v>
      </c>
      <c r="H71" s="231"/>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0</v>
      </c>
      <c r="F72" s="231" t="s">
        <v>1353</v>
      </c>
      <c r="G72" s="231" t="s">
        <v>1580</v>
      </c>
      <c r="H72" s="231"/>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435"/>
      <c r="E73" s="435"/>
      <c r="F73" s="249"/>
      <c r="G73" s="249"/>
      <c r="H73" s="257"/>
      <c r="I73" s="130"/>
      <c r="J73" s="130"/>
      <c r="K73" s="211"/>
      <c r="L73" s="211"/>
      <c r="M73" s="130"/>
      <c r="N73" s="130"/>
      <c r="O73" s="130"/>
      <c r="P73" s="130"/>
      <c r="Q73" s="130"/>
      <c r="R73" s="130"/>
      <c r="S73" s="130"/>
      <c r="T73" s="130"/>
      <c r="U73" s="130"/>
      <c r="V73" s="130"/>
      <c r="W73" s="130"/>
      <c r="X73" s="130"/>
      <c r="Y73" s="130"/>
      <c r="Z73" s="130"/>
      <c r="AA73" s="130"/>
      <c r="AB73" s="130"/>
    </row>
    <row r="74" spans="1:28" ht="99.75">
      <c r="A74" s="288" t="s">
        <v>167</v>
      </c>
      <c r="B74" s="227" t="s">
        <v>168</v>
      </c>
      <c r="C74" s="228" t="s">
        <v>330</v>
      </c>
      <c r="D74" s="229">
        <v>1</v>
      </c>
      <c r="E74" s="289">
        <v>0</v>
      </c>
      <c r="F74" s="231"/>
      <c r="G74" s="231" t="s">
        <v>1583</v>
      </c>
      <c r="H74" s="231"/>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1"/>
      <c r="G75" s="231" t="s">
        <v>1584</v>
      </c>
      <c r="H75" s="231"/>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435"/>
      <c r="E76" s="435"/>
      <c r="F76" s="249"/>
      <c r="G76" s="249"/>
      <c r="H76" s="257"/>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0</v>
      </c>
      <c r="F77" s="231"/>
      <c r="G77" s="231" t="s">
        <v>1586</v>
      </c>
      <c r="H77" s="231"/>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31" t="s">
        <v>1586</v>
      </c>
      <c r="H78" s="231"/>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31" t="s">
        <v>1586</v>
      </c>
      <c r="H79" s="235"/>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435"/>
      <c r="E80" s="435"/>
      <c r="F80" s="249"/>
      <c r="G80" s="249"/>
      <c r="H80" s="257"/>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31" t="s">
        <v>1523</v>
      </c>
      <c r="H81" s="231"/>
      <c r="I81" s="130"/>
      <c r="J81" s="130"/>
      <c r="K81" s="211"/>
      <c r="L81" s="211"/>
      <c r="M81" s="130"/>
      <c r="N81" s="130"/>
      <c r="O81" s="130"/>
      <c r="P81" s="130"/>
      <c r="Q81" s="130"/>
      <c r="R81" s="130"/>
      <c r="S81" s="130"/>
      <c r="T81" s="130"/>
      <c r="U81" s="130"/>
      <c r="V81" s="130"/>
      <c r="W81" s="130"/>
      <c r="X81" s="130"/>
      <c r="Y81" s="130"/>
      <c r="Z81" s="130"/>
      <c r="AA81" s="130"/>
      <c r="AB81" s="130"/>
    </row>
    <row r="82" spans="1:28" ht="114">
      <c r="A82" s="288" t="s">
        <v>181</v>
      </c>
      <c r="B82" s="227" t="s">
        <v>182</v>
      </c>
      <c r="C82" s="238"/>
      <c r="D82" s="229">
        <v>1</v>
      </c>
      <c r="E82" s="289" t="s">
        <v>454</v>
      </c>
      <c r="F82" s="235"/>
      <c r="G82" s="231" t="s">
        <v>1523</v>
      </c>
      <c r="H82" s="235"/>
      <c r="I82" s="130"/>
      <c r="J82" s="130"/>
      <c r="K82" s="211"/>
      <c r="L82" s="211"/>
      <c r="M82" s="130"/>
      <c r="N82" s="130"/>
      <c r="O82" s="130"/>
      <c r="P82" s="130"/>
      <c r="Q82" s="130"/>
      <c r="R82" s="130"/>
      <c r="S82" s="130"/>
      <c r="T82" s="130"/>
      <c r="U82" s="130"/>
      <c r="V82" s="130"/>
      <c r="W82" s="130"/>
      <c r="X82" s="130"/>
      <c r="Y82" s="130"/>
      <c r="Z82" s="130"/>
      <c r="AA82" s="130"/>
      <c r="AB82" s="130"/>
    </row>
    <row r="83" spans="1:28" ht="114">
      <c r="A83" s="288" t="s">
        <v>183</v>
      </c>
      <c r="B83" s="227" t="s">
        <v>184</v>
      </c>
      <c r="C83" s="238"/>
      <c r="D83" s="229">
        <v>1</v>
      </c>
      <c r="E83" s="289" t="s">
        <v>454</v>
      </c>
      <c r="F83" s="235"/>
      <c r="G83" s="231" t="s">
        <v>1523</v>
      </c>
      <c r="H83" s="235"/>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235"/>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434"/>
      <c r="E85" s="434"/>
      <c r="F85" s="244"/>
      <c r="G85" s="244"/>
      <c r="H85" s="257"/>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31" t="s">
        <v>795</v>
      </c>
      <c r="H86" s="231"/>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31" t="s">
        <v>795</v>
      </c>
      <c r="H87" s="231"/>
      <c r="I87" s="130"/>
      <c r="J87" s="130"/>
      <c r="K87" s="250" t="s">
        <v>33</v>
      </c>
      <c r="L87" s="234">
        <f>SUMIF(E86:E89,"~?",D86:D89)</f>
        <v>5</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t="s">
        <v>454</v>
      </c>
      <c r="F88" s="235"/>
      <c r="G88" s="231" t="s">
        <v>1594</v>
      </c>
      <c r="H88" s="231"/>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235"/>
      <c r="I89" s="130"/>
      <c r="J89" s="130"/>
      <c r="K89" s="250" t="s">
        <v>35</v>
      </c>
      <c r="L89" s="234">
        <f>L86-L87</f>
        <v>0</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434"/>
      <c r="E90" s="434"/>
      <c r="F90" s="244"/>
      <c r="G90" s="244"/>
      <c r="H90" s="257"/>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5"/>
      <c r="G91" s="231" t="s">
        <v>1598</v>
      </c>
      <c r="H91" s="231"/>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31" t="s">
        <v>1600</v>
      </c>
      <c r="H92" s="231"/>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235"/>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434"/>
      <c r="E94" s="434"/>
      <c r="F94" s="244"/>
      <c r="G94" s="244"/>
      <c r="H94" s="257"/>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997</v>
      </c>
      <c r="H95" s="231"/>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1606</v>
      </c>
      <c r="H96" s="231"/>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5"/>
      <c r="G97" s="231" t="s">
        <v>1000</v>
      </c>
      <c r="H97" s="231"/>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31" t="s">
        <v>489</v>
      </c>
      <c r="H98" s="235"/>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436"/>
      <c r="E99" s="436"/>
      <c r="F99" s="257"/>
      <c r="G99" s="257"/>
      <c r="H99" s="257"/>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231"/>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235"/>
      <c r="H101" s="235"/>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434"/>
      <c r="E102" s="434"/>
      <c r="F102" s="244"/>
      <c r="G102" s="244"/>
      <c r="H102" s="257"/>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31" t="s">
        <v>795</v>
      </c>
      <c r="H103" s="231"/>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31" t="s">
        <v>490</v>
      </c>
      <c r="H104" s="231"/>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31" t="s">
        <v>795</v>
      </c>
      <c r="H105" s="231"/>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336">
        <v>1</v>
      </c>
      <c r="F106" s="231"/>
      <c r="G106" s="231" t="s">
        <v>1613</v>
      </c>
      <c r="H106" s="231" t="s">
        <v>1614</v>
      </c>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235"/>
      <c r="H107" s="235"/>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434"/>
      <c r="E108" s="434"/>
      <c r="F108" s="244"/>
      <c r="G108" s="244"/>
      <c r="H108" s="257"/>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5"/>
      <c r="G109" s="231"/>
      <c r="H109" s="231"/>
      <c r="I109" s="130"/>
      <c r="J109" s="130"/>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5"/>
      <c r="G110" s="231"/>
      <c r="H110" s="231"/>
      <c r="I110" s="130"/>
      <c r="J110" s="13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5"/>
      <c r="G111" s="231"/>
      <c r="H111" s="231"/>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5"/>
      <c r="G112" s="231"/>
      <c r="H112" s="231"/>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5"/>
      <c r="G113" s="231"/>
      <c r="H113" s="231"/>
      <c r="I113" s="130"/>
      <c r="J113" s="130"/>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235"/>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434"/>
      <c r="E115" s="434"/>
      <c r="F115" s="244"/>
      <c r="G115" s="244"/>
      <c r="H115" s="257"/>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31" t="s">
        <v>1008</v>
      </c>
      <c r="H116" s="231"/>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v>1</v>
      </c>
      <c r="F117" s="235"/>
      <c r="G117" s="231" t="s">
        <v>1617</v>
      </c>
      <c r="H117" s="231"/>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31" t="s">
        <v>1010</v>
      </c>
      <c r="H118" s="231"/>
      <c r="I118" s="130"/>
      <c r="J118" s="130"/>
      <c r="K118" s="250" t="s">
        <v>34</v>
      </c>
      <c r="L118" s="234">
        <f>SUM(E116:E121)</f>
        <v>3</v>
      </c>
      <c r="M118" s="130"/>
      <c r="N118" s="130"/>
      <c r="O118" s="130"/>
      <c r="P118" s="130"/>
      <c r="Q118" s="130"/>
      <c r="R118" s="130"/>
      <c r="S118" s="130"/>
      <c r="T118" s="130"/>
      <c r="U118" s="130"/>
      <c r="V118" s="130"/>
      <c r="W118" s="130"/>
      <c r="X118" s="130"/>
      <c r="Y118" s="130"/>
      <c r="Z118" s="130"/>
      <c r="AA118" s="130"/>
      <c r="AB118" s="130"/>
    </row>
    <row r="119" spans="1:28" ht="71.25">
      <c r="A119" s="288">
        <v>13.4</v>
      </c>
      <c r="B119" s="227" t="s">
        <v>391</v>
      </c>
      <c r="C119" s="228" t="s">
        <v>392</v>
      </c>
      <c r="D119" s="229">
        <v>1</v>
      </c>
      <c r="E119" s="289">
        <v>0</v>
      </c>
      <c r="F119" s="235"/>
      <c r="G119" s="231" t="s">
        <v>1619</v>
      </c>
      <c r="H119" s="231"/>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31" t="s">
        <v>795</v>
      </c>
      <c r="H120" s="231"/>
      <c r="I120" s="130"/>
      <c r="J120" s="130"/>
      <c r="K120" s="240" t="s">
        <v>267</v>
      </c>
      <c r="L120" s="241">
        <f>IFERROR(L118/L116,"N/A")</f>
        <v>0.6</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235"/>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434"/>
      <c r="E122" s="434"/>
      <c r="F122" s="244"/>
      <c r="G122" s="244"/>
      <c r="H122" s="257"/>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31" t="s">
        <v>795</v>
      </c>
      <c r="H123" s="231"/>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31" t="s">
        <v>795</v>
      </c>
      <c r="H124" s="231"/>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31" t="s">
        <v>795</v>
      </c>
      <c r="H125" s="231"/>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31" t="s">
        <v>795</v>
      </c>
      <c r="H126" s="231"/>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31" t="s">
        <v>795</v>
      </c>
      <c r="H127" s="231"/>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31" t="s">
        <v>795</v>
      </c>
      <c r="H128" s="231"/>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31" t="s">
        <v>795</v>
      </c>
      <c r="H129" s="231"/>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235"/>
      <c r="H130" s="235"/>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434"/>
      <c r="E131" s="434"/>
      <c r="F131" s="244"/>
      <c r="G131" s="244"/>
      <c r="H131" s="257"/>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31" t="s">
        <v>795</v>
      </c>
      <c r="H132" s="231"/>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31" t="s">
        <v>795</v>
      </c>
      <c r="H133" s="231"/>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31" t="s">
        <v>795</v>
      </c>
      <c r="H134" s="231"/>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31" t="s">
        <v>795</v>
      </c>
      <c r="H135" s="231"/>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235"/>
      <c r="H136" s="235"/>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435"/>
      <c r="E137" s="435"/>
      <c r="F137" s="249"/>
      <c r="G137" s="249"/>
      <c r="H137" s="257"/>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31" t="s">
        <v>795</v>
      </c>
      <c r="H138" s="231"/>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31" t="s">
        <v>795</v>
      </c>
      <c r="H139" s="231"/>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31" t="s">
        <v>795</v>
      </c>
      <c r="H140" s="231"/>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31" t="s">
        <v>795</v>
      </c>
      <c r="H141" s="231"/>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31" t="s">
        <v>795</v>
      </c>
      <c r="H142" s="231"/>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31" t="s">
        <v>795</v>
      </c>
      <c r="H143" s="231"/>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31" t="s">
        <v>795</v>
      </c>
      <c r="H144" s="231"/>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235"/>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435"/>
      <c r="E146" s="435"/>
      <c r="F146" s="249"/>
      <c r="G146" s="249"/>
      <c r="H146" s="257"/>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31" t="s">
        <v>795</v>
      </c>
      <c r="H147" s="231"/>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31" t="s">
        <v>795</v>
      </c>
      <c r="H148" s="231"/>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31" t="s">
        <v>795</v>
      </c>
      <c r="H149" s="231"/>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31" t="s">
        <v>795</v>
      </c>
      <c r="H150" s="231"/>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E154" s="438"/>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122</v>
      </c>
      <c r="E155" s="438"/>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45</v>
      </c>
      <c r="E156" s="438"/>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29</v>
      </c>
      <c r="E157" s="438"/>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77</v>
      </c>
      <c r="E158" s="438"/>
      <c r="F158" s="235"/>
      <c r="G158" s="235"/>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0.28640170939999998</v>
      </c>
      <c r="E159" s="438"/>
      <c r="F159" s="235"/>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439"/>
      <c r="E160" s="439"/>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439"/>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v>
      </c>
      <c r="D162" s="326">
        <f t="shared" ref="D162:D176" si="0">IFERROR(1-C162,"N/A")</f>
        <v>1</v>
      </c>
      <c r="E162" s="439"/>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0.53846153846153844</v>
      </c>
      <c r="D163" s="326">
        <f t="shared" si="0"/>
        <v>0.46153846153846156</v>
      </c>
      <c r="E163" s="439"/>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439"/>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0.66666666666666663</v>
      </c>
      <c r="D165" s="326">
        <f t="shared" si="0"/>
        <v>0.33333333333333337</v>
      </c>
      <c r="E165" s="439"/>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439"/>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0.3</v>
      </c>
      <c r="D167" s="326">
        <f t="shared" si="0"/>
        <v>0.7</v>
      </c>
      <c r="E167" s="439"/>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0.12</v>
      </c>
      <c r="D168" s="326">
        <f t="shared" si="0"/>
        <v>0.88</v>
      </c>
      <c r="E168" s="439"/>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439"/>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439"/>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439"/>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439"/>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t="str">
        <f>L113</f>
        <v>N/A</v>
      </c>
      <c r="D173" s="326" t="str">
        <f t="shared" si="0"/>
        <v>N/A</v>
      </c>
      <c r="E173" s="439"/>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0.6</v>
      </c>
      <c r="D174" s="326">
        <f t="shared" si="0"/>
        <v>0.4</v>
      </c>
      <c r="E174" s="439"/>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439"/>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439"/>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8" r:id="rId1"/>
    <hyperlink ref="F10" r:id="rId2"/>
    <hyperlink ref="F13" r:id="rId3"/>
    <hyperlink ref="F14" r:id="rId4"/>
    <hyperlink ref="F16" r:id="rId5"/>
    <hyperlink ref="F17" r:id="rId6"/>
    <hyperlink ref="F18" r:id="rId7"/>
    <hyperlink ref="F20" r:id="rId8"/>
    <hyperlink ref="F23" r:id="rId9"/>
    <hyperlink ref="F24" r:id="rId10"/>
    <hyperlink ref="F30" r:id="rId11"/>
    <hyperlink ref="F35" r:id="rId12"/>
    <hyperlink ref="F39" r:id="rId13"/>
    <hyperlink ref="F43" r:id="rId14"/>
    <hyperlink ref="F57" r:id="rId15"/>
    <hyperlink ref="F64" r:id="rId16"/>
    <hyperlink ref="F70" r:id="rId17"/>
    <hyperlink ref="F71" r:id="rId18"/>
  </hyperlinks>
  <pageMargins left="0.7" right="0.7" top="0.75" bottom="0.75" header="0.3" footer="0.3"/>
  <drawing r:id="rId1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outlinePr summaryBelow="0" summaryRight="0"/>
  </sheetPr>
  <dimension ref="A1:AY975"/>
  <sheetViews>
    <sheetView workbookViewId="0">
      <selection activeCell="G43" sqref="G43"/>
    </sheetView>
  </sheetViews>
  <sheetFormatPr defaultColWidth="14.42578125" defaultRowHeight="15.75" customHeight="1"/>
  <cols>
    <col min="1" max="1" width="5.28515625" customWidth="1"/>
    <col min="2" max="2" width="22.140625" customWidth="1"/>
    <col min="3" max="3" width="45.28515625" customWidth="1"/>
    <col min="4" max="5" width="0" hidden="1" customWidth="1"/>
    <col min="6" max="6" width="17.7109375" hidden="1" customWidth="1"/>
    <col min="7" max="7" width="16.5703125" customWidth="1"/>
    <col min="8" max="12" width="15.7109375" hidden="1" customWidth="1"/>
    <col min="13" max="14" width="19.85546875" customWidth="1"/>
    <col min="15" max="15" width="16.85546875" customWidth="1"/>
    <col min="16" max="16" width="22.28515625" customWidth="1"/>
  </cols>
  <sheetData>
    <row r="1" spans="1:51" ht="47.25" customHeight="1">
      <c r="A1" s="107" t="s">
        <v>50</v>
      </c>
      <c r="B1" s="107" t="s">
        <v>51</v>
      </c>
      <c r="C1" s="107" t="s">
        <v>52</v>
      </c>
      <c r="D1" s="108" t="s">
        <v>53</v>
      </c>
      <c r="E1" s="107" t="s">
        <v>54</v>
      </c>
      <c r="F1" s="108" t="s">
        <v>55</v>
      </c>
      <c r="G1" s="109" t="s">
        <v>56</v>
      </c>
      <c r="H1" s="110" t="s">
        <v>57</v>
      </c>
      <c r="I1" s="108" t="s">
        <v>58</v>
      </c>
      <c r="J1" s="108" t="s">
        <v>59</v>
      </c>
      <c r="K1" s="108" t="s">
        <v>60</v>
      </c>
      <c r="L1" s="108" t="s">
        <v>61</v>
      </c>
    </row>
    <row r="2" spans="1:51" ht="12.75">
      <c r="A2" s="1">
        <v>1</v>
      </c>
      <c r="B2" s="1" t="s">
        <v>31</v>
      </c>
      <c r="C2" s="111" t="s">
        <v>62</v>
      </c>
      <c r="D2" s="1" t="e">
        <f>#REF!</f>
        <v>#REF!</v>
      </c>
      <c r="E2" s="2" t="e">
        <f t="shared" ref="E2:E16" si="0">D2/(SUM($D$2:$D$16))</f>
        <v>#REF!</v>
      </c>
      <c r="F2" s="112">
        <v>0.05</v>
      </c>
      <c r="G2" s="113">
        <v>0.05</v>
      </c>
      <c r="H2" s="114" t="e">
        <f t="shared" ref="H2:H16" si="1">$D$17*G2</f>
        <v>#REF!</v>
      </c>
      <c r="I2" s="115" t="e">
        <f>COUNTIF(#REF!,"&gt;=0")/25</f>
        <v>#REF!</v>
      </c>
      <c r="J2" s="2" t="e">
        <f>SUM(#REF!)/SUM(#REF!)</f>
        <v>#REF!</v>
      </c>
      <c r="K2" s="116" t="e">
        <f>SUM(#REF!)/(D2*25)</f>
        <v>#REF!</v>
      </c>
      <c r="L2" s="2" t="e">
        <f>SUM(#REF!)/SUM(#REF!)</f>
        <v>#REF!</v>
      </c>
    </row>
    <row r="3" spans="1:51" ht="12.75">
      <c r="A3" s="1">
        <v>2</v>
      </c>
      <c r="B3" s="117" t="s">
        <v>37</v>
      </c>
      <c r="C3" s="118" t="s">
        <v>63</v>
      </c>
      <c r="D3" s="117" t="e">
        <f>#REF!</f>
        <v>#REF!</v>
      </c>
      <c r="E3" s="119" t="e">
        <f t="shared" si="0"/>
        <v>#REF!</v>
      </c>
      <c r="F3" s="120">
        <v>0.05</v>
      </c>
      <c r="G3" s="113">
        <v>0.1</v>
      </c>
      <c r="H3" s="121" t="e">
        <f t="shared" si="1"/>
        <v>#REF!</v>
      </c>
      <c r="I3" s="115" t="e">
        <f>COUNTIF(#REF!,"&gt;=0")/25</f>
        <v>#REF!</v>
      </c>
      <c r="J3" s="2" t="e">
        <f>SUM(#REF!)/SUM(#REF!)</f>
        <v>#REF!</v>
      </c>
      <c r="K3" s="116" t="e">
        <f>SUM(#REF!)/(D3*25)</f>
        <v>#REF!</v>
      </c>
      <c r="L3" s="2" t="e">
        <f>SUM(#REF!)/SUM(#REF!)</f>
        <v>#REF!</v>
      </c>
    </row>
    <row r="4" spans="1:51" ht="12.75">
      <c r="A4" s="1">
        <v>3</v>
      </c>
      <c r="B4" s="1" t="s">
        <v>38</v>
      </c>
      <c r="C4" s="111" t="s">
        <v>64</v>
      </c>
      <c r="D4" s="1" t="e">
        <f>#REF!</f>
        <v>#REF!</v>
      </c>
      <c r="E4" s="2" t="e">
        <f t="shared" si="0"/>
        <v>#REF!</v>
      </c>
      <c r="F4" s="112">
        <v>0.05</v>
      </c>
      <c r="G4" s="113">
        <v>0.05</v>
      </c>
      <c r="H4" s="114" t="e">
        <f t="shared" si="1"/>
        <v>#REF!</v>
      </c>
      <c r="I4" s="115" t="e">
        <f>COUNTIF(#REF!,"&gt;=0")/25</f>
        <v>#REF!</v>
      </c>
      <c r="J4" s="2" t="e">
        <f>SUM(#REF!)/SUM(#REF!)</f>
        <v>#REF!</v>
      </c>
      <c r="K4" s="116" t="e">
        <f>SUM(#REF!)/(D4*25)</f>
        <v>#REF!</v>
      </c>
      <c r="L4" s="2" t="e">
        <f>SUM(#REF!)/SUM(#REF!)</f>
        <v>#REF!</v>
      </c>
      <c r="M4" s="1"/>
    </row>
    <row r="5" spans="1:51" ht="12.75">
      <c r="A5" s="1">
        <v>4</v>
      </c>
      <c r="B5" s="1" t="s">
        <v>40</v>
      </c>
      <c r="C5" t="s">
        <v>65</v>
      </c>
      <c r="D5" s="1" t="e">
        <f>#REF!</f>
        <v>#REF!</v>
      </c>
      <c r="E5" s="2" t="e">
        <f t="shared" si="0"/>
        <v>#REF!</v>
      </c>
      <c r="F5" s="112">
        <v>0.05</v>
      </c>
      <c r="G5" s="113">
        <v>0.05</v>
      </c>
      <c r="H5" s="114" t="e">
        <f t="shared" si="1"/>
        <v>#REF!</v>
      </c>
      <c r="I5" s="115" t="e">
        <f>COUNTIF(#REF!,"&gt;=0")/25</f>
        <v>#REF!</v>
      </c>
      <c r="J5" s="2" t="e">
        <f>SUM(#REF!)/SUM(#REF!)</f>
        <v>#REF!</v>
      </c>
      <c r="K5" s="116" t="e">
        <f>SUM(#REF!)/(D5*25)</f>
        <v>#REF!</v>
      </c>
      <c r="L5" s="2" t="e">
        <f>SUM(#REF!)/SUM(#REF!)</f>
        <v>#REF!</v>
      </c>
    </row>
    <row r="6" spans="1:51" ht="12.75">
      <c r="A6" s="1">
        <v>5</v>
      </c>
      <c r="B6" s="107" t="s">
        <v>42</v>
      </c>
      <c r="C6" s="123" t="s">
        <v>66</v>
      </c>
      <c r="D6" s="117" t="e">
        <f>#REF!</f>
        <v>#REF!</v>
      </c>
      <c r="E6" s="124" t="e">
        <f t="shared" si="0"/>
        <v>#REF!</v>
      </c>
      <c r="F6" s="125">
        <v>0.1</v>
      </c>
      <c r="G6" s="113">
        <v>0.1</v>
      </c>
      <c r="H6" s="121" t="e">
        <f t="shared" si="1"/>
        <v>#REF!</v>
      </c>
      <c r="I6" s="115" t="e">
        <f>COUNTIF(#REF!,"&gt;=0")/25</f>
        <v>#REF!</v>
      </c>
      <c r="J6" s="2" t="e">
        <f>SUM(#REF!)/SUM(#REF!)</f>
        <v>#REF!</v>
      </c>
      <c r="K6" s="116" t="e">
        <f>SUM(#REF!)/(D6*25)</f>
        <v>#REF!</v>
      </c>
      <c r="L6" s="2" t="e">
        <f>SUM(#REF!)/SUM(#REF!)</f>
        <v>#REF!</v>
      </c>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row>
    <row r="7" spans="1:51" ht="12.75">
      <c r="A7" s="1">
        <v>6</v>
      </c>
      <c r="B7" s="1" t="s">
        <v>43</v>
      </c>
      <c r="C7" t="s">
        <v>67</v>
      </c>
      <c r="D7" s="1" t="e">
        <f>#REF!</f>
        <v>#REF!</v>
      </c>
      <c r="E7" s="2" t="e">
        <f t="shared" si="0"/>
        <v>#REF!</v>
      </c>
      <c r="F7" s="112">
        <v>0.05</v>
      </c>
      <c r="G7" s="113">
        <v>0.05</v>
      </c>
      <c r="H7" s="114" t="e">
        <f t="shared" si="1"/>
        <v>#REF!</v>
      </c>
      <c r="I7" s="115" t="e">
        <f>COUNTIF(#REF!,"&gt;=0")/25</f>
        <v>#REF!</v>
      </c>
      <c r="J7" s="2" t="e">
        <f>SUM(#REF!)/SUM(#REF!)</f>
        <v>#REF!</v>
      </c>
      <c r="K7" s="116" t="e">
        <f>SUM(#REF!)/(D7*25)</f>
        <v>#REF!</v>
      </c>
      <c r="L7" s="2" t="e">
        <f>SUM(#REF!)/SUM(#REF!)</f>
        <v>#REF!</v>
      </c>
    </row>
    <row r="8" spans="1:51" ht="12.75">
      <c r="A8" s="1">
        <v>7</v>
      </c>
      <c r="B8" s="117" t="s">
        <v>44</v>
      </c>
      <c r="C8" s="117" t="s">
        <v>68</v>
      </c>
      <c r="D8" s="117" t="e">
        <f>#REF!</f>
        <v>#REF!</v>
      </c>
      <c r="E8" s="119" t="e">
        <f t="shared" si="0"/>
        <v>#REF!</v>
      </c>
      <c r="F8" s="120">
        <v>0.05</v>
      </c>
      <c r="G8" s="113">
        <v>0.1</v>
      </c>
      <c r="H8" s="121" t="e">
        <f t="shared" si="1"/>
        <v>#REF!</v>
      </c>
      <c r="I8" s="115" t="e">
        <f>COUNTIF(#REF!,"&gt;=0")/25</f>
        <v>#REF!</v>
      </c>
      <c r="J8" s="2" t="e">
        <f>SUM(#REF!)/SUM(#REF!)</f>
        <v>#REF!</v>
      </c>
      <c r="K8" s="116" t="e">
        <f>SUM(#REF!)/(D8*25)</f>
        <v>#REF!</v>
      </c>
      <c r="L8" s="2" t="e">
        <f>SUM(#REF!)/SUM(#REF!)</f>
        <v>#REF!</v>
      </c>
    </row>
    <row r="9" spans="1:51" ht="12.75">
      <c r="A9" s="1">
        <v>8</v>
      </c>
      <c r="B9" s="1" t="s">
        <v>45</v>
      </c>
      <c r="C9" s="1" t="s">
        <v>69</v>
      </c>
      <c r="D9" s="1" t="e">
        <f>#REF!</f>
        <v>#REF!</v>
      </c>
      <c r="E9" s="2" t="e">
        <f t="shared" si="0"/>
        <v>#REF!</v>
      </c>
      <c r="F9" s="112">
        <v>0.05</v>
      </c>
      <c r="G9" s="113">
        <v>0.05</v>
      </c>
      <c r="H9" s="114" t="e">
        <f t="shared" si="1"/>
        <v>#REF!</v>
      </c>
      <c r="I9" s="115" t="e">
        <f>COUNTIF(#REF!,"&gt;=0")/25</f>
        <v>#REF!</v>
      </c>
      <c r="J9" s="2" t="e">
        <f>SUM(#REF!)/SUM(#REF!)</f>
        <v>#REF!</v>
      </c>
      <c r="K9" s="116" t="e">
        <f>SUM(#REF!)/(D9*25)</f>
        <v>#REF!</v>
      </c>
      <c r="L9" s="2" t="e">
        <f>SUM(#REF!)/SUM(#REF!)</f>
        <v>#REF!</v>
      </c>
      <c r="M9" s="1"/>
    </row>
    <row r="10" spans="1:51" ht="12.75">
      <c r="A10" s="1">
        <v>9</v>
      </c>
      <c r="B10" s="107" t="s">
        <v>70</v>
      </c>
      <c r="C10" s="107" t="s">
        <v>71</v>
      </c>
      <c r="D10" s="117" t="e">
        <f>#REF!</f>
        <v>#REF!</v>
      </c>
      <c r="E10" s="124" t="e">
        <f t="shared" si="0"/>
        <v>#REF!</v>
      </c>
      <c r="F10" s="125">
        <v>0.1</v>
      </c>
      <c r="G10" s="113">
        <v>0.1</v>
      </c>
      <c r="H10" s="121" t="e">
        <f t="shared" si="1"/>
        <v>#REF!</v>
      </c>
      <c r="I10" s="115" t="e">
        <f>COUNTIF(#REF!,"&gt;=0")/25</f>
        <v>#REF!</v>
      </c>
      <c r="J10" s="2" t="e">
        <f>SUM(#REF!)/SUM(#REF!)</f>
        <v>#REF!</v>
      </c>
      <c r="K10" s="116" t="e">
        <f>SUM(#REF!)/(D10*25)</f>
        <v>#REF!</v>
      </c>
      <c r="L10" s="2" t="e">
        <f>SUM(#REF!)/SUM(#REF!)</f>
        <v>#REF!</v>
      </c>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row>
    <row r="11" spans="1:51" ht="12.75">
      <c r="A11" s="1">
        <v>10</v>
      </c>
      <c r="B11" s="107" t="s">
        <v>46</v>
      </c>
      <c r="C11" s="107" t="s">
        <v>72</v>
      </c>
      <c r="D11" s="117" t="e">
        <f>#REF!</f>
        <v>#REF!</v>
      </c>
      <c r="E11" s="124" t="e">
        <f t="shared" si="0"/>
        <v>#REF!</v>
      </c>
      <c r="F11" s="125">
        <v>0.2</v>
      </c>
      <c r="G11" s="113">
        <v>0.1</v>
      </c>
      <c r="H11" s="121" t="e">
        <f t="shared" si="1"/>
        <v>#REF!</v>
      </c>
      <c r="I11" s="115" t="e">
        <f>COUNTIF(#REF!,"&gt;=0")/25</f>
        <v>#REF!</v>
      </c>
      <c r="J11" s="2" t="e">
        <f>SUM(#REF!)/SUM(#REF!)</f>
        <v>#REF!</v>
      </c>
      <c r="K11" s="116" t="e">
        <f>SUM(#REF!)/(D11*25)</f>
        <v>#REF!</v>
      </c>
      <c r="L11" s="2" t="e">
        <f>SUM(#REF!)/SUM(#REF!)</f>
        <v>#REF!</v>
      </c>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row>
    <row r="12" spans="1:51" ht="12.75">
      <c r="A12" s="1">
        <v>11</v>
      </c>
      <c r="B12" s="131" t="s">
        <v>47</v>
      </c>
      <c r="C12" s="131" t="s">
        <v>73</v>
      </c>
      <c r="D12" s="132" t="e">
        <f>#REF!</f>
        <v>#REF!</v>
      </c>
      <c r="E12" s="133" t="e">
        <f t="shared" si="0"/>
        <v>#REF!</v>
      </c>
      <c r="F12" s="112">
        <v>0.05</v>
      </c>
      <c r="G12" s="113">
        <v>0.05</v>
      </c>
      <c r="H12" s="114" t="e">
        <f t="shared" si="1"/>
        <v>#REF!</v>
      </c>
      <c r="I12" s="115" t="e">
        <f>COUNTIF(#REF!,"&gt;=0")/25</f>
        <v>#REF!</v>
      </c>
      <c r="J12" s="2" t="e">
        <f>SUM(#REF!)/SUM(#REF!)</f>
        <v>#REF!</v>
      </c>
      <c r="K12" s="116" t="e">
        <f>SUM(#REF!)/(D12*25)</f>
        <v>#REF!</v>
      </c>
      <c r="L12" s="2" t="e">
        <f>SUM(#REF!)/SUM(#REF!)</f>
        <v>#REF!</v>
      </c>
      <c r="M12" s="131"/>
      <c r="N12" s="131"/>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row>
    <row r="13" spans="1:51" ht="12.75">
      <c r="A13" s="1">
        <v>12</v>
      </c>
      <c r="B13" s="1" t="s">
        <v>48</v>
      </c>
      <c r="C13" s="111" t="s">
        <v>39</v>
      </c>
      <c r="D13" s="1" t="e">
        <f>#REF!</f>
        <v>#REF!</v>
      </c>
      <c r="E13" s="2" t="e">
        <f t="shared" si="0"/>
        <v>#REF!</v>
      </c>
      <c r="F13" s="112">
        <v>0.05</v>
      </c>
      <c r="G13" s="113">
        <v>0.05</v>
      </c>
      <c r="H13" s="114" t="e">
        <f t="shared" si="1"/>
        <v>#REF!</v>
      </c>
      <c r="I13" s="115" t="e">
        <f>COUNTIF(#REF!,"&gt;=0")/25</f>
        <v>#REF!</v>
      </c>
      <c r="J13" s="2" t="e">
        <f>SUM(#REF!)/SUM(#REF!)</f>
        <v>#REF!</v>
      </c>
      <c r="K13" s="116" t="e">
        <f>SUM(#REF!)/(D13*25)</f>
        <v>#REF!</v>
      </c>
      <c r="L13" s="2" t="e">
        <f>SUM(#REF!)/SUM(#REF!)</f>
        <v>#REF!</v>
      </c>
    </row>
    <row r="14" spans="1:51" ht="12.75">
      <c r="A14" s="1">
        <v>13</v>
      </c>
      <c r="B14" s="1" t="s">
        <v>49</v>
      </c>
      <c r="C14" t="s">
        <v>74</v>
      </c>
      <c r="D14" s="1" t="e">
        <f>#REF!</f>
        <v>#REF!</v>
      </c>
      <c r="E14" s="2" t="e">
        <f t="shared" si="0"/>
        <v>#REF!</v>
      </c>
      <c r="F14" s="112">
        <v>0.05</v>
      </c>
      <c r="G14" s="113">
        <v>0.05</v>
      </c>
      <c r="H14" s="114" t="e">
        <f t="shared" si="1"/>
        <v>#REF!</v>
      </c>
      <c r="I14" s="115" t="e">
        <f>COUNTIF(#REF!,"&gt;=0")/25</f>
        <v>#REF!</v>
      </c>
      <c r="J14" s="2" t="e">
        <f>SUM(#REF!)/SUM(#REF!)</f>
        <v>#REF!</v>
      </c>
      <c r="K14" s="116" t="e">
        <f>SUM(#REF!)/(D14*25)</f>
        <v>#REF!</v>
      </c>
      <c r="L14" s="2" t="e">
        <f>SUM(#REF!)/SUM(#REF!)</f>
        <v>#REF!</v>
      </c>
    </row>
    <row r="15" spans="1:51" ht="12.75">
      <c r="A15" s="1">
        <v>14</v>
      </c>
      <c r="B15" s="1" t="s">
        <v>75</v>
      </c>
      <c r="C15" s="135" t="s">
        <v>75</v>
      </c>
      <c r="D15" s="1" t="e">
        <f>#REF!</f>
        <v>#REF!</v>
      </c>
      <c r="E15" s="2" t="e">
        <f t="shared" si="0"/>
        <v>#REF!</v>
      </c>
      <c r="F15" s="112">
        <v>0.05</v>
      </c>
      <c r="G15" s="113">
        <v>0.05</v>
      </c>
      <c r="H15" s="114" t="e">
        <f t="shared" si="1"/>
        <v>#REF!</v>
      </c>
      <c r="I15" s="112">
        <v>0</v>
      </c>
      <c r="J15" s="112">
        <v>0</v>
      </c>
      <c r="K15" s="112">
        <v>0</v>
      </c>
      <c r="L15" s="112">
        <v>0</v>
      </c>
    </row>
    <row r="16" spans="1:51" ht="12.75">
      <c r="A16" s="1">
        <v>15</v>
      </c>
      <c r="B16" s="135" t="s">
        <v>76</v>
      </c>
      <c r="C16" s="135" t="s">
        <v>77</v>
      </c>
      <c r="D16" s="1" t="e">
        <f>#REF!</f>
        <v>#REF!</v>
      </c>
      <c r="E16" s="2" t="e">
        <f t="shared" si="0"/>
        <v>#REF!</v>
      </c>
      <c r="F16" s="112">
        <v>0.05</v>
      </c>
      <c r="G16" s="113">
        <v>0.05</v>
      </c>
      <c r="H16" s="114" t="e">
        <f t="shared" si="1"/>
        <v>#REF!</v>
      </c>
      <c r="I16" s="112">
        <v>0</v>
      </c>
      <c r="J16" s="112">
        <v>0</v>
      </c>
      <c r="K16" s="112">
        <v>0</v>
      </c>
      <c r="L16" s="112">
        <v>0</v>
      </c>
    </row>
    <row r="17" spans="3:7" ht="12.75">
      <c r="C17" s="136" t="s">
        <v>78</v>
      </c>
      <c r="D17" s="137" t="e">
        <f>SUM(D2:D16)</f>
        <v>#REF!</v>
      </c>
      <c r="G17" s="138"/>
    </row>
    <row r="18" spans="3:7" ht="12.75">
      <c r="G18" s="138"/>
    </row>
    <row r="19" spans="3:7" ht="12.75">
      <c r="G19" s="138"/>
    </row>
    <row r="20" spans="3:7" ht="12.75">
      <c r="G20" s="138"/>
    </row>
    <row r="21" spans="3:7" ht="12.75">
      <c r="G21" s="138"/>
    </row>
    <row r="22" spans="3:7" ht="12.75">
      <c r="G22" s="138"/>
    </row>
    <row r="23" spans="3:7" ht="12.75">
      <c r="G23" s="138"/>
    </row>
    <row r="24" spans="3:7" ht="12.75">
      <c r="G24" s="138"/>
    </row>
    <row r="25" spans="3:7" ht="12.75">
      <c r="G25" s="138"/>
    </row>
    <row r="26" spans="3:7" ht="14.25">
      <c r="G26" s="139"/>
    </row>
    <row r="27" spans="3:7" ht="12.75">
      <c r="G27" s="138"/>
    </row>
    <row r="28" spans="3:7" ht="12.75">
      <c r="G28" s="138"/>
    </row>
    <row r="29" spans="3:7" ht="12.75">
      <c r="G29" s="138"/>
    </row>
    <row r="30" spans="3:7" ht="12.75">
      <c r="G30" s="138"/>
    </row>
    <row r="31" spans="3:7" ht="12.75">
      <c r="G31" s="138"/>
    </row>
    <row r="32" spans="3:7" ht="12.75">
      <c r="G32" s="138"/>
    </row>
    <row r="33" spans="7:7" ht="12.75">
      <c r="G33" s="138"/>
    </row>
    <row r="34" spans="7:7" ht="12.75">
      <c r="G34" s="138"/>
    </row>
    <row r="35" spans="7:7" ht="12.75">
      <c r="G35" s="138"/>
    </row>
    <row r="36" spans="7:7" ht="12.75">
      <c r="G36" s="138"/>
    </row>
    <row r="37" spans="7:7" ht="12.75">
      <c r="G37" s="138"/>
    </row>
    <row r="38" spans="7:7" ht="12.75">
      <c r="G38" s="138"/>
    </row>
    <row r="39" spans="7:7" ht="12.75">
      <c r="G39" s="138"/>
    </row>
    <row r="40" spans="7:7" ht="12.75">
      <c r="G40" s="138"/>
    </row>
    <row r="41" spans="7:7" ht="12.75">
      <c r="G41" s="138"/>
    </row>
    <row r="42" spans="7:7" ht="12.75">
      <c r="G42" s="138"/>
    </row>
    <row r="43" spans="7:7" ht="12.75">
      <c r="G43" s="138"/>
    </row>
    <row r="44" spans="7:7" ht="12.75">
      <c r="G44" s="138"/>
    </row>
    <row r="45" spans="7:7" ht="12.75">
      <c r="G45" s="138"/>
    </row>
    <row r="46" spans="7:7" ht="12.75">
      <c r="G46" s="138"/>
    </row>
    <row r="47" spans="7:7" ht="12.75">
      <c r="G47" s="138"/>
    </row>
    <row r="48" spans="7:7" ht="12.75">
      <c r="G48" s="138"/>
    </row>
    <row r="49" spans="7:7" ht="12.75">
      <c r="G49" s="138"/>
    </row>
    <row r="50" spans="7:7" ht="12.75">
      <c r="G50" s="138"/>
    </row>
    <row r="51" spans="7:7" ht="12.75">
      <c r="G51" s="138"/>
    </row>
    <row r="52" spans="7:7" ht="12.75">
      <c r="G52" s="138"/>
    </row>
    <row r="53" spans="7:7" ht="12.75">
      <c r="G53" s="138"/>
    </row>
    <row r="54" spans="7:7" ht="12.75">
      <c r="G54" s="138"/>
    </row>
    <row r="55" spans="7:7" ht="12.75">
      <c r="G55" s="138"/>
    </row>
    <row r="56" spans="7:7" ht="12.75">
      <c r="G56" s="138"/>
    </row>
    <row r="57" spans="7:7" ht="12.75">
      <c r="G57" s="138"/>
    </row>
    <row r="58" spans="7:7" ht="12.75">
      <c r="G58" s="138"/>
    </row>
    <row r="59" spans="7:7" ht="12.75">
      <c r="G59" s="138"/>
    </row>
    <row r="60" spans="7:7" ht="12.75">
      <c r="G60" s="138"/>
    </row>
    <row r="61" spans="7:7" ht="12.75">
      <c r="G61" s="138"/>
    </row>
    <row r="62" spans="7:7" ht="12.75">
      <c r="G62" s="138"/>
    </row>
    <row r="63" spans="7:7" ht="12.75">
      <c r="G63" s="138"/>
    </row>
    <row r="64" spans="7:7" ht="12.75">
      <c r="G64" s="138"/>
    </row>
    <row r="65" spans="7:7" ht="12.75">
      <c r="G65" s="138"/>
    </row>
    <row r="66" spans="7:7" ht="12.75">
      <c r="G66" s="138"/>
    </row>
    <row r="67" spans="7:7" ht="12.75">
      <c r="G67" s="138"/>
    </row>
    <row r="68" spans="7:7" ht="12.75">
      <c r="G68" s="138"/>
    </row>
    <row r="69" spans="7:7" ht="12.75">
      <c r="G69" s="138"/>
    </row>
    <row r="70" spans="7:7" ht="12.75">
      <c r="G70" s="138"/>
    </row>
    <row r="71" spans="7:7" ht="12.75">
      <c r="G71" s="138"/>
    </row>
    <row r="72" spans="7:7" ht="12.75">
      <c r="G72" s="138"/>
    </row>
    <row r="73" spans="7:7" ht="12.75">
      <c r="G73" s="138"/>
    </row>
    <row r="74" spans="7:7" ht="12.75">
      <c r="G74" s="138"/>
    </row>
    <row r="75" spans="7:7" ht="12.75">
      <c r="G75" s="138"/>
    </row>
    <row r="76" spans="7:7" ht="12.75">
      <c r="G76" s="138"/>
    </row>
    <row r="77" spans="7:7" ht="12.75">
      <c r="G77" s="138"/>
    </row>
    <row r="78" spans="7:7" ht="12.75">
      <c r="G78" s="138"/>
    </row>
    <row r="79" spans="7:7" ht="12.75">
      <c r="G79" s="138"/>
    </row>
    <row r="80" spans="7:7" ht="12.75">
      <c r="G80" s="138"/>
    </row>
    <row r="81" spans="7:7" ht="12.75">
      <c r="G81" s="138"/>
    </row>
    <row r="82" spans="7:7" ht="12.75">
      <c r="G82" s="138"/>
    </row>
    <row r="83" spans="7:7" ht="12.75">
      <c r="G83" s="138"/>
    </row>
    <row r="84" spans="7:7" ht="12.75">
      <c r="G84" s="138"/>
    </row>
    <row r="85" spans="7:7" ht="12.75">
      <c r="G85" s="138"/>
    </row>
    <row r="86" spans="7:7" ht="12.75">
      <c r="G86" s="138"/>
    </row>
    <row r="87" spans="7:7" ht="12.75">
      <c r="G87" s="138"/>
    </row>
    <row r="88" spans="7:7" ht="12.75">
      <c r="G88" s="138"/>
    </row>
    <row r="89" spans="7:7" ht="12.75">
      <c r="G89" s="138"/>
    </row>
    <row r="90" spans="7:7" ht="12.75">
      <c r="G90" s="138"/>
    </row>
    <row r="91" spans="7:7" ht="12.75">
      <c r="G91" s="138"/>
    </row>
    <row r="92" spans="7:7" ht="12.75">
      <c r="G92" s="138"/>
    </row>
    <row r="93" spans="7:7" ht="12.75">
      <c r="G93" s="138"/>
    </row>
    <row r="94" spans="7:7" ht="12.75">
      <c r="G94" s="138"/>
    </row>
    <row r="95" spans="7:7" ht="12.75">
      <c r="G95" s="138"/>
    </row>
    <row r="96" spans="7:7" ht="12.75">
      <c r="G96" s="138"/>
    </row>
    <row r="97" spans="7:7" ht="12.75">
      <c r="G97" s="138"/>
    </row>
    <row r="98" spans="7:7" ht="12.75">
      <c r="G98" s="138"/>
    </row>
    <row r="99" spans="7:7" ht="12.75">
      <c r="G99" s="138"/>
    </row>
    <row r="100" spans="7:7" ht="12.75">
      <c r="G100" s="138"/>
    </row>
    <row r="101" spans="7:7" ht="12.75">
      <c r="G101" s="138"/>
    </row>
    <row r="102" spans="7:7" ht="12.75">
      <c r="G102" s="138"/>
    </row>
    <row r="103" spans="7:7" ht="12.75">
      <c r="G103" s="138"/>
    </row>
    <row r="104" spans="7:7" ht="12.75">
      <c r="G104" s="138"/>
    </row>
    <row r="105" spans="7:7" ht="12.75">
      <c r="G105" s="138"/>
    </row>
    <row r="106" spans="7:7" ht="12.75">
      <c r="G106" s="138"/>
    </row>
    <row r="107" spans="7:7" ht="12.75">
      <c r="G107" s="138"/>
    </row>
    <row r="108" spans="7:7" ht="12.75">
      <c r="G108" s="138"/>
    </row>
    <row r="109" spans="7:7" ht="12.75">
      <c r="G109" s="138"/>
    </row>
    <row r="110" spans="7:7" ht="12.75">
      <c r="G110" s="138"/>
    </row>
    <row r="111" spans="7:7" ht="12.75">
      <c r="G111" s="138"/>
    </row>
    <row r="112" spans="7:7" ht="12.75">
      <c r="G112" s="138"/>
    </row>
    <row r="113" spans="7:7" ht="12.75">
      <c r="G113" s="138"/>
    </row>
    <row r="114" spans="7:7" ht="12.75">
      <c r="G114" s="138"/>
    </row>
    <row r="115" spans="7:7" ht="12.75">
      <c r="G115" s="138"/>
    </row>
    <row r="116" spans="7:7" ht="12.75">
      <c r="G116" s="138"/>
    </row>
    <row r="117" spans="7:7" ht="12.75">
      <c r="G117" s="138"/>
    </row>
    <row r="118" spans="7:7" ht="12.75">
      <c r="G118" s="138"/>
    </row>
    <row r="119" spans="7:7" ht="12.75">
      <c r="G119" s="138"/>
    </row>
    <row r="120" spans="7:7" ht="12.75">
      <c r="G120" s="138"/>
    </row>
    <row r="121" spans="7:7" ht="12.75">
      <c r="G121" s="138"/>
    </row>
    <row r="122" spans="7:7" ht="12.75">
      <c r="G122" s="138"/>
    </row>
    <row r="123" spans="7:7" ht="12.75">
      <c r="G123" s="138"/>
    </row>
    <row r="124" spans="7:7" ht="12.75">
      <c r="G124" s="138"/>
    </row>
    <row r="125" spans="7:7" ht="12.75">
      <c r="G125" s="138"/>
    </row>
    <row r="126" spans="7:7" ht="12.75">
      <c r="G126" s="138"/>
    </row>
    <row r="127" spans="7:7" ht="12.75">
      <c r="G127" s="138"/>
    </row>
    <row r="128" spans="7:7" ht="12.75">
      <c r="G128" s="138"/>
    </row>
    <row r="129" spans="7:7" ht="12.75">
      <c r="G129" s="138"/>
    </row>
    <row r="130" spans="7:7" ht="12.75">
      <c r="G130" s="138"/>
    </row>
    <row r="131" spans="7:7" ht="12.75">
      <c r="G131" s="138"/>
    </row>
    <row r="132" spans="7:7" ht="12.75">
      <c r="G132" s="138"/>
    </row>
    <row r="133" spans="7:7" ht="12.75">
      <c r="G133" s="138"/>
    </row>
    <row r="134" spans="7:7" ht="12.75">
      <c r="G134" s="138"/>
    </row>
    <row r="135" spans="7:7" ht="12.75">
      <c r="G135" s="138"/>
    </row>
    <row r="136" spans="7:7" ht="12.75">
      <c r="G136" s="138"/>
    </row>
    <row r="137" spans="7:7" ht="12.75">
      <c r="G137" s="138"/>
    </row>
    <row r="138" spans="7:7" ht="12.75">
      <c r="G138" s="138"/>
    </row>
    <row r="139" spans="7:7" ht="12.75">
      <c r="G139" s="138"/>
    </row>
    <row r="140" spans="7:7" ht="12.75">
      <c r="G140" s="138"/>
    </row>
    <row r="141" spans="7:7" ht="12.75">
      <c r="G141" s="138"/>
    </row>
    <row r="142" spans="7:7" ht="12.75">
      <c r="G142" s="138"/>
    </row>
    <row r="143" spans="7:7" ht="12.75">
      <c r="G143" s="138"/>
    </row>
    <row r="144" spans="7:7" ht="12.75">
      <c r="G144" s="138"/>
    </row>
    <row r="145" spans="7:7" ht="12.75">
      <c r="G145" s="138"/>
    </row>
    <row r="146" spans="7:7" ht="12.75">
      <c r="G146" s="138"/>
    </row>
    <row r="147" spans="7:7" ht="12.75">
      <c r="G147" s="138"/>
    </row>
    <row r="148" spans="7:7" ht="12.75">
      <c r="G148" s="138"/>
    </row>
    <row r="149" spans="7:7" ht="12.75">
      <c r="G149" s="138"/>
    </row>
    <row r="150" spans="7:7" ht="12.75">
      <c r="G150" s="138"/>
    </row>
    <row r="151" spans="7:7" ht="12.75">
      <c r="G151" s="138"/>
    </row>
    <row r="152" spans="7:7" ht="12.75">
      <c r="G152" s="138"/>
    </row>
    <row r="153" spans="7:7" ht="12.75">
      <c r="G153" s="138"/>
    </row>
    <row r="154" spans="7:7" ht="12.75">
      <c r="G154" s="138"/>
    </row>
    <row r="155" spans="7:7" ht="12.75">
      <c r="G155" s="138"/>
    </row>
    <row r="156" spans="7:7" ht="12.75">
      <c r="G156" s="138"/>
    </row>
    <row r="157" spans="7:7" ht="12.75">
      <c r="G157" s="138"/>
    </row>
    <row r="158" spans="7:7" ht="12.75">
      <c r="G158" s="138"/>
    </row>
    <row r="159" spans="7:7" ht="12.75">
      <c r="G159" s="138"/>
    </row>
    <row r="160" spans="7:7" ht="12.75">
      <c r="G160" s="138"/>
    </row>
    <row r="161" spans="7:7" ht="12.75">
      <c r="G161" s="138"/>
    </row>
    <row r="162" spans="7:7" ht="12.75">
      <c r="G162" s="138"/>
    </row>
    <row r="163" spans="7:7" ht="12.75">
      <c r="G163" s="138"/>
    </row>
    <row r="164" spans="7:7" ht="12.75">
      <c r="G164" s="138"/>
    </row>
    <row r="165" spans="7:7" ht="12.75">
      <c r="G165" s="138"/>
    </row>
    <row r="166" spans="7:7" ht="12.75">
      <c r="G166" s="138"/>
    </row>
    <row r="167" spans="7:7" ht="12.75">
      <c r="G167" s="138"/>
    </row>
    <row r="168" spans="7:7" ht="12.75">
      <c r="G168" s="138"/>
    </row>
    <row r="169" spans="7:7" ht="12.75">
      <c r="G169" s="138"/>
    </row>
    <row r="170" spans="7:7" ht="12.75">
      <c r="G170" s="138"/>
    </row>
    <row r="171" spans="7:7" ht="12.75">
      <c r="G171" s="138"/>
    </row>
    <row r="172" spans="7:7" ht="12.75">
      <c r="G172" s="138"/>
    </row>
    <row r="173" spans="7:7" ht="12.75">
      <c r="G173" s="138"/>
    </row>
    <row r="174" spans="7:7" ht="12.75">
      <c r="G174" s="138"/>
    </row>
    <row r="175" spans="7:7" ht="12.75">
      <c r="G175" s="138"/>
    </row>
    <row r="176" spans="7:7" ht="12.75">
      <c r="G176" s="138"/>
    </row>
    <row r="177" spans="7:7" ht="12.75">
      <c r="G177" s="138"/>
    </row>
    <row r="178" spans="7:7" ht="12.75">
      <c r="G178" s="138"/>
    </row>
    <row r="179" spans="7:7" ht="12.75">
      <c r="G179" s="138"/>
    </row>
    <row r="180" spans="7:7" ht="12.75">
      <c r="G180" s="138"/>
    </row>
    <row r="181" spans="7:7" ht="12.75">
      <c r="G181" s="138"/>
    </row>
    <row r="182" spans="7:7" ht="12.75">
      <c r="G182" s="138"/>
    </row>
    <row r="183" spans="7:7" ht="12.75">
      <c r="G183" s="138"/>
    </row>
    <row r="184" spans="7:7" ht="12.75">
      <c r="G184" s="138"/>
    </row>
    <row r="185" spans="7:7" ht="12.75">
      <c r="G185" s="138"/>
    </row>
    <row r="186" spans="7:7" ht="12.75">
      <c r="G186" s="138"/>
    </row>
    <row r="187" spans="7:7" ht="12.75">
      <c r="G187" s="138"/>
    </row>
    <row r="188" spans="7:7" ht="12.75">
      <c r="G188" s="138"/>
    </row>
    <row r="189" spans="7:7" ht="12.75">
      <c r="G189" s="138"/>
    </row>
    <row r="190" spans="7:7" ht="12.75">
      <c r="G190" s="138"/>
    </row>
    <row r="191" spans="7:7" ht="12.75">
      <c r="G191" s="138"/>
    </row>
    <row r="192" spans="7:7" ht="12.75">
      <c r="G192" s="138"/>
    </row>
    <row r="193" spans="7:7" ht="12.75">
      <c r="G193" s="138"/>
    </row>
    <row r="194" spans="7:7" ht="12.75">
      <c r="G194" s="138"/>
    </row>
    <row r="195" spans="7:7" ht="12.75">
      <c r="G195" s="138"/>
    </row>
    <row r="196" spans="7:7" ht="12.75">
      <c r="G196" s="138"/>
    </row>
    <row r="197" spans="7:7" ht="12.75">
      <c r="G197" s="138"/>
    </row>
    <row r="198" spans="7:7" ht="12.75">
      <c r="G198" s="138"/>
    </row>
    <row r="199" spans="7:7" ht="12.75">
      <c r="G199" s="138"/>
    </row>
    <row r="200" spans="7:7" ht="12.75">
      <c r="G200" s="138"/>
    </row>
    <row r="201" spans="7:7" ht="12.75">
      <c r="G201" s="138"/>
    </row>
    <row r="202" spans="7:7" ht="12.75">
      <c r="G202" s="138"/>
    </row>
    <row r="203" spans="7:7" ht="12.75">
      <c r="G203" s="138"/>
    </row>
    <row r="204" spans="7:7" ht="12.75">
      <c r="G204" s="138"/>
    </row>
    <row r="205" spans="7:7" ht="12.75">
      <c r="G205" s="138"/>
    </row>
    <row r="206" spans="7:7" ht="12.75">
      <c r="G206" s="138"/>
    </row>
    <row r="207" spans="7:7" ht="12.75">
      <c r="G207" s="138"/>
    </row>
    <row r="208" spans="7:7" ht="12.75">
      <c r="G208" s="138"/>
    </row>
    <row r="209" spans="7:7" ht="12.75">
      <c r="G209" s="138"/>
    </row>
    <row r="210" spans="7:7" ht="12.75">
      <c r="G210" s="138"/>
    </row>
    <row r="211" spans="7:7" ht="12.75">
      <c r="G211" s="138"/>
    </row>
    <row r="212" spans="7:7" ht="12.75">
      <c r="G212" s="138"/>
    </row>
    <row r="213" spans="7:7" ht="12.75">
      <c r="G213" s="138"/>
    </row>
    <row r="214" spans="7:7" ht="12.75">
      <c r="G214" s="138"/>
    </row>
    <row r="215" spans="7:7" ht="12.75">
      <c r="G215" s="138"/>
    </row>
    <row r="216" spans="7:7" ht="12.75">
      <c r="G216" s="138"/>
    </row>
    <row r="217" spans="7:7" ht="12.75">
      <c r="G217" s="138"/>
    </row>
    <row r="218" spans="7:7" ht="12.75">
      <c r="G218" s="138"/>
    </row>
    <row r="219" spans="7:7" ht="12.75">
      <c r="G219" s="138"/>
    </row>
    <row r="220" spans="7:7" ht="12.75">
      <c r="G220" s="138"/>
    </row>
    <row r="221" spans="7:7" ht="12.75">
      <c r="G221" s="138"/>
    </row>
    <row r="222" spans="7:7" ht="12.75">
      <c r="G222" s="138"/>
    </row>
    <row r="223" spans="7:7" ht="12.75">
      <c r="G223" s="138"/>
    </row>
    <row r="224" spans="7:7" ht="12.75">
      <c r="G224" s="138"/>
    </row>
    <row r="225" spans="7:7" ht="12.75">
      <c r="G225" s="138"/>
    </row>
    <row r="226" spans="7:7" ht="12.75">
      <c r="G226" s="138"/>
    </row>
    <row r="227" spans="7:7" ht="12.75">
      <c r="G227" s="138"/>
    </row>
    <row r="228" spans="7:7" ht="12.75">
      <c r="G228" s="138"/>
    </row>
    <row r="229" spans="7:7" ht="12.75">
      <c r="G229" s="138"/>
    </row>
    <row r="230" spans="7:7" ht="12.75">
      <c r="G230" s="138"/>
    </row>
    <row r="231" spans="7:7" ht="12.75">
      <c r="G231" s="138"/>
    </row>
    <row r="232" spans="7:7" ht="12.75">
      <c r="G232" s="138"/>
    </row>
    <row r="233" spans="7:7" ht="12.75">
      <c r="G233" s="138"/>
    </row>
    <row r="234" spans="7:7" ht="12.75">
      <c r="G234" s="138"/>
    </row>
    <row r="235" spans="7:7" ht="12.75">
      <c r="G235" s="138"/>
    </row>
    <row r="236" spans="7:7" ht="12.75">
      <c r="G236" s="138"/>
    </row>
    <row r="237" spans="7:7" ht="12.75">
      <c r="G237" s="138"/>
    </row>
    <row r="238" spans="7:7" ht="12.75">
      <c r="G238" s="138"/>
    </row>
    <row r="239" spans="7:7" ht="12.75">
      <c r="G239" s="138"/>
    </row>
    <row r="240" spans="7:7" ht="12.75">
      <c r="G240" s="138"/>
    </row>
    <row r="241" spans="7:7" ht="12.75">
      <c r="G241" s="138"/>
    </row>
    <row r="242" spans="7:7" ht="12.75">
      <c r="G242" s="138"/>
    </row>
    <row r="243" spans="7:7" ht="12.75">
      <c r="G243" s="138"/>
    </row>
    <row r="244" spans="7:7" ht="12.75">
      <c r="G244" s="138"/>
    </row>
    <row r="245" spans="7:7" ht="12.75">
      <c r="G245" s="138"/>
    </row>
    <row r="246" spans="7:7" ht="12.75">
      <c r="G246" s="138"/>
    </row>
    <row r="247" spans="7:7" ht="12.75">
      <c r="G247" s="138"/>
    </row>
    <row r="248" spans="7:7" ht="12.75">
      <c r="G248" s="138"/>
    </row>
    <row r="249" spans="7:7" ht="12.75">
      <c r="G249" s="138"/>
    </row>
    <row r="250" spans="7:7" ht="12.75">
      <c r="G250" s="138"/>
    </row>
    <row r="251" spans="7:7" ht="12.75">
      <c r="G251" s="138"/>
    </row>
    <row r="252" spans="7:7" ht="12.75">
      <c r="G252" s="138"/>
    </row>
    <row r="253" spans="7:7" ht="12.75">
      <c r="G253" s="138"/>
    </row>
    <row r="254" spans="7:7" ht="12.75">
      <c r="G254" s="138"/>
    </row>
    <row r="255" spans="7:7" ht="12.75">
      <c r="G255" s="138"/>
    </row>
    <row r="256" spans="7:7" ht="12.75">
      <c r="G256" s="138"/>
    </row>
    <row r="257" spans="7:7" ht="12.75">
      <c r="G257" s="138"/>
    </row>
    <row r="258" spans="7:7" ht="12.75">
      <c r="G258" s="138"/>
    </row>
    <row r="259" spans="7:7" ht="12.75">
      <c r="G259" s="138"/>
    </row>
    <row r="260" spans="7:7" ht="12.75">
      <c r="G260" s="138"/>
    </row>
    <row r="261" spans="7:7" ht="12.75">
      <c r="G261" s="138"/>
    </row>
    <row r="262" spans="7:7" ht="12.75">
      <c r="G262" s="138"/>
    </row>
    <row r="263" spans="7:7" ht="12.75">
      <c r="G263" s="138"/>
    </row>
    <row r="264" spans="7:7" ht="12.75">
      <c r="G264" s="138"/>
    </row>
    <row r="265" spans="7:7" ht="12.75">
      <c r="G265" s="138"/>
    </row>
    <row r="266" spans="7:7" ht="12.75">
      <c r="G266" s="138"/>
    </row>
    <row r="267" spans="7:7" ht="12.75">
      <c r="G267" s="138"/>
    </row>
    <row r="268" spans="7:7" ht="12.75">
      <c r="G268" s="138"/>
    </row>
    <row r="269" spans="7:7" ht="12.75">
      <c r="G269" s="138"/>
    </row>
    <row r="270" spans="7:7" ht="12.75">
      <c r="G270" s="138"/>
    </row>
    <row r="271" spans="7:7" ht="12.75">
      <c r="G271" s="138"/>
    </row>
    <row r="272" spans="7:7" ht="12.75">
      <c r="G272" s="138"/>
    </row>
    <row r="273" spans="7:7" ht="12.75">
      <c r="G273" s="138"/>
    </row>
    <row r="274" spans="7:7" ht="12.75">
      <c r="G274" s="138"/>
    </row>
    <row r="275" spans="7:7" ht="12.75">
      <c r="G275" s="138"/>
    </row>
    <row r="276" spans="7:7" ht="12.75">
      <c r="G276" s="138"/>
    </row>
    <row r="277" spans="7:7" ht="12.75">
      <c r="G277" s="138"/>
    </row>
    <row r="278" spans="7:7" ht="12.75">
      <c r="G278" s="138"/>
    </row>
    <row r="279" spans="7:7" ht="12.75">
      <c r="G279" s="138"/>
    </row>
    <row r="280" spans="7:7" ht="12.75">
      <c r="G280" s="138"/>
    </row>
    <row r="281" spans="7:7" ht="12.75">
      <c r="G281" s="138"/>
    </row>
    <row r="282" spans="7:7" ht="12.75">
      <c r="G282" s="138"/>
    </row>
    <row r="283" spans="7:7" ht="12.75">
      <c r="G283" s="138"/>
    </row>
    <row r="284" spans="7:7" ht="12.75">
      <c r="G284" s="138"/>
    </row>
    <row r="285" spans="7:7" ht="12.75">
      <c r="G285" s="138"/>
    </row>
    <row r="286" spans="7:7" ht="12.75">
      <c r="G286" s="138"/>
    </row>
    <row r="287" spans="7:7" ht="12.75">
      <c r="G287" s="138"/>
    </row>
    <row r="288" spans="7:7" ht="12.75">
      <c r="G288" s="138"/>
    </row>
    <row r="289" spans="7:7" ht="12.75">
      <c r="G289" s="138"/>
    </row>
    <row r="290" spans="7:7" ht="12.75">
      <c r="G290" s="138"/>
    </row>
    <row r="291" spans="7:7" ht="12.75">
      <c r="G291" s="138"/>
    </row>
    <row r="292" spans="7:7" ht="12.75">
      <c r="G292" s="138"/>
    </row>
    <row r="293" spans="7:7" ht="12.75">
      <c r="G293" s="138"/>
    </row>
    <row r="294" spans="7:7" ht="12.75">
      <c r="G294" s="138"/>
    </row>
    <row r="295" spans="7:7" ht="12.75">
      <c r="G295" s="138"/>
    </row>
    <row r="296" spans="7:7" ht="12.75">
      <c r="G296" s="138"/>
    </row>
    <row r="297" spans="7:7" ht="12.75">
      <c r="G297" s="138"/>
    </row>
    <row r="298" spans="7:7" ht="12.75">
      <c r="G298" s="138"/>
    </row>
    <row r="299" spans="7:7" ht="12.75">
      <c r="G299" s="138"/>
    </row>
    <row r="300" spans="7:7" ht="12.75">
      <c r="G300" s="138"/>
    </row>
    <row r="301" spans="7:7" ht="12.75">
      <c r="G301" s="138"/>
    </row>
    <row r="302" spans="7:7" ht="12.75">
      <c r="G302" s="138"/>
    </row>
    <row r="303" spans="7:7" ht="12.75">
      <c r="G303" s="138"/>
    </row>
    <row r="304" spans="7:7" ht="12.75">
      <c r="G304" s="138"/>
    </row>
    <row r="305" spans="7:7" ht="12.75">
      <c r="G305" s="138"/>
    </row>
    <row r="306" spans="7:7" ht="12.75">
      <c r="G306" s="138"/>
    </row>
    <row r="307" spans="7:7" ht="12.75">
      <c r="G307" s="138"/>
    </row>
    <row r="308" spans="7:7" ht="12.75">
      <c r="G308" s="138"/>
    </row>
    <row r="309" spans="7:7" ht="12.75">
      <c r="G309" s="138"/>
    </row>
    <row r="310" spans="7:7" ht="12.75">
      <c r="G310" s="138"/>
    </row>
    <row r="311" spans="7:7" ht="12.75">
      <c r="G311" s="138"/>
    </row>
    <row r="312" spans="7:7" ht="12.75">
      <c r="G312" s="138"/>
    </row>
    <row r="313" spans="7:7" ht="12.75">
      <c r="G313" s="138"/>
    </row>
    <row r="314" spans="7:7" ht="12.75">
      <c r="G314" s="138"/>
    </row>
    <row r="315" spans="7:7" ht="12.75">
      <c r="G315" s="138"/>
    </row>
    <row r="316" spans="7:7" ht="12.75">
      <c r="G316" s="138"/>
    </row>
    <row r="317" spans="7:7" ht="12.75">
      <c r="G317" s="138"/>
    </row>
    <row r="318" spans="7:7" ht="12.75">
      <c r="G318" s="138"/>
    </row>
    <row r="319" spans="7:7" ht="12.75">
      <c r="G319" s="138"/>
    </row>
    <row r="320" spans="7:7" ht="12.75">
      <c r="G320" s="138"/>
    </row>
    <row r="321" spans="7:7" ht="12.75">
      <c r="G321" s="138"/>
    </row>
    <row r="322" spans="7:7" ht="12.75">
      <c r="G322" s="138"/>
    </row>
    <row r="323" spans="7:7" ht="12.75">
      <c r="G323" s="138"/>
    </row>
    <row r="324" spans="7:7" ht="12.75">
      <c r="G324" s="138"/>
    </row>
    <row r="325" spans="7:7" ht="12.75">
      <c r="G325" s="138"/>
    </row>
    <row r="326" spans="7:7" ht="12.75">
      <c r="G326" s="138"/>
    </row>
    <row r="327" spans="7:7" ht="12.75">
      <c r="G327" s="138"/>
    </row>
    <row r="328" spans="7:7" ht="12.75">
      <c r="G328" s="138"/>
    </row>
    <row r="329" spans="7:7" ht="12.75">
      <c r="G329" s="138"/>
    </row>
    <row r="330" spans="7:7" ht="12.75">
      <c r="G330" s="138"/>
    </row>
    <row r="331" spans="7:7" ht="12.75">
      <c r="G331" s="138"/>
    </row>
    <row r="332" spans="7:7" ht="12.75">
      <c r="G332" s="138"/>
    </row>
    <row r="333" spans="7:7" ht="12.75">
      <c r="G333" s="138"/>
    </row>
    <row r="334" spans="7:7" ht="12.75">
      <c r="G334" s="138"/>
    </row>
    <row r="335" spans="7:7" ht="12.75">
      <c r="G335" s="138"/>
    </row>
    <row r="336" spans="7:7" ht="12.75">
      <c r="G336" s="138"/>
    </row>
    <row r="337" spans="7:7" ht="12.75">
      <c r="G337" s="138"/>
    </row>
    <row r="338" spans="7:7" ht="12.75">
      <c r="G338" s="138"/>
    </row>
    <row r="339" spans="7:7" ht="12.75">
      <c r="G339" s="138"/>
    </row>
    <row r="340" spans="7:7" ht="12.75">
      <c r="G340" s="138"/>
    </row>
    <row r="341" spans="7:7" ht="12.75">
      <c r="G341" s="138"/>
    </row>
    <row r="342" spans="7:7" ht="12.75">
      <c r="G342" s="138"/>
    </row>
    <row r="343" spans="7:7" ht="12.75">
      <c r="G343" s="138"/>
    </row>
    <row r="344" spans="7:7" ht="12.75">
      <c r="G344" s="138"/>
    </row>
    <row r="345" spans="7:7" ht="12.75">
      <c r="G345" s="138"/>
    </row>
    <row r="346" spans="7:7" ht="12.75">
      <c r="G346" s="138"/>
    </row>
    <row r="347" spans="7:7" ht="12.75">
      <c r="G347" s="138"/>
    </row>
    <row r="348" spans="7:7" ht="12.75">
      <c r="G348" s="138"/>
    </row>
    <row r="349" spans="7:7" ht="12.75">
      <c r="G349" s="138"/>
    </row>
    <row r="350" spans="7:7" ht="12.75">
      <c r="G350" s="138"/>
    </row>
    <row r="351" spans="7:7" ht="12.75">
      <c r="G351" s="138"/>
    </row>
    <row r="352" spans="7:7" ht="12.75">
      <c r="G352" s="138"/>
    </row>
    <row r="353" spans="7:7" ht="12.75">
      <c r="G353" s="138"/>
    </row>
    <row r="354" spans="7:7" ht="12.75">
      <c r="G354" s="138"/>
    </row>
    <row r="355" spans="7:7" ht="12.75">
      <c r="G355" s="138"/>
    </row>
    <row r="356" spans="7:7" ht="12.75">
      <c r="G356" s="138"/>
    </row>
    <row r="357" spans="7:7" ht="12.75">
      <c r="G357" s="138"/>
    </row>
    <row r="358" spans="7:7" ht="12.75">
      <c r="G358" s="138"/>
    </row>
    <row r="359" spans="7:7" ht="12.75">
      <c r="G359" s="138"/>
    </row>
    <row r="360" spans="7:7" ht="12.75">
      <c r="G360" s="138"/>
    </row>
    <row r="361" spans="7:7" ht="12.75">
      <c r="G361" s="138"/>
    </row>
    <row r="362" spans="7:7" ht="12.75">
      <c r="G362" s="138"/>
    </row>
    <row r="363" spans="7:7" ht="12.75">
      <c r="G363" s="138"/>
    </row>
    <row r="364" spans="7:7" ht="12.75">
      <c r="G364" s="138"/>
    </row>
    <row r="365" spans="7:7" ht="12.75">
      <c r="G365" s="138"/>
    </row>
    <row r="366" spans="7:7" ht="12.75">
      <c r="G366" s="138"/>
    </row>
    <row r="367" spans="7:7" ht="12.75">
      <c r="G367" s="138"/>
    </row>
    <row r="368" spans="7:7" ht="12.75">
      <c r="G368" s="138"/>
    </row>
    <row r="369" spans="7:7" ht="12.75">
      <c r="G369" s="138"/>
    </row>
    <row r="370" spans="7:7" ht="12.75">
      <c r="G370" s="138"/>
    </row>
    <row r="371" spans="7:7" ht="12.75">
      <c r="G371" s="138"/>
    </row>
    <row r="372" spans="7:7" ht="12.75">
      <c r="G372" s="138"/>
    </row>
    <row r="373" spans="7:7" ht="12.75">
      <c r="G373" s="138"/>
    </row>
    <row r="374" spans="7:7" ht="12.75">
      <c r="G374" s="138"/>
    </row>
    <row r="375" spans="7:7" ht="12.75">
      <c r="G375" s="138"/>
    </row>
    <row r="376" spans="7:7" ht="12.75">
      <c r="G376" s="138"/>
    </row>
    <row r="377" spans="7:7" ht="12.75">
      <c r="G377" s="138"/>
    </row>
    <row r="378" spans="7:7" ht="12.75">
      <c r="G378" s="138"/>
    </row>
    <row r="379" spans="7:7" ht="12.75">
      <c r="G379" s="138"/>
    </row>
    <row r="380" spans="7:7" ht="12.75">
      <c r="G380" s="138"/>
    </row>
    <row r="381" spans="7:7" ht="12.75">
      <c r="G381" s="138"/>
    </row>
    <row r="382" spans="7:7" ht="12.75">
      <c r="G382" s="138"/>
    </row>
    <row r="383" spans="7:7" ht="12.75">
      <c r="G383" s="138"/>
    </row>
    <row r="384" spans="7:7" ht="12.75">
      <c r="G384" s="138"/>
    </row>
    <row r="385" spans="7:7" ht="12.75">
      <c r="G385" s="138"/>
    </row>
    <row r="386" spans="7:7" ht="12.75">
      <c r="G386" s="138"/>
    </row>
    <row r="387" spans="7:7" ht="12.75">
      <c r="G387" s="138"/>
    </row>
    <row r="388" spans="7:7" ht="12.75">
      <c r="G388" s="138"/>
    </row>
    <row r="389" spans="7:7" ht="12.75">
      <c r="G389" s="138"/>
    </row>
    <row r="390" spans="7:7" ht="12.75">
      <c r="G390" s="138"/>
    </row>
    <row r="391" spans="7:7" ht="12.75">
      <c r="G391" s="138"/>
    </row>
    <row r="392" spans="7:7" ht="12.75">
      <c r="G392" s="138"/>
    </row>
    <row r="393" spans="7:7" ht="12.75">
      <c r="G393" s="138"/>
    </row>
    <row r="394" spans="7:7" ht="12.75">
      <c r="G394" s="138"/>
    </row>
    <row r="395" spans="7:7" ht="12.75">
      <c r="G395" s="138"/>
    </row>
    <row r="396" spans="7:7" ht="12.75">
      <c r="G396" s="138"/>
    </row>
    <row r="397" spans="7:7" ht="12.75">
      <c r="G397" s="138"/>
    </row>
    <row r="398" spans="7:7" ht="12.75">
      <c r="G398" s="138"/>
    </row>
    <row r="399" spans="7:7" ht="12.75">
      <c r="G399" s="138"/>
    </row>
    <row r="400" spans="7:7" ht="12.75">
      <c r="G400" s="138"/>
    </row>
    <row r="401" spans="7:7" ht="12.75">
      <c r="G401" s="138"/>
    </row>
    <row r="402" spans="7:7" ht="12.75">
      <c r="G402" s="138"/>
    </row>
    <row r="403" spans="7:7" ht="12.75">
      <c r="G403" s="138"/>
    </row>
    <row r="404" spans="7:7" ht="12.75">
      <c r="G404" s="138"/>
    </row>
    <row r="405" spans="7:7" ht="12.75">
      <c r="G405" s="138"/>
    </row>
    <row r="406" spans="7:7" ht="12.75">
      <c r="G406" s="138"/>
    </row>
    <row r="407" spans="7:7" ht="12.75">
      <c r="G407" s="138"/>
    </row>
    <row r="408" spans="7:7" ht="12.75">
      <c r="G408" s="138"/>
    </row>
    <row r="409" spans="7:7" ht="12.75">
      <c r="G409" s="138"/>
    </row>
    <row r="410" spans="7:7" ht="12.75">
      <c r="G410" s="138"/>
    </row>
    <row r="411" spans="7:7" ht="12.75">
      <c r="G411" s="138"/>
    </row>
    <row r="412" spans="7:7" ht="12.75">
      <c r="G412" s="138"/>
    </row>
    <row r="413" spans="7:7" ht="12.75">
      <c r="G413" s="138"/>
    </row>
    <row r="414" spans="7:7" ht="12.75">
      <c r="G414" s="138"/>
    </row>
    <row r="415" spans="7:7" ht="12.75">
      <c r="G415" s="138"/>
    </row>
    <row r="416" spans="7:7" ht="12.75">
      <c r="G416" s="138"/>
    </row>
    <row r="417" spans="7:7" ht="12.75">
      <c r="G417" s="138"/>
    </row>
    <row r="418" spans="7:7" ht="12.75">
      <c r="G418" s="138"/>
    </row>
    <row r="419" spans="7:7" ht="12.75">
      <c r="G419" s="138"/>
    </row>
    <row r="420" spans="7:7" ht="12.75">
      <c r="G420" s="138"/>
    </row>
    <row r="421" spans="7:7" ht="12.75">
      <c r="G421" s="138"/>
    </row>
    <row r="422" spans="7:7" ht="12.75">
      <c r="G422" s="138"/>
    </row>
    <row r="423" spans="7:7" ht="12.75">
      <c r="G423" s="138"/>
    </row>
    <row r="424" spans="7:7" ht="12.75">
      <c r="G424" s="138"/>
    </row>
    <row r="425" spans="7:7" ht="12.75">
      <c r="G425" s="138"/>
    </row>
    <row r="426" spans="7:7" ht="12.75">
      <c r="G426" s="138"/>
    </row>
    <row r="427" spans="7:7" ht="12.75">
      <c r="G427" s="138"/>
    </row>
    <row r="428" spans="7:7" ht="12.75">
      <c r="G428" s="138"/>
    </row>
    <row r="429" spans="7:7" ht="12.75">
      <c r="G429" s="138"/>
    </row>
    <row r="430" spans="7:7" ht="12.75">
      <c r="G430" s="138"/>
    </row>
    <row r="431" spans="7:7" ht="12.75">
      <c r="G431" s="138"/>
    </row>
    <row r="432" spans="7:7" ht="12.75">
      <c r="G432" s="138"/>
    </row>
    <row r="433" spans="7:7" ht="12.75">
      <c r="G433" s="138"/>
    </row>
    <row r="434" spans="7:7" ht="12.75">
      <c r="G434" s="138"/>
    </row>
    <row r="435" spans="7:7" ht="12.75">
      <c r="G435" s="138"/>
    </row>
    <row r="436" spans="7:7" ht="12.75">
      <c r="G436" s="138"/>
    </row>
    <row r="437" spans="7:7" ht="12.75">
      <c r="G437" s="138"/>
    </row>
    <row r="438" spans="7:7" ht="12.75">
      <c r="G438" s="138"/>
    </row>
    <row r="439" spans="7:7" ht="12.75">
      <c r="G439" s="138"/>
    </row>
    <row r="440" spans="7:7" ht="12.75">
      <c r="G440" s="138"/>
    </row>
    <row r="441" spans="7:7" ht="12.75">
      <c r="G441" s="138"/>
    </row>
    <row r="442" spans="7:7" ht="12.75">
      <c r="G442" s="138"/>
    </row>
    <row r="443" spans="7:7" ht="12.75">
      <c r="G443" s="138"/>
    </row>
    <row r="444" spans="7:7" ht="12.75">
      <c r="G444" s="138"/>
    </row>
    <row r="445" spans="7:7" ht="12.75">
      <c r="G445" s="138"/>
    </row>
    <row r="446" spans="7:7" ht="12.75">
      <c r="G446" s="138"/>
    </row>
    <row r="447" spans="7:7" ht="12.75">
      <c r="G447" s="138"/>
    </row>
    <row r="448" spans="7:7" ht="12.75">
      <c r="G448" s="138"/>
    </row>
    <row r="449" spans="7:7" ht="12.75">
      <c r="G449" s="138"/>
    </row>
    <row r="450" spans="7:7" ht="12.75">
      <c r="G450" s="138"/>
    </row>
    <row r="451" spans="7:7" ht="12.75">
      <c r="G451" s="138"/>
    </row>
    <row r="452" spans="7:7" ht="12.75">
      <c r="G452" s="138"/>
    </row>
    <row r="453" spans="7:7" ht="12.75">
      <c r="G453" s="138"/>
    </row>
    <row r="454" spans="7:7" ht="12.75">
      <c r="G454" s="138"/>
    </row>
    <row r="455" spans="7:7" ht="12.75">
      <c r="G455" s="138"/>
    </row>
    <row r="456" spans="7:7" ht="12.75">
      <c r="G456" s="138"/>
    </row>
    <row r="457" spans="7:7" ht="12.75">
      <c r="G457" s="138"/>
    </row>
    <row r="458" spans="7:7" ht="12.75">
      <c r="G458" s="138"/>
    </row>
    <row r="459" spans="7:7" ht="12.75">
      <c r="G459" s="138"/>
    </row>
    <row r="460" spans="7:7" ht="12.75">
      <c r="G460" s="138"/>
    </row>
    <row r="461" spans="7:7" ht="12.75">
      <c r="G461" s="138"/>
    </row>
    <row r="462" spans="7:7" ht="12.75">
      <c r="G462" s="138"/>
    </row>
    <row r="463" spans="7:7" ht="12.75">
      <c r="G463" s="138"/>
    </row>
    <row r="464" spans="7:7" ht="12.75">
      <c r="G464" s="138"/>
    </row>
    <row r="465" spans="7:7" ht="12.75">
      <c r="G465" s="138"/>
    </row>
    <row r="466" spans="7:7" ht="12.75">
      <c r="G466" s="138"/>
    </row>
    <row r="467" spans="7:7" ht="12.75">
      <c r="G467" s="138"/>
    </row>
    <row r="468" spans="7:7" ht="12.75">
      <c r="G468" s="138"/>
    </row>
    <row r="469" spans="7:7" ht="12.75">
      <c r="G469" s="138"/>
    </row>
    <row r="470" spans="7:7" ht="12.75">
      <c r="G470" s="138"/>
    </row>
    <row r="471" spans="7:7" ht="12.75">
      <c r="G471" s="138"/>
    </row>
    <row r="472" spans="7:7" ht="12.75">
      <c r="G472" s="138"/>
    </row>
    <row r="473" spans="7:7" ht="12.75">
      <c r="G473" s="138"/>
    </row>
    <row r="474" spans="7:7" ht="12.75">
      <c r="G474" s="138"/>
    </row>
    <row r="475" spans="7:7" ht="12.75">
      <c r="G475" s="138"/>
    </row>
    <row r="476" spans="7:7" ht="12.75">
      <c r="G476" s="138"/>
    </row>
    <row r="477" spans="7:7" ht="12.75">
      <c r="G477" s="138"/>
    </row>
    <row r="478" spans="7:7" ht="12.75">
      <c r="G478" s="138"/>
    </row>
    <row r="479" spans="7:7" ht="12.75">
      <c r="G479" s="138"/>
    </row>
    <row r="480" spans="7:7" ht="12.75">
      <c r="G480" s="138"/>
    </row>
    <row r="481" spans="7:7" ht="12.75">
      <c r="G481" s="138"/>
    </row>
    <row r="482" spans="7:7" ht="12.75">
      <c r="G482" s="138"/>
    </row>
    <row r="483" spans="7:7" ht="12.75">
      <c r="G483" s="138"/>
    </row>
    <row r="484" spans="7:7" ht="12.75">
      <c r="G484" s="138"/>
    </row>
    <row r="485" spans="7:7" ht="12.75">
      <c r="G485" s="138"/>
    </row>
    <row r="486" spans="7:7" ht="12.75">
      <c r="G486" s="138"/>
    </row>
    <row r="487" spans="7:7" ht="12.75">
      <c r="G487" s="138"/>
    </row>
    <row r="488" spans="7:7" ht="12.75">
      <c r="G488" s="138"/>
    </row>
    <row r="489" spans="7:7" ht="12.75">
      <c r="G489" s="138"/>
    </row>
    <row r="490" spans="7:7" ht="12.75">
      <c r="G490" s="138"/>
    </row>
    <row r="491" spans="7:7" ht="12.75">
      <c r="G491" s="138"/>
    </row>
    <row r="492" spans="7:7" ht="12.75">
      <c r="G492" s="138"/>
    </row>
    <row r="493" spans="7:7" ht="12.75">
      <c r="G493" s="138"/>
    </row>
    <row r="494" spans="7:7" ht="12.75">
      <c r="G494" s="138"/>
    </row>
    <row r="495" spans="7:7" ht="12.75">
      <c r="G495" s="138"/>
    </row>
    <row r="496" spans="7:7" ht="12.75">
      <c r="G496" s="138"/>
    </row>
    <row r="497" spans="7:7" ht="12.75">
      <c r="G497" s="138"/>
    </row>
    <row r="498" spans="7:7" ht="12.75">
      <c r="G498" s="138"/>
    </row>
    <row r="499" spans="7:7" ht="12.75">
      <c r="G499" s="138"/>
    </row>
    <row r="500" spans="7:7" ht="12.75">
      <c r="G500" s="138"/>
    </row>
    <row r="501" spans="7:7" ht="12.75">
      <c r="G501" s="138"/>
    </row>
    <row r="502" spans="7:7" ht="12.75">
      <c r="G502" s="138"/>
    </row>
    <row r="503" spans="7:7" ht="12.75">
      <c r="G503" s="138"/>
    </row>
    <row r="504" spans="7:7" ht="12.75">
      <c r="G504" s="138"/>
    </row>
    <row r="505" spans="7:7" ht="12.75">
      <c r="G505" s="138"/>
    </row>
    <row r="506" spans="7:7" ht="12.75">
      <c r="G506" s="138"/>
    </row>
    <row r="507" spans="7:7" ht="12.75">
      <c r="G507" s="138"/>
    </row>
    <row r="508" spans="7:7" ht="12.75">
      <c r="G508" s="138"/>
    </row>
    <row r="509" spans="7:7" ht="12.75">
      <c r="G509" s="138"/>
    </row>
    <row r="510" spans="7:7" ht="12.75">
      <c r="G510" s="138"/>
    </row>
    <row r="511" spans="7:7" ht="12.75">
      <c r="G511" s="138"/>
    </row>
    <row r="512" spans="7:7" ht="12.75">
      <c r="G512" s="138"/>
    </row>
    <row r="513" spans="7:7" ht="12.75">
      <c r="G513" s="138"/>
    </row>
    <row r="514" spans="7:7" ht="12.75">
      <c r="G514" s="138"/>
    </row>
    <row r="515" spans="7:7" ht="12.75">
      <c r="G515" s="138"/>
    </row>
    <row r="516" spans="7:7" ht="12.75">
      <c r="G516" s="138"/>
    </row>
    <row r="517" spans="7:7" ht="12.75">
      <c r="G517" s="138"/>
    </row>
    <row r="518" spans="7:7" ht="12.75">
      <c r="G518" s="138"/>
    </row>
    <row r="519" spans="7:7" ht="12.75">
      <c r="G519" s="138"/>
    </row>
    <row r="520" spans="7:7" ht="12.75">
      <c r="G520" s="138"/>
    </row>
    <row r="521" spans="7:7" ht="12.75">
      <c r="G521" s="138"/>
    </row>
    <row r="522" spans="7:7" ht="12.75">
      <c r="G522" s="138"/>
    </row>
    <row r="523" spans="7:7" ht="12.75">
      <c r="G523" s="138"/>
    </row>
    <row r="524" spans="7:7" ht="12.75">
      <c r="G524" s="138"/>
    </row>
    <row r="525" spans="7:7" ht="12.75">
      <c r="G525" s="138"/>
    </row>
    <row r="526" spans="7:7" ht="12.75">
      <c r="G526" s="138"/>
    </row>
    <row r="527" spans="7:7" ht="12.75">
      <c r="G527" s="138"/>
    </row>
    <row r="528" spans="7:7" ht="12.75">
      <c r="G528" s="138"/>
    </row>
    <row r="529" spans="7:7" ht="12.75">
      <c r="G529" s="138"/>
    </row>
    <row r="530" spans="7:7" ht="12.75">
      <c r="G530" s="138"/>
    </row>
    <row r="531" spans="7:7" ht="12.75">
      <c r="G531" s="138"/>
    </row>
    <row r="532" spans="7:7" ht="12.75">
      <c r="G532" s="138"/>
    </row>
    <row r="533" spans="7:7" ht="12.75">
      <c r="G533" s="138"/>
    </row>
    <row r="534" spans="7:7" ht="12.75">
      <c r="G534" s="138"/>
    </row>
    <row r="535" spans="7:7" ht="12.75">
      <c r="G535" s="138"/>
    </row>
    <row r="536" spans="7:7" ht="12.75">
      <c r="G536" s="138"/>
    </row>
    <row r="537" spans="7:7" ht="12.75">
      <c r="G537" s="138"/>
    </row>
    <row r="538" spans="7:7" ht="12.75">
      <c r="G538" s="138"/>
    </row>
    <row r="539" spans="7:7" ht="12.75">
      <c r="G539" s="138"/>
    </row>
    <row r="540" spans="7:7" ht="12.75">
      <c r="G540" s="138"/>
    </row>
    <row r="541" spans="7:7" ht="12.75">
      <c r="G541" s="138"/>
    </row>
    <row r="542" spans="7:7" ht="12.75">
      <c r="G542" s="138"/>
    </row>
    <row r="543" spans="7:7" ht="12.75">
      <c r="G543" s="138"/>
    </row>
    <row r="544" spans="7:7" ht="12.75">
      <c r="G544" s="138"/>
    </row>
    <row r="545" spans="7:7" ht="12.75">
      <c r="G545" s="138"/>
    </row>
    <row r="546" spans="7:7" ht="12.75">
      <c r="G546" s="138"/>
    </row>
    <row r="547" spans="7:7" ht="12.75">
      <c r="G547" s="138"/>
    </row>
    <row r="548" spans="7:7" ht="12.75">
      <c r="G548" s="138"/>
    </row>
    <row r="549" spans="7:7" ht="12.75">
      <c r="G549" s="138"/>
    </row>
    <row r="550" spans="7:7" ht="12.75">
      <c r="G550" s="138"/>
    </row>
    <row r="551" spans="7:7" ht="12.75">
      <c r="G551" s="138"/>
    </row>
    <row r="552" spans="7:7" ht="12.75">
      <c r="G552" s="138"/>
    </row>
    <row r="553" spans="7:7" ht="12.75">
      <c r="G553" s="138"/>
    </row>
    <row r="554" spans="7:7" ht="12.75">
      <c r="G554" s="138"/>
    </row>
    <row r="555" spans="7:7" ht="12.75">
      <c r="G555" s="138"/>
    </row>
    <row r="556" spans="7:7" ht="12.75">
      <c r="G556" s="138"/>
    </row>
    <row r="557" spans="7:7" ht="12.75">
      <c r="G557" s="138"/>
    </row>
    <row r="558" spans="7:7" ht="12.75">
      <c r="G558" s="138"/>
    </row>
    <row r="559" spans="7:7" ht="12.75">
      <c r="G559" s="138"/>
    </row>
    <row r="560" spans="7:7" ht="12.75">
      <c r="G560" s="138"/>
    </row>
    <row r="561" spans="7:7" ht="12.75">
      <c r="G561" s="138"/>
    </row>
    <row r="562" spans="7:7" ht="12.75">
      <c r="G562" s="138"/>
    </row>
    <row r="563" spans="7:7" ht="12.75">
      <c r="G563" s="138"/>
    </row>
    <row r="564" spans="7:7" ht="12.75">
      <c r="G564" s="138"/>
    </row>
    <row r="565" spans="7:7" ht="12.75">
      <c r="G565" s="138"/>
    </row>
    <row r="566" spans="7:7" ht="12.75">
      <c r="G566" s="138"/>
    </row>
    <row r="567" spans="7:7" ht="12.75">
      <c r="G567" s="138"/>
    </row>
    <row r="568" spans="7:7" ht="12.75">
      <c r="G568" s="138"/>
    </row>
    <row r="569" spans="7:7" ht="12.75">
      <c r="G569" s="138"/>
    </row>
    <row r="570" spans="7:7" ht="12.75">
      <c r="G570" s="138"/>
    </row>
    <row r="571" spans="7:7" ht="12.75">
      <c r="G571" s="138"/>
    </row>
    <row r="572" spans="7:7" ht="12.75">
      <c r="G572" s="138"/>
    </row>
    <row r="573" spans="7:7" ht="12.75">
      <c r="G573" s="138"/>
    </row>
    <row r="574" spans="7:7" ht="12.75">
      <c r="G574" s="138"/>
    </row>
    <row r="575" spans="7:7" ht="12.75">
      <c r="G575" s="138"/>
    </row>
    <row r="576" spans="7:7" ht="12.75">
      <c r="G576" s="138"/>
    </row>
    <row r="577" spans="7:7" ht="12.75">
      <c r="G577" s="138"/>
    </row>
    <row r="578" spans="7:7" ht="12.75">
      <c r="G578" s="138"/>
    </row>
    <row r="579" spans="7:7" ht="12.75">
      <c r="G579" s="138"/>
    </row>
    <row r="580" spans="7:7" ht="12.75">
      <c r="G580" s="138"/>
    </row>
    <row r="581" spans="7:7" ht="12.75">
      <c r="G581" s="138"/>
    </row>
    <row r="582" spans="7:7" ht="12.75">
      <c r="G582" s="138"/>
    </row>
    <row r="583" spans="7:7" ht="12.75">
      <c r="G583" s="138"/>
    </row>
    <row r="584" spans="7:7" ht="12.75">
      <c r="G584" s="138"/>
    </row>
    <row r="585" spans="7:7" ht="12.75">
      <c r="G585" s="138"/>
    </row>
    <row r="586" spans="7:7" ht="12.75">
      <c r="G586" s="138"/>
    </row>
    <row r="587" spans="7:7" ht="12.75">
      <c r="G587" s="138"/>
    </row>
    <row r="588" spans="7:7" ht="12.75">
      <c r="G588" s="138"/>
    </row>
    <row r="589" spans="7:7" ht="12.75">
      <c r="G589" s="138"/>
    </row>
    <row r="590" spans="7:7" ht="12.75">
      <c r="G590" s="138"/>
    </row>
    <row r="591" spans="7:7" ht="12.75">
      <c r="G591" s="138"/>
    </row>
    <row r="592" spans="7:7" ht="12.75">
      <c r="G592" s="138"/>
    </row>
    <row r="593" spans="7:7" ht="12.75">
      <c r="G593" s="138"/>
    </row>
    <row r="594" spans="7:7" ht="12.75">
      <c r="G594" s="138"/>
    </row>
    <row r="595" spans="7:7" ht="12.75">
      <c r="G595" s="138"/>
    </row>
    <row r="596" spans="7:7" ht="12.75">
      <c r="G596" s="138"/>
    </row>
    <row r="597" spans="7:7" ht="12.75">
      <c r="G597" s="138"/>
    </row>
    <row r="598" spans="7:7" ht="12.75">
      <c r="G598" s="138"/>
    </row>
    <row r="599" spans="7:7" ht="12.75">
      <c r="G599" s="138"/>
    </row>
    <row r="600" spans="7:7" ht="12.75">
      <c r="G600" s="138"/>
    </row>
    <row r="601" spans="7:7" ht="12.75">
      <c r="G601" s="138"/>
    </row>
    <row r="602" spans="7:7" ht="12.75">
      <c r="G602" s="138"/>
    </row>
    <row r="603" spans="7:7" ht="12.75">
      <c r="G603" s="138"/>
    </row>
    <row r="604" spans="7:7" ht="12.75">
      <c r="G604" s="138"/>
    </row>
    <row r="605" spans="7:7" ht="12.75">
      <c r="G605" s="138"/>
    </row>
    <row r="606" spans="7:7" ht="12.75">
      <c r="G606" s="138"/>
    </row>
    <row r="607" spans="7:7" ht="12.75">
      <c r="G607" s="138"/>
    </row>
    <row r="608" spans="7:7" ht="12.75">
      <c r="G608" s="138"/>
    </row>
    <row r="609" spans="7:7" ht="12.75">
      <c r="G609" s="138"/>
    </row>
    <row r="610" spans="7:7" ht="12.75">
      <c r="G610" s="138"/>
    </row>
    <row r="611" spans="7:7" ht="12.75">
      <c r="G611" s="138"/>
    </row>
    <row r="612" spans="7:7" ht="12.75">
      <c r="G612" s="138"/>
    </row>
    <row r="613" spans="7:7" ht="12.75">
      <c r="G613" s="138"/>
    </row>
    <row r="614" spans="7:7" ht="12.75">
      <c r="G614" s="138"/>
    </row>
    <row r="615" spans="7:7" ht="12.75">
      <c r="G615" s="138"/>
    </row>
    <row r="616" spans="7:7" ht="12.75">
      <c r="G616" s="138"/>
    </row>
    <row r="617" spans="7:7" ht="12.75">
      <c r="G617" s="138"/>
    </row>
    <row r="618" spans="7:7" ht="12.75">
      <c r="G618" s="138"/>
    </row>
    <row r="619" spans="7:7" ht="12.75">
      <c r="G619" s="138"/>
    </row>
    <row r="620" spans="7:7" ht="12.75">
      <c r="G620" s="138"/>
    </row>
    <row r="621" spans="7:7" ht="12.75">
      <c r="G621" s="138"/>
    </row>
    <row r="622" spans="7:7" ht="12.75">
      <c r="G622" s="138"/>
    </row>
    <row r="623" spans="7:7" ht="12.75">
      <c r="G623" s="138"/>
    </row>
    <row r="624" spans="7:7" ht="12.75">
      <c r="G624" s="138"/>
    </row>
    <row r="625" spans="7:7" ht="12.75">
      <c r="G625" s="138"/>
    </row>
    <row r="626" spans="7:7" ht="12.75">
      <c r="G626" s="138"/>
    </row>
    <row r="627" spans="7:7" ht="12.75">
      <c r="G627" s="138"/>
    </row>
    <row r="628" spans="7:7" ht="12.75">
      <c r="G628" s="138"/>
    </row>
    <row r="629" spans="7:7" ht="12.75">
      <c r="G629" s="138"/>
    </row>
    <row r="630" spans="7:7" ht="12.75">
      <c r="G630" s="138"/>
    </row>
    <row r="631" spans="7:7" ht="12.75">
      <c r="G631" s="138"/>
    </row>
    <row r="632" spans="7:7" ht="12.75">
      <c r="G632" s="138"/>
    </row>
    <row r="633" spans="7:7" ht="12.75">
      <c r="G633" s="138"/>
    </row>
    <row r="634" spans="7:7" ht="12.75">
      <c r="G634" s="138"/>
    </row>
    <row r="635" spans="7:7" ht="12.75">
      <c r="G635" s="138"/>
    </row>
    <row r="636" spans="7:7" ht="12.75">
      <c r="G636" s="138"/>
    </row>
    <row r="637" spans="7:7" ht="12.75">
      <c r="G637" s="138"/>
    </row>
    <row r="638" spans="7:7" ht="12.75">
      <c r="G638" s="138"/>
    </row>
    <row r="639" spans="7:7" ht="12.75">
      <c r="G639" s="138"/>
    </row>
    <row r="640" spans="7:7" ht="12.75">
      <c r="G640" s="138"/>
    </row>
    <row r="641" spans="7:7" ht="12.75">
      <c r="G641" s="138"/>
    </row>
    <row r="642" spans="7:7" ht="12.75">
      <c r="G642" s="138"/>
    </row>
    <row r="643" spans="7:7" ht="12.75">
      <c r="G643" s="138"/>
    </row>
    <row r="644" spans="7:7" ht="12.75">
      <c r="G644" s="138"/>
    </row>
    <row r="645" spans="7:7" ht="12.75">
      <c r="G645" s="138"/>
    </row>
    <row r="646" spans="7:7" ht="12.75">
      <c r="G646" s="138"/>
    </row>
    <row r="647" spans="7:7" ht="12.75">
      <c r="G647" s="138"/>
    </row>
    <row r="648" spans="7:7" ht="12.75">
      <c r="G648" s="138"/>
    </row>
    <row r="649" spans="7:7" ht="12.75">
      <c r="G649" s="138"/>
    </row>
    <row r="650" spans="7:7" ht="12.75">
      <c r="G650" s="138"/>
    </row>
    <row r="651" spans="7:7" ht="12.75">
      <c r="G651" s="138"/>
    </row>
    <row r="652" spans="7:7" ht="12.75">
      <c r="G652" s="138"/>
    </row>
    <row r="653" spans="7:7" ht="12.75">
      <c r="G653" s="138"/>
    </row>
    <row r="654" spans="7:7" ht="12.75">
      <c r="G654" s="138"/>
    </row>
    <row r="655" spans="7:7" ht="12.75">
      <c r="G655" s="138"/>
    </row>
    <row r="656" spans="7:7" ht="12.75">
      <c r="G656" s="138"/>
    </row>
    <row r="657" spans="7:7" ht="12.75">
      <c r="G657" s="138"/>
    </row>
    <row r="658" spans="7:7" ht="12.75">
      <c r="G658" s="138"/>
    </row>
    <row r="659" spans="7:7" ht="12.75">
      <c r="G659" s="138"/>
    </row>
    <row r="660" spans="7:7" ht="12.75">
      <c r="G660" s="138"/>
    </row>
    <row r="661" spans="7:7" ht="12.75">
      <c r="G661" s="138"/>
    </row>
    <row r="662" spans="7:7" ht="12.75">
      <c r="G662" s="138"/>
    </row>
    <row r="663" spans="7:7" ht="12.75">
      <c r="G663" s="138"/>
    </row>
    <row r="664" spans="7:7" ht="12.75">
      <c r="G664" s="138"/>
    </row>
    <row r="665" spans="7:7" ht="12.75">
      <c r="G665" s="138"/>
    </row>
    <row r="666" spans="7:7" ht="12.75">
      <c r="G666" s="138"/>
    </row>
    <row r="667" spans="7:7" ht="12.75">
      <c r="G667" s="138"/>
    </row>
    <row r="668" spans="7:7" ht="12.75">
      <c r="G668" s="138"/>
    </row>
    <row r="669" spans="7:7" ht="12.75">
      <c r="G669" s="138"/>
    </row>
    <row r="670" spans="7:7" ht="12.75">
      <c r="G670" s="138"/>
    </row>
    <row r="671" spans="7:7" ht="12.75">
      <c r="G671" s="138"/>
    </row>
    <row r="672" spans="7:7" ht="12.75">
      <c r="G672" s="138"/>
    </row>
    <row r="673" spans="7:7" ht="12.75">
      <c r="G673" s="138"/>
    </row>
    <row r="674" spans="7:7" ht="12.75">
      <c r="G674" s="138"/>
    </row>
    <row r="675" spans="7:7" ht="12.75">
      <c r="G675" s="138"/>
    </row>
    <row r="676" spans="7:7" ht="12.75">
      <c r="G676" s="138"/>
    </row>
    <row r="677" spans="7:7" ht="12.75">
      <c r="G677" s="138"/>
    </row>
    <row r="678" spans="7:7" ht="12.75">
      <c r="G678" s="138"/>
    </row>
    <row r="679" spans="7:7" ht="12.75">
      <c r="G679" s="138"/>
    </row>
    <row r="680" spans="7:7" ht="12.75">
      <c r="G680" s="138"/>
    </row>
    <row r="681" spans="7:7" ht="12.75">
      <c r="G681" s="138"/>
    </row>
    <row r="682" spans="7:7" ht="12.75">
      <c r="G682" s="138"/>
    </row>
    <row r="683" spans="7:7" ht="12.75">
      <c r="G683" s="138"/>
    </row>
    <row r="684" spans="7:7" ht="12.75">
      <c r="G684" s="138"/>
    </row>
    <row r="685" spans="7:7" ht="12.75">
      <c r="G685" s="138"/>
    </row>
    <row r="686" spans="7:7" ht="12.75">
      <c r="G686" s="138"/>
    </row>
    <row r="687" spans="7:7" ht="12.75">
      <c r="G687" s="138"/>
    </row>
    <row r="688" spans="7:7" ht="12.75">
      <c r="G688" s="138"/>
    </row>
    <row r="689" spans="7:7" ht="12.75">
      <c r="G689" s="138"/>
    </row>
    <row r="690" spans="7:7" ht="12.75">
      <c r="G690" s="138"/>
    </row>
    <row r="691" spans="7:7" ht="12.75">
      <c r="G691" s="138"/>
    </row>
    <row r="692" spans="7:7" ht="12.75">
      <c r="G692" s="138"/>
    </row>
    <row r="693" spans="7:7" ht="12.75">
      <c r="G693" s="138"/>
    </row>
    <row r="694" spans="7:7" ht="12.75">
      <c r="G694" s="138"/>
    </row>
    <row r="695" spans="7:7" ht="12.75">
      <c r="G695" s="138"/>
    </row>
    <row r="696" spans="7:7" ht="12.75">
      <c r="G696" s="138"/>
    </row>
    <row r="697" spans="7:7" ht="12.75">
      <c r="G697" s="138"/>
    </row>
    <row r="698" spans="7:7" ht="12.75">
      <c r="G698" s="138"/>
    </row>
    <row r="699" spans="7:7" ht="12.75">
      <c r="G699" s="138"/>
    </row>
    <row r="700" spans="7:7" ht="12.75">
      <c r="G700" s="138"/>
    </row>
    <row r="701" spans="7:7" ht="12.75">
      <c r="G701" s="138"/>
    </row>
    <row r="702" spans="7:7" ht="12.75">
      <c r="G702" s="138"/>
    </row>
    <row r="703" spans="7:7" ht="12.75">
      <c r="G703" s="138"/>
    </row>
    <row r="704" spans="7:7" ht="12.75">
      <c r="G704" s="138"/>
    </row>
    <row r="705" spans="7:7" ht="12.75">
      <c r="G705" s="138"/>
    </row>
    <row r="706" spans="7:7" ht="12.75">
      <c r="G706" s="138"/>
    </row>
    <row r="707" spans="7:7" ht="12.75">
      <c r="G707" s="138"/>
    </row>
    <row r="708" spans="7:7" ht="12.75">
      <c r="G708" s="138"/>
    </row>
    <row r="709" spans="7:7" ht="12.75">
      <c r="G709" s="138"/>
    </row>
    <row r="710" spans="7:7" ht="12.75">
      <c r="G710" s="138"/>
    </row>
    <row r="711" spans="7:7" ht="12.75">
      <c r="G711" s="138"/>
    </row>
    <row r="712" spans="7:7" ht="12.75">
      <c r="G712" s="138"/>
    </row>
    <row r="713" spans="7:7" ht="12.75">
      <c r="G713" s="138"/>
    </row>
    <row r="714" spans="7:7" ht="12.75">
      <c r="G714" s="138"/>
    </row>
    <row r="715" spans="7:7" ht="12.75">
      <c r="G715" s="138"/>
    </row>
    <row r="716" spans="7:7" ht="12.75">
      <c r="G716" s="138"/>
    </row>
    <row r="717" spans="7:7" ht="12.75">
      <c r="G717" s="138"/>
    </row>
    <row r="718" spans="7:7" ht="12.75">
      <c r="G718" s="138"/>
    </row>
    <row r="719" spans="7:7" ht="12.75">
      <c r="G719" s="138"/>
    </row>
    <row r="720" spans="7:7" ht="12.75">
      <c r="G720" s="138"/>
    </row>
    <row r="721" spans="7:7" ht="12.75">
      <c r="G721" s="138"/>
    </row>
    <row r="722" spans="7:7" ht="12.75">
      <c r="G722" s="138"/>
    </row>
    <row r="723" spans="7:7" ht="12.75">
      <c r="G723" s="138"/>
    </row>
    <row r="724" spans="7:7" ht="12.75">
      <c r="G724" s="138"/>
    </row>
    <row r="725" spans="7:7" ht="12.75">
      <c r="G725" s="138"/>
    </row>
    <row r="726" spans="7:7" ht="12.75">
      <c r="G726" s="138"/>
    </row>
    <row r="727" spans="7:7" ht="12.75">
      <c r="G727" s="138"/>
    </row>
    <row r="728" spans="7:7" ht="12.75">
      <c r="G728" s="138"/>
    </row>
    <row r="729" spans="7:7" ht="12.75">
      <c r="G729" s="138"/>
    </row>
    <row r="730" spans="7:7" ht="12.75">
      <c r="G730" s="138"/>
    </row>
    <row r="731" spans="7:7" ht="12.75">
      <c r="G731" s="138"/>
    </row>
    <row r="732" spans="7:7" ht="12.75">
      <c r="G732" s="138"/>
    </row>
    <row r="733" spans="7:7" ht="12.75">
      <c r="G733" s="138"/>
    </row>
    <row r="734" spans="7:7" ht="12.75">
      <c r="G734" s="138"/>
    </row>
    <row r="735" spans="7:7" ht="12.75">
      <c r="G735" s="138"/>
    </row>
    <row r="736" spans="7:7" ht="12.75">
      <c r="G736" s="138"/>
    </row>
    <row r="737" spans="7:7" ht="12.75">
      <c r="G737" s="138"/>
    </row>
    <row r="738" spans="7:7" ht="12.75">
      <c r="G738" s="138"/>
    </row>
    <row r="739" spans="7:7" ht="12.75">
      <c r="G739" s="138"/>
    </row>
    <row r="740" spans="7:7" ht="12.75">
      <c r="G740" s="138"/>
    </row>
    <row r="741" spans="7:7" ht="12.75">
      <c r="G741" s="138"/>
    </row>
    <row r="742" spans="7:7" ht="12.75">
      <c r="G742" s="138"/>
    </row>
    <row r="743" spans="7:7" ht="12.75">
      <c r="G743" s="138"/>
    </row>
    <row r="744" spans="7:7" ht="12.75">
      <c r="G744" s="138"/>
    </row>
    <row r="745" spans="7:7" ht="12.75">
      <c r="G745" s="138"/>
    </row>
    <row r="746" spans="7:7" ht="12.75">
      <c r="G746" s="138"/>
    </row>
    <row r="747" spans="7:7" ht="12.75">
      <c r="G747" s="138"/>
    </row>
    <row r="748" spans="7:7" ht="12.75">
      <c r="G748" s="138"/>
    </row>
    <row r="749" spans="7:7" ht="12.75">
      <c r="G749" s="138"/>
    </row>
    <row r="750" spans="7:7" ht="12.75">
      <c r="G750" s="138"/>
    </row>
    <row r="751" spans="7:7" ht="12.75">
      <c r="G751" s="138"/>
    </row>
    <row r="752" spans="7:7" ht="12.75">
      <c r="G752" s="138"/>
    </row>
    <row r="753" spans="7:7" ht="12.75">
      <c r="G753" s="138"/>
    </row>
    <row r="754" spans="7:7" ht="12.75">
      <c r="G754" s="138"/>
    </row>
    <row r="755" spans="7:7" ht="12.75">
      <c r="G755" s="138"/>
    </row>
    <row r="756" spans="7:7" ht="12.75">
      <c r="G756" s="138"/>
    </row>
    <row r="757" spans="7:7" ht="12.75">
      <c r="G757" s="138"/>
    </row>
    <row r="758" spans="7:7" ht="12.75">
      <c r="G758" s="138"/>
    </row>
    <row r="759" spans="7:7" ht="12.75">
      <c r="G759" s="138"/>
    </row>
    <row r="760" spans="7:7" ht="12.75">
      <c r="G760" s="138"/>
    </row>
    <row r="761" spans="7:7" ht="12.75">
      <c r="G761" s="138"/>
    </row>
    <row r="762" spans="7:7" ht="12.75">
      <c r="G762" s="138"/>
    </row>
    <row r="763" spans="7:7" ht="12.75">
      <c r="G763" s="138"/>
    </row>
    <row r="764" spans="7:7" ht="12.75">
      <c r="G764" s="138"/>
    </row>
    <row r="765" spans="7:7" ht="12.75">
      <c r="G765" s="138"/>
    </row>
    <row r="766" spans="7:7" ht="12.75">
      <c r="G766" s="138"/>
    </row>
    <row r="767" spans="7:7" ht="12.75">
      <c r="G767" s="138"/>
    </row>
    <row r="768" spans="7:7" ht="12.75">
      <c r="G768" s="138"/>
    </row>
    <row r="769" spans="7:7" ht="12.75">
      <c r="G769" s="138"/>
    </row>
    <row r="770" spans="7:7" ht="12.75">
      <c r="G770" s="138"/>
    </row>
    <row r="771" spans="7:7" ht="12.75">
      <c r="G771" s="138"/>
    </row>
    <row r="772" spans="7:7" ht="12.75">
      <c r="G772" s="138"/>
    </row>
    <row r="773" spans="7:7" ht="12.75">
      <c r="G773" s="138"/>
    </row>
    <row r="774" spans="7:7" ht="12.75">
      <c r="G774" s="138"/>
    </row>
    <row r="775" spans="7:7" ht="12.75">
      <c r="G775" s="138"/>
    </row>
    <row r="776" spans="7:7" ht="12.75">
      <c r="G776" s="138"/>
    </row>
    <row r="777" spans="7:7" ht="12.75">
      <c r="G777" s="138"/>
    </row>
    <row r="778" spans="7:7" ht="12.75">
      <c r="G778" s="138"/>
    </row>
    <row r="779" spans="7:7" ht="12.75">
      <c r="G779" s="138"/>
    </row>
    <row r="780" spans="7:7" ht="12.75">
      <c r="G780" s="138"/>
    </row>
    <row r="781" spans="7:7" ht="12.75">
      <c r="G781" s="138"/>
    </row>
    <row r="782" spans="7:7" ht="12.75">
      <c r="G782" s="138"/>
    </row>
    <row r="783" spans="7:7" ht="12.75">
      <c r="G783" s="138"/>
    </row>
    <row r="784" spans="7:7" ht="12.75">
      <c r="G784" s="138"/>
    </row>
    <row r="785" spans="7:7" ht="12.75">
      <c r="G785" s="138"/>
    </row>
    <row r="786" spans="7:7" ht="12.75">
      <c r="G786" s="138"/>
    </row>
    <row r="787" spans="7:7" ht="12.75">
      <c r="G787" s="138"/>
    </row>
    <row r="788" spans="7:7" ht="12.75">
      <c r="G788" s="138"/>
    </row>
    <row r="789" spans="7:7" ht="12.75">
      <c r="G789" s="138"/>
    </row>
    <row r="790" spans="7:7" ht="12.75">
      <c r="G790" s="138"/>
    </row>
    <row r="791" spans="7:7" ht="12.75">
      <c r="G791" s="138"/>
    </row>
    <row r="792" spans="7:7" ht="12.75">
      <c r="G792" s="138"/>
    </row>
    <row r="793" spans="7:7" ht="12.75">
      <c r="G793" s="138"/>
    </row>
    <row r="794" spans="7:7" ht="12.75">
      <c r="G794" s="138"/>
    </row>
    <row r="795" spans="7:7" ht="12.75">
      <c r="G795" s="138"/>
    </row>
    <row r="796" spans="7:7" ht="12.75">
      <c r="G796" s="138"/>
    </row>
    <row r="797" spans="7:7" ht="12.75">
      <c r="G797" s="138"/>
    </row>
    <row r="798" spans="7:7" ht="12.75">
      <c r="G798" s="138"/>
    </row>
    <row r="799" spans="7:7" ht="12.75">
      <c r="G799" s="138"/>
    </row>
    <row r="800" spans="7:7" ht="12.75">
      <c r="G800" s="138"/>
    </row>
    <row r="801" spans="7:7" ht="12.75">
      <c r="G801" s="138"/>
    </row>
    <row r="802" spans="7:7" ht="12.75">
      <c r="G802" s="138"/>
    </row>
    <row r="803" spans="7:7" ht="12.75">
      <c r="G803" s="138"/>
    </row>
    <row r="804" spans="7:7" ht="12.75">
      <c r="G804" s="138"/>
    </row>
    <row r="805" spans="7:7" ht="12.75">
      <c r="G805" s="138"/>
    </row>
    <row r="806" spans="7:7" ht="12.75">
      <c r="G806" s="138"/>
    </row>
    <row r="807" spans="7:7" ht="12.75">
      <c r="G807" s="138"/>
    </row>
    <row r="808" spans="7:7" ht="12.75">
      <c r="G808" s="138"/>
    </row>
    <row r="809" spans="7:7" ht="12.75">
      <c r="G809" s="138"/>
    </row>
    <row r="810" spans="7:7" ht="12.75">
      <c r="G810" s="138"/>
    </row>
    <row r="811" spans="7:7" ht="12.75">
      <c r="G811" s="138"/>
    </row>
    <row r="812" spans="7:7" ht="12.75">
      <c r="G812" s="138"/>
    </row>
    <row r="813" spans="7:7" ht="12.75">
      <c r="G813" s="138"/>
    </row>
    <row r="814" spans="7:7" ht="12.75">
      <c r="G814" s="138"/>
    </row>
    <row r="815" spans="7:7" ht="12.75">
      <c r="G815" s="138"/>
    </row>
    <row r="816" spans="7:7" ht="12.75">
      <c r="G816" s="138"/>
    </row>
    <row r="817" spans="7:7" ht="12.75">
      <c r="G817" s="138"/>
    </row>
    <row r="818" spans="7:7" ht="12.75">
      <c r="G818" s="138"/>
    </row>
    <row r="819" spans="7:7" ht="12.75">
      <c r="G819" s="138"/>
    </row>
    <row r="820" spans="7:7" ht="12.75">
      <c r="G820" s="138"/>
    </row>
    <row r="821" spans="7:7" ht="12.75">
      <c r="G821" s="138"/>
    </row>
    <row r="822" spans="7:7" ht="12.75">
      <c r="G822" s="138"/>
    </row>
    <row r="823" spans="7:7" ht="12.75">
      <c r="G823" s="138"/>
    </row>
    <row r="824" spans="7:7" ht="12.75">
      <c r="G824" s="138"/>
    </row>
    <row r="825" spans="7:7" ht="12.75">
      <c r="G825" s="138"/>
    </row>
    <row r="826" spans="7:7" ht="12.75">
      <c r="G826" s="138"/>
    </row>
    <row r="827" spans="7:7" ht="12.75">
      <c r="G827" s="138"/>
    </row>
    <row r="828" spans="7:7" ht="12.75">
      <c r="G828" s="138"/>
    </row>
    <row r="829" spans="7:7" ht="12.75">
      <c r="G829" s="138"/>
    </row>
    <row r="830" spans="7:7" ht="12.75">
      <c r="G830" s="138"/>
    </row>
    <row r="831" spans="7:7" ht="12.75">
      <c r="G831" s="138"/>
    </row>
    <row r="832" spans="7:7" ht="12.75">
      <c r="G832" s="138"/>
    </row>
    <row r="833" spans="7:7" ht="12.75">
      <c r="G833" s="138"/>
    </row>
    <row r="834" spans="7:7" ht="12.75">
      <c r="G834" s="138"/>
    </row>
    <row r="835" spans="7:7" ht="12.75">
      <c r="G835" s="138"/>
    </row>
    <row r="836" spans="7:7" ht="12.75">
      <c r="G836" s="138"/>
    </row>
    <row r="837" spans="7:7" ht="12.75">
      <c r="G837" s="138"/>
    </row>
    <row r="838" spans="7:7" ht="12.75">
      <c r="G838" s="138"/>
    </row>
    <row r="839" spans="7:7" ht="12.75">
      <c r="G839" s="138"/>
    </row>
    <row r="840" spans="7:7" ht="12.75">
      <c r="G840" s="138"/>
    </row>
    <row r="841" spans="7:7" ht="12.75">
      <c r="G841" s="138"/>
    </row>
    <row r="842" spans="7:7" ht="12.75">
      <c r="G842" s="138"/>
    </row>
    <row r="843" spans="7:7" ht="12.75">
      <c r="G843" s="138"/>
    </row>
    <row r="844" spans="7:7" ht="12.75">
      <c r="G844" s="138"/>
    </row>
    <row r="845" spans="7:7" ht="12.75">
      <c r="G845" s="138"/>
    </row>
    <row r="846" spans="7:7" ht="12.75">
      <c r="G846" s="138"/>
    </row>
    <row r="847" spans="7:7" ht="12.75">
      <c r="G847" s="138"/>
    </row>
    <row r="848" spans="7:7" ht="12.75">
      <c r="G848" s="138"/>
    </row>
    <row r="849" spans="7:7" ht="12.75">
      <c r="G849" s="138"/>
    </row>
    <row r="850" spans="7:7" ht="12.75">
      <c r="G850" s="138"/>
    </row>
    <row r="851" spans="7:7" ht="12.75">
      <c r="G851" s="138"/>
    </row>
    <row r="852" spans="7:7" ht="12.75">
      <c r="G852" s="138"/>
    </row>
    <row r="853" spans="7:7" ht="12.75">
      <c r="G853" s="138"/>
    </row>
    <row r="854" spans="7:7" ht="12.75">
      <c r="G854" s="138"/>
    </row>
    <row r="855" spans="7:7" ht="12.75">
      <c r="G855" s="138"/>
    </row>
    <row r="856" spans="7:7" ht="12.75">
      <c r="G856" s="138"/>
    </row>
    <row r="857" spans="7:7" ht="12.75">
      <c r="G857" s="138"/>
    </row>
    <row r="858" spans="7:7" ht="12.75">
      <c r="G858" s="138"/>
    </row>
    <row r="859" spans="7:7" ht="12.75">
      <c r="G859" s="138"/>
    </row>
    <row r="860" spans="7:7" ht="12.75">
      <c r="G860" s="138"/>
    </row>
    <row r="861" spans="7:7" ht="12.75">
      <c r="G861" s="138"/>
    </row>
    <row r="862" spans="7:7" ht="12.75">
      <c r="G862" s="138"/>
    </row>
    <row r="863" spans="7:7" ht="12.75">
      <c r="G863" s="138"/>
    </row>
    <row r="864" spans="7:7" ht="12.75">
      <c r="G864" s="138"/>
    </row>
    <row r="865" spans="7:7" ht="12.75">
      <c r="G865" s="138"/>
    </row>
    <row r="866" spans="7:7" ht="12.75">
      <c r="G866" s="138"/>
    </row>
    <row r="867" spans="7:7" ht="12.75">
      <c r="G867" s="138"/>
    </row>
    <row r="868" spans="7:7" ht="12.75">
      <c r="G868" s="138"/>
    </row>
    <row r="869" spans="7:7" ht="12.75">
      <c r="G869" s="138"/>
    </row>
    <row r="870" spans="7:7" ht="12.75">
      <c r="G870" s="138"/>
    </row>
    <row r="871" spans="7:7" ht="12.75">
      <c r="G871" s="138"/>
    </row>
    <row r="872" spans="7:7" ht="12.75">
      <c r="G872" s="138"/>
    </row>
    <row r="873" spans="7:7" ht="12.75">
      <c r="G873" s="138"/>
    </row>
    <row r="874" spans="7:7" ht="12.75">
      <c r="G874" s="138"/>
    </row>
    <row r="875" spans="7:7" ht="12.75">
      <c r="G875" s="138"/>
    </row>
    <row r="876" spans="7:7" ht="12.75">
      <c r="G876" s="138"/>
    </row>
    <row r="877" spans="7:7" ht="12.75">
      <c r="G877" s="138"/>
    </row>
    <row r="878" spans="7:7" ht="12.75">
      <c r="G878" s="138"/>
    </row>
    <row r="879" spans="7:7" ht="12.75">
      <c r="G879" s="138"/>
    </row>
    <row r="880" spans="7:7" ht="12.75">
      <c r="G880" s="138"/>
    </row>
    <row r="881" spans="7:7" ht="12.75">
      <c r="G881" s="138"/>
    </row>
    <row r="882" spans="7:7" ht="12.75">
      <c r="G882" s="138"/>
    </row>
    <row r="883" spans="7:7" ht="12.75">
      <c r="G883" s="138"/>
    </row>
    <row r="884" spans="7:7" ht="12.75">
      <c r="G884" s="138"/>
    </row>
    <row r="885" spans="7:7" ht="12.75">
      <c r="G885" s="138"/>
    </row>
    <row r="886" spans="7:7" ht="12.75">
      <c r="G886" s="138"/>
    </row>
    <row r="887" spans="7:7" ht="12.75">
      <c r="G887" s="138"/>
    </row>
    <row r="888" spans="7:7" ht="12.75">
      <c r="G888" s="138"/>
    </row>
    <row r="889" spans="7:7" ht="12.75">
      <c r="G889" s="138"/>
    </row>
    <row r="890" spans="7:7" ht="12.75">
      <c r="G890" s="138"/>
    </row>
    <row r="891" spans="7:7" ht="12.75">
      <c r="G891" s="138"/>
    </row>
    <row r="892" spans="7:7" ht="12.75">
      <c r="G892" s="138"/>
    </row>
    <row r="893" spans="7:7" ht="12.75">
      <c r="G893" s="138"/>
    </row>
    <row r="894" spans="7:7" ht="12.75">
      <c r="G894" s="138"/>
    </row>
    <row r="895" spans="7:7" ht="12.75">
      <c r="G895" s="138"/>
    </row>
    <row r="896" spans="7:7" ht="12.75">
      <c r="G896" s="138"/>
    </row>
    <row r="897" spans="7:7" ht="12.75">
      <c r="G897" s="138"/>
    </row>
    <row r="898" spans="7:7" ht="12.75">
      <c r="G898" s="138"/>
    </row>
    <row r="899" spans="7:7" ht="12.75">
      <c r="G899" s="138"/>
    </row>
    <row r="900" spans="7:7" ht="12.75">
      <c r="G900" s="138"/>
    </row>
    <row r="901" spans="7:7" ht="12.75">
      <c r="G901" s="138"/>
    </row>
    <row r="902" spans="7:7" ht="12.75">
      <c r="G902" s="138"/>
    </row>
    <row r="903" spans="7:7" ht="12.75">
      <c r="G903" s="138"/>
    </row>
    <row r="904" spans="7:7" ht="12.75">
      <c r="G904" s="138"/>
    </row>
    <row r="905" spans="7:7" ht="12.75">
      <c r="G905" s="138"/>
    </row>
    <row r="906" spans="7:7" ht="12.75">
      <c r="G906" s="138"/>
    </row>
    <row r="907" spans="7:7" ht="12.75">
      <c r="G907" s="138"/>
    </row>
    <row r="908" spans="7:7" ht="12.75">
      <c r="G908" s="138"/>
    </row>
    <row r="909" spans="7:7" ht="12.75">
      <c r="G909" s="138"/>
    </row>
    <row r="910" spans="7:7" ht="12.75">
      <c r="G910" s="138"/>
    </row>
    <row r="911" spans="7:7" ht="12.75">
      <c r="G911" s="138"/>
    </row>
    <row r="912" spans="7:7" ht="12.75">
      <c r="G912" s="138"/>
    </row>
    <row r="913" spans="7:7" ht="12.75">
      <c r="G913" s="138"/>
    </row>
    <row r="914" spans="7:7" ht="12.75">
      <c r="G914" s="138"/>
    </row>
    <row r="915" spans="7:7" ht="12.75">
      <c r="G915" s="138"/>
    </row>
    <row r="916" spans="7:7" ht="12.75">
      <c r="G916" s="138"/>
    </row>
    <row r="917" spans="7:7" ht="12.75">
      <c r="G917" s="138"/>
    </row>
    <row r="918" spans="7:7" ht="12.75">
      <c r="G918" s="138"/>
    </row>
    <row r="919" spans="7:7" ht="12.75">
      <c r="G919" s="138"/>
    </row>
    <row r="920" spans="7:7" ht="12.75">
      <c r="G920" s="138"/>
    </row>
    <row r="921" spans="7:7" ht="12.75">
      <c r="G921" s="138"/>
    </row>
    <row r="922" spans="7:7" ht="12.75">
      <c r="G922" s="138"/>
    </row>
    <row r="923" spans="7:7" ht="12.75">
      <c r="G923" s="138"/>
    </row>
    <row r="924" spans="7:7" ht="12.75">
      <c r="G924" s="138"/>
    </row>
    <row r="925" spans="7:7" ht="12.75">
      <c r="G925" s="138"/>
    </row>
    <row r="926" spans="7:7" ht="12.75">
      <c r="G926" s="138"/>
    </row>
    <row r="927" spans="7:7" ht="12.75">
      <c r="G927" s="138"/>
    </row>
    <row r="928" spans="7:7" ht="12.75">
      <c r="G928" s="138"/>
    </row>
    <row r="929" spans="7:7" ht="12.75">
      <c r="G929" s="138"/>
    </row>
    <row r="930" spans="7:7" ht="12.75">
      <c r="G930" s="138"/>
    </row>
    <row r="931" spans="7:7" ht="12.75">
      <c r="G931" s="138"/>
    </row>
    <row r="932" spans="7:7" ht="12.75">
      <c r="G932" s="138"/>
    </row>
    <row r="933" spans="7:7" ht="12.75">
      <c r="G933" s="138"/>
    </row>
    <row r="934" spans="7:7" ht="12.75">
      <c r="G934" s="138"/>
    </row>
    <row r="935" spans="7:7" ht="12.75">
      <c r="G935" s="138"/>
    </row>
    <row r="936" spans="7:7" ht="12.75">
      <c r="G936" s="138"/>
    </row>
    <row r="937" spans="7:7" ht="12.75">
      <c r="G937" s="138"/>
    </row>
    <row r="938" spans="7:7" ht="12.75">
      <c r="G938" s="138"/>
    </row>
    <row r="939" spans="7:7" ht="12.75">
      <c r="G939" s="138"/>
    </row>
    <row r="940" spans="7:7" ht="12.75">
      <c r="G940" s="138"/>
    </row>
    <row r="941" spans="7:7" ht="12.75">
      <c r="G941" s="138"/>
    </row>
    <row r="942" spans="7:7" ht="12.75">
      <c r="G942" s="138"/>
    </row>
    <row r="943" spans="7:7" ht="12.75">
      <c r="G943" s="138"/>
    </row>
    <row r="944" spans="7:7" ht="12.75">
      <c r="G944" s="138"/>
    </row>
    <row r="945" spans="7:7" ht="12.75">
      <c r="G945" s="138"/>
    </row>
    <row r="946" spans="7:7" ht="12.75">
      <c r="G946" s="138"/>
    </row>
    <row r="947" spans="7:7" ht="12.75">
      <c r="G947" s="138"/>
    </row>
    <row r="948" spans="7:7" ht="12.75">
      <c r="G948" s="138"/>
    </row>
    <row r="949" spans="7:7" ht="12.75">
      <c r="G949" s="138"/>
    </row>
    <row r="950" spans="7:7" ht="12.75">
      <c r="G950" s="138"/>
    </row>
    <row r="951" spans="7:7" ht="12.75">
      <c r="G951" s="138"/>
    </row>
    <row r="952" spans="7:7" ht="12.75">
      <c r="G952" s="138"/>
    </row>
    <row r="953" spans="7:7" ht="12.75">
      <c r="G953" s="138"/>
    </row>
    <row r="954" spans="7:7" ht="12.75">
      <c r="G954" s="138"/>
    </row>
    <row r="955" spans="7:7" ht="12.75">
      <c r="G955" s="138"/>
    </row>
    <row r="956" spans="7:7" ht="12.75">
      <c r="G956" s="138"/>
    </row>
    <row r="957" spans="7:7" ht="12.75">
      <c r="G957" s="138"/>
    </row>
    <row r="958" spans="7:7" ht="12.75">
      <c r="G958" s="138"/>
    </row>
    <row r="959" spans="7:7" ht="12.75">
      <c r="G959" s="138"/>
    </row>
    <row r="960" spans="7:7" ht="12.75">
      <c r="G960" s="138"/>
    </row>
    <row r="961" spans="7:7" ht="12.75">
      <c r="G961" s="138"/>
    </row>
    <row r="962" spans="7:7" ht="12.75">
      <c r="G962" s="138"/>
    </row>
    <row r="963" spans="7:7" ht="12.75">
      <c r="G963" s="138"/>
    </row>
    <row r="964" spans="7:7" ht="12.75">
      <c r="G964" s="138"/>
    </row>
    <row r="965" spans="7:7" ht="12.75">
      <c r="G965" s="138"/>
    </row>
    <row r="966" spans="7:7" ht="12.75">
      <c r="G966" s="138"/>
    </row>
    <row r="967" spans="7:7" ht="12.75">
      <c r="G967" s="138"/>
    </row>
    <row r="968" spans="7:7" ht="12.75">
      <c r="G968" s="138"/>
    </row>
    <row r="969" spans="7:7" ht="12.75">
      <c r="G969" s="138"/>
    </row>
    <row r="970" spans="7:7" ht="12.75">
      <c r="G970" s="138"/>
    </row>
    <row r="971" spans="7:7" ht="12.75">
      <c r="G971" s="138"/>
    </row>
    <row r="972" spans="7:7" ht="12.75">
      <c r="G972" s="138"/>
    </row>
    <row r="973" spans="7:7" ht="12.75">
      <c r="G973" s="138"/>
    </row>
    <row r="974" spans="7:7" ht="12.75">
      <c r="G974" s="138"/>
    </row>
    <row r="975" spans="7:7" ht="12.75">
      <c r="G975" s="138"/>
    </row>
  </sheetData>
  <conditionalFormatting sqref="I2:I16">
    <cfRule type="colorScale" priority="1">
      <colorScale>
        <cfvo type="min"/>
        <cfvo type="percentile" val="50"/>
        <cfvo type="max"/>
        <color rgb="FFE67C73"/>
        <color rgb="FFFFD666"/>
        <color rgb="FF57BB8A"/>
      </colorScale>
    </cfRule>
  </conditionalFormatting>
  <conditionalFormatting sqref="J2:J16 K15:L16">
    <cfRule type="containsBlanks" dxfId="3" priority="2">
      <formula>LEN(TRIM(J2))=0</formula>
    </cfRule>
  </conditionalFormatting>
  <conditionalFormatting sqref="K2:K16">
    <cfRule type="colorScale" priority="3">
      <colorScale>
        <cfvo type="min"/>
        <cfvo type="percentile" val="50"/>
        <cfvo type="max"/>
        <color rgb="FFE67C73"/>
        <color rgb="FFFFD666"/>
        <color rgb="FF57BB8A"/>
      </colorScale>
    </cfRule>
  </conditionalFormatting>
  <conditionalFormatting sqref="L2:L16">
    <cfRule type="colorScale" priority="4">
      <colorScale>
        <cfvo type="min"/>
        <cfvo type="percentile" val="50"/>
        <cfvo type="max"/>
        <color rgb="FFE67C73"/>
        <color rgb="FFFFD666"/>
        <color rgb="FF57BB8A"/>
      </colorScale>
    </cfRule>
  </conditionalFormatting>
  <conditionalFormatting sqref="J2:J16">
    <cfRule type="colorScale" priority="5">
      <colorScale>
        <cfvo type="min"/>
        <cfvo type="percentile" val="50"/>
        <cfvo type="max"/>
        <color rgb="FFE67C73"/>
        <color rgb="FFFFD666"/>
        <color rgb="FF57BB8A"/>
      </colorScale>
    </cfRule>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1633</v>
      </c>
      <c r="C2" s="214"/>
      <c r="D2" s="440"/>
      <c r="E2" s="440"/>
      <c r="F2" s="214"/>
      <c r="G2" s="441"/>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4</v>
      </c>
      <c r="C3" s="214"/>
      <c r="D3" s="440"/>
      <c r="E3" s="440"/>
      <c r="F3" s="214"/>
      <c r="G3" s="441"/>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1634</v>
      </c>
      <c r="C4" s="214"/>
      <c r="D4" s="440"/>
      <c r="E4" s="440"/>
      <c r="F4" s="214"/>
      <c r="G4" s="441"/>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1635</v>
      </c>
      <c r="C5" s="219" t="s">
        <v>1636</v>
      </c>
      <c r="D5" s="289"/>
      <c r="E5" s="289"/>
      <c r="F5" s="216"/>
      <c r="G5" s="442"/>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443"/>
      <c r="E6" s="443"/>
      <c r="F6" s="224"/>
      <c r="G6" s="44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365">
        <v>2</v>
      </c>
      <c r="E7" s="366">
        <v>0</v>
      </c>
      <c r="F7" s="445" t="s">
        <v>1637</v>
      </c>
      <c r="G7" s="446" t="s">
        <v>1638</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85.5">
      <c r="A8" s="288">
        <v>1.2</v>
      </c>
      <c r="B8" s="227" t="s">
        <v>86</v>
      </c>
      <c r="C8" s="228" t="s">
        <v>262</v>
      </c>
      <c r="D8" s="365">
        <v>2</v>
      </c>
      <c r="E8" s="366">
        <v>0</v>
      </c>
      <c r="F8" s="447" t="s">
        <v>1639</v>
      </c>
      <c r="G8" s="446" t="s">
        <v>1640</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85.5">
      <c r="A9" s="288">
        <v>1.3</v>
      </c>
      <c r="B9" s="227" t="s">
        <v>87</v>
      </c>
      <c r="C9" s="228" t="s">
        <v>264</v>
      </c>
      <c r="D9" s="365">
        <v>1</v>
      </c>
      <c r="E9" s="366">
        <v>0</v>
      </c>
      <c r="F9" s="367" t="s">
        <v>1480</v>
      </c>
      <c r="G9" s="448" t="s">
        <v>1481</v>
      </c>
      <c r="H9" s="130"/>
      <c r="I9" s="130"/>
      <c r="J9" s="130"/>
      <c r="K9" s="233" t="s">
        <v>34</v>
      </c>
      <c r="L9" s="234">
        <f>SUM(E7:E10)</f>
        <v>1</v>
      </c>
      <c r="M9" s="130"/>
      <c r="N9" s="130"/>
      <c r="O9" s="130"/>
      <c r="P9" s="130"/>
      <c r="Q9" s="130"/>
      <c r="R9" s="130"/>
      <c r="S9" s="130"/>
      <c r="T9" s="130"/>
      <c r="U9" s="130"/>
      <c r="V9" s="130"/>
      <c r="W9" s="130"/>
      <c r="X9" s="130"/>
      <c r="Y9" s="130"/>
      <c r="Z9" s="130"/>
      <c r="AA9" s="130"/>
      <c r="AB9" s="130"/>
    </row>
    <row r="10" spans="1:28" ht="114">
      <c r="A10" s="288">
        <v>1.4</v>
      </c>
      <c r="B10" s="227" t="s">
        <v>88</v>
      </c>
      <c r="C10" s="228" t="s">
        <v>266</v>
      </c>
      <c r="D10" s="365">
        <v>1</v>
      </c>
      <c r="E10" s="433">
        <v>1</v>
      </c>
      <c r="F10" s="447" t="s">
        <v>1641</v>
      </c>
      <c r="G10" s="446" t="s">
        <v>1642</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449"/>
      <c r="E11" s="449"/>
      <c r="F11" s="283"/>
      <c r="G11" s="450"/>
      <c r="H11" s="130"/>
      <c r="I11" s="130"/>
      <c r="J11" s="130"/>
      <c r="K11" s="240" t="s">
        <v>267</v>
      </c>
      <c r="L11" s="241">
        <f>IFERROR(L9/L7,"N/A")</f>
        <v>0.16666666666666666</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451"/>
      <c r="E12" s="451"/>
      <c r="F12" s="223"/>
      <c r="G12" s="452"/>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365">
        <v>2</v>
      </c>
      <c r="E13" s="433">
        <v>1</v>
      </c>
      <c r="F13" s="430" t="s">
        <v>1490</v>
      </c>
      <c r="G13" s="448" t="s">
        <v>1491</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114">
      <c r="A14" s="288">
        <v>2.2000000000000002</v>
      </c>
      <c r="B14" s="227" t="s">
        <v>90</v>
      </c>
      <c r="C14" s="228" t="s">
        <v>270</v>
      </c>
      <c r="D14" s="365">
        <v>3</v>
      </c>
      <c r="E14" s="366">
        <v>0</v>
      </c>
      <c r="F14" s="447" t="s">
        <v>1643</v>
      </c>
      <c r="G14" s="446" t="s">
        <v>1644</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365">
        <v>1</v>
      </c>
      <c r="E15" s="433">
        <v>0</v>
      </c>
      <c r="F15" s="368" t="s">
        <v>1353</v>
      </c>
      <c r="G15" s="448" t="s">
        <v>1495</v>
      </c>
      <c r="H15" s="130"/>
      <c r="I15" s="130"/>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2</v>
      </c>
      <c r="F16" s="292" t="s">
        <v>1490</v>
      </c>
      <c r="G16" s="291" t="s">
        <v>1497</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292" t="s">
        <v>1643</v>
      </c>
      <c r="G17" s="291" t="s">
        <v>1501</v>
      </c>
      <c r="H17" s="130"/>
      <c r="I17" s="130"/>
      <c r="J17" s="130"/>
      <c r="K17" s="240" t="s">
        <v>267</v>
      </c>
      <c r="L17" s="241">
        <f>IFERROR(L15/L13,"N/A")</f>
        <v>0.53846153846153844</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1"/>
      <c r="G18" s="291" t="s">
        <v>1504</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85.5">
      <c r="A19" s="288">
        <v>2.7</v>
      </c>
      <c r="B19" s="227" t="s">
        <v>95</v>
      </c>
      <c r="C19" s="228" t="s">
        <v>277</v>
      </c>
      <c r="D19" s="229">
        <v>2</v>
      </c>
      <c r="E19" s="289">
        <v>2</v>
      </c>
      <c r="F19" s="231" t="s">
        <v>1645</v>
      </c>
      <c r="G19" s="291" t="s">
        <v>1646</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292" t="s">
        <v>1643</v>
      </c>
      <c r="G20" s="291" t="s">
        <v>1647</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383"/>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09"/>
      <c r="E22" s="209"/>
      <c r="F22" s="244"/>
      <c r="G22" s="387"/>
      <c r="H22" s="130"/>
      <c r="I22" s="130"/>
      <c r="J22" s="130"/>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0</v>
      </c>
      <c r="F23" s="292" t="s">
        <v>1649</v>
      </c>
      <c r="G23" s="291" t="s">
        <v>1513</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v>0</v>
      </c>
      <c r="F24" s="292" t="s">
        <v>1651</v>
      </c>
      <c r="G24" s="291" t="s">
        <v>1509</v>
      </c>
      <c r="H24" s="130"/>
      <c r="I24" s="130"/>
      <c r="J24" s="130"/>
      <c r="K24" s="233" t="s">
        <v>33</v>
      </c>
      <c r="L24" s="23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2</v>
      </c>
      <c r="F25" s="231" t="s">
        <v>1353</v>
      </c>
      <c r="G25" s="291" t="s">
        <v>1517</v>
      </c>
      <c r="H25" s="130"/>
      <c r="I25" s="130"/>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383"/>
      <c r="H26" s="130"/>
      <c r="I26" s="130"/>
      <c r="J26" s="130"/>
      <c r="K26" s="233" t="s">
        <v>35</v>
      </c>
      <c r="L26" s="234">
        <f>L23-L24</f>
        <v>6</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09"/>
      <c r="E27" s="209"/>
      <c r="F27" s="244"/>
      <c r="G27" s="387"/>
      <c r="H27" s="130"/>
      <c r="I27" s="130"/>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v>2</v>
      </c>
      <c r="F28" s="231"/>
      <c r="G28" s="291" t="s">
        <v>1520</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289" t="s">
        <v>454</v>
      </c>
      <c r="F29" s="235"/>
      <c r="G29" s="291" t="s">
        <v>1523</v>
      </c>
      <c r="H29" s="130"/>
      <c r="I29" s="130"/>
      <c r="J29" s="130"/>
      <c r="K29" s="233" t="s">
        <v>33</v>
      </c>
      <c r="L29" s="234">
        <f>SUMIF(E28:E31,"~?",D28:D31)</f>
        <v>2</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v>2</v>
      </c>
      <c r="F30" s="292" t="s">
        <v>1525</v>
      </c>
      <c r="G30" s="291" t="s">
        <v>1528</v>
      </c>
      <c r="H30" s="130"/>
      <c r="I30" s="130"/>
      <c r="J30" s="130"/>
      <c r="K30" s="233" t="s">
        <v>34</v>
      </c>
      <c r="L30" s="234">
        <f>SUM(E28:E31)</f>
        <v>4</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383"/>
      <c r="H31" s="130"/>
      <c r="I31" s="130"/>
      <c r="J31" s="130"/>
      <c r="K31" s="233" t="s">
        <v>35</v>
      </c>
      <c r="L31" s="234">
        <f>L28-L29</f>
        <v>4</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09"/>
      <c r="E32" s="209"/>
      <c r="F32" s="244"/>
      <c r="G32" s="387"/>
      <c r="H32" s="130"/>
      <c r="I32" s="130"/>
      <c r="J32" s="130"/>
      <c r="K32" s="240" t="s">
        <v>267</v>
      </c>
      <c r="L32" s="241">
        <f>IFERROR(L30/L28,"N/A")</f>
        <v>0.66666666666666663</v>
      </c>
      <c r="M32" s="130"/>
      <c r="N32" s="130"/>
      <c r="O32" s="130"/>
      <c r="P32" s="130"/>
      <c r="Q32" s="130"/>
      <c r="R32" s="130"/>
      <c r="S32" s="130"/>
      <c r="T32" s="130"/>
      <c r="U32" s="130"/>
      <c r="V32" s="130"/>
      <c r="W32" s="130"/>
      <c r="X32" s="130"/>
      <c r="Y32" s="130"/>
      <c r="Z32" s="130"/>
      <c r="AA32" s="130"/>
      <c r="AB32" s="130"/>
    </row>
    <row r="33" spans="1:28" ht="114">
      <c r="A33" s="288">
        <v>5.0999999999999996</v>
      </c>
      <c r="B33" s="227" t="s">
        <v>105</v>
      </c>
      <c r="C33" s="228" t="s">
        <v>289</v>
      </c>
      <c r="D33" s="229">
        <v>3</v>
      </c>
      <c r="E33" s="289" t="s">
        <v>454</v>
      </c>
      <c r="F33" s="231"/>
      <c r="G33" s="291" t="s">
        <v>1523</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91" t="s">
        <v>1523</v>
      </c>
      <c r="H34" s="130"/>
      <c r="I34" s="130"/>
      <c r="J34" s="130"/>
      <c r="K34" s="233" t="s">
        <v>33</v>
      </c>
      <c r="L34" s="234">
        <f>SUMIF(E33:E36,"~?",D33:D36)</f>
        <v>5</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0</v>
      </c>
      <c r="F35" s="292" t="s">
        <v>1649</v>
      </c>
      <c r="G35" s="291" t="s">
        <v>1529</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383"/>
      <c r="H36" s="130"/>
      <c r="I36" s="130"/>
      <c r="J36" s="130"/>
      <c r="K36" s="233" t="s">
        <v>35</v>
      </c>
      <c r="L36" s="234">
        <f>L33-L34</f>
        <v>1</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09"/>
      <c r="E37" s="209"/>
      <c r="F37" s="244"/>
      <c r="G37" s="387"/>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461"/>
      <c r="E38" s="461"/>
      <c r="F38" s="249"/>
      <c r="G38" s="388"/>
      <c r="H38" s="130"/>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1649</v>
      </c>
      <c r="G39" s="291" t="s">
        <v>1532</v>
      </c>
      <c r="H39" s="130"/>
      <c r="I39" s="130"/>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91" t="s">
        <v>1661</v>
      </c>
      <c r="H40" s="130"/>
      <c r="I40" s="130"/>
      <c r="J40" s="130"/>
      <c r="K40" s="250" t="s">
        <v>34</v>
      </c>
      <c r="L40" s="234">
        <f>SUM(E38:E50)</f>
        <v>3</v>
      </c>
      <c r="M40" s="130"/>
      <c r="N40" s="130"/>
      <c r="O40" s="130"/>
      <c r="P40" s="130"/>
      <c r="Q40" s="130"/>
      <c r="R40" s="130"/>
      <c r="S40" s="130"/>
      <c r="T40" s="130"/>
      <c r="U40" s="130"/>
      <c r="V40" s="130"/>
      <c r="W40" s="130"/>
      <c r="X40" s="130"/>
      <c r="Y40" s="130"/>
      <c r="Z40" s="130"/>
      <c r="AA40" s="130"/>
      <c r="AB40" s="130"/>
    </row>
    <row r="41" spans="1:28" ht="71.25">
      <c r="A41" s="288" t="s">
        <v>113</v>
      </c>
      <c r="B41" s="227" t="s">
        <v>114</v>
      </c>
      <c r="C41" s="228" t="s">
        <v>298</v>
      </c>
      <c r="D41" s="229">
        <v>2</v>
      </c>
      <c r="E41" s="289">
        <v>2</v>
      </c>
      <c r="F41" s="231"/>
      <c r="G41" s="291" t="s">
        <v>1548</v>
      </c>
      <c r="H41" s="130"/>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461"/>
      <c r="E42" s="461"/>
      <c r="F42" s="249"/>
      <c r="G42" s="388"/>
      <c r="H42" s="130"/>
      <c r="I42" s="130"/>
      <c r="J42" s="130"/>
      <c r="K42" s="240" t="s">
        <v>267</v>
      </c>
      <c r="L42" s="241">
        <f>IFERROR(L40/L38,"N/A")</f>
        <v>0.3</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92" t="s">
        <v>1649</v>
      </c>
      <c r="G43" s="291" t="s">
        <v>1532</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5"/>
      <c r="G44" s="291" t="s">
        <v>1537</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461"/>
      <c r="E45" s="461"/>
      <c r="F45" s="249"/>
      <c r="G45" s="388"/>
      <c r="H45" s="130"/>
      <c r="I45" s="130"/>
      <c r="J45" s="130"/>
      <c r="K45" s="211"/>
      <c r="L45" s="211"/>
      <c r="M45" s="130"/>
      <c r="N45" s="130"/>
      <c r="O45" s="130"/>
      <c r="P45" s="130"/>
      <c r="Q45" s="130"/>
      <c r="R45" s="130"/>
      <c r="S45" s="130"/>
      <c r="T45" s="130"/>
      <c r="U45" s="130"/>
      <c r="V45" s="130"/>
      <c r="W45" s="130"/>
      <c r="X45" s="130"/>
      <c r="Y45" s="130"/>
      <c r="Z45" s="130"/>
      <c r="AA45" s="130"/>
      <c r="AB45" s="130"/>
    </row>
    <row r="46" spans="1:28" ht="85.5">
      <c r="A46" s="288" t="s">
        <v>121</v>
      </c>
      <c r="B46" s="227" t="s">
        <v>122</v>
      </c>
      <c r="C46" s="228" t="s">
        <v>304</v>
      </c>
      <c r="D46" s="229">
        <v>2</v>
      </c>
      <c r="E46" s="289">
        <v>0</v>
      </c>
      <c r="F46" s="231"/>
      <c r="G46" s="291" t="s">
        <v>1553</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1"/>
      <c r="G47" s="291"/>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1"/>
      <c r="G48" s="291"/>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1"/>
      <c r="G49" s="291"/>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383"/>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09"/>
      <c r="E51" s="209"/>
      <c r="F51" s="244"/>
      <c r="G51" s="387"/>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461"/>
      <c r="E52" s="461"/>
      <c r="F52" s="249"/>
      <c r="G52" s="388"/>
      <c r="H52" s="130"/>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1"/>
      <c r="G53" s="291" t="s">
        <v>1398</v>
      </c>
      <c r="H53" s="130"/>
      <c r="I53" s="130"/>
      <c r="J53" s="130"/>
      <c r="K53" s="250" t="s">
        <v>33</v>
      </c>
      <c r="L53" s="234">
        <f>SUMIF(E52:E84,"~?",D52:D84)</f>
        <v>4</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31"/>
      <c r="G54" s="291" t="s">
        <v>1556</v>
      </c>
      <c r="H54" s="130"/>
      <c r="I54" s="130"/>
      <c r="J54" s="130"/>
      <c r="K54" s="250" t="s">
        <v>34</v>
      </c>
      <c r="L54" s="234">
        <f>SUM(E52:E84)</f>
        <v>3</v>
      </c>
      <c r="M54" s="130"/>
      <c r="N54" s="130"/>
      <c r="O54" s="130"/>
      <c r="P54" s="130"/>
      <c r="Q54" s="130"/>
      <c r="R54" s="130"/>
      <c r="S54" s="130"/>
      <c r="T54" s="130"/>
      <c r="U54" s="130"/>
      <c r="V54" s="130"/>
      <c r="W54" s="130"/>
      <c r="X54" s="130"/>
      <c r="Y54" s="130"/>
      <c r="Z54" s="130"/>
      <c r="AA54" s="130"/>
      <c r="AB54" s="130"/>
    </row>
    <row r="55" spans="1:28" ht="30">
      <c r="A55" s="293"/>
      <c r="B55" s="248" t="s">
        <v>311</v>
      </c>
      <c r="C55" s="248"/>
      <c r="D55" s="461"/>
      <c r="E55" s="461"/>
      <c r="F55" s="249"/>
      <c r="G55" s="388"/>
      <c r="H55" s="130"/>
      <c r="I55" s="130"/>
      <c r="J55" s="130"/>
      <c r="K55" s="250" t="s">
        <v>35</v>
      </c>
      <c r="L55" s="234">
        <f>L52-L53</f>
        <v>21</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91" t="s">
        <v>1558</v>
      </c>
      <c r="H56" s="231"/>
      <c r="I56" s="130"/>
      <c r="J56" s="130"/>
      <c r="K56" s="240" t="s">
        <v>267</v>
      </c>
      <c r="L56" s="241">
        <f>IFERROR(L54/L52,"N/A")</f>
        <v>0.12</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92" t="s">
        <v>1666</v>
      </c>
      <c r="G57" s="291" t="s">
        <v>1402</v>
      </c>
      <c r="H57" s="231"/>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454</v>
      </c>
      <c r="F58" s="231"/>
      <c r="G58" s="291" t="s">
        <v>1565</v>
      </c>
      <c r="H58" s="231"/>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461"/>
      <c r="E59" s="461"/>
      <c r="F59" s="249"/>
      <c r="G59" s="388"/>
      <c r="H59" s="257"/>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1"/>
      <c r="G60" s="291" t="s">
        <v>1405</v>
      </c>
      <c r="H60" s="231"/>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461"/>
      <c r="E61" s="461"/>
      <c r="F61" s="249"/>
      <c r="G61" s="388"/>
      <c r="H61" s="257"/>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0</v>
      </c>
      <c r="F62" s="231"/>
      <c r="G62" s="291" t="s">
        <v>1566</v>
      </c>
      <c r="H62" s="235"/>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1"/>
      <c r="G63" s="291" t="s">
        <v>1568</v>
      </c>
      <c r="H63" s="231"/>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2" t="s">
        <v>1649</v>
      </c>
      <c r="G64" s="291" t="s">
        <v>1570</v>
      </c>
      <c r="H64" s="231"/>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461"/>
      <c r="E65" s="461"/>
      <c r="F65" s="249"/>
      <c r="G65" s="388"/>
      <c r="H65" s="257"/>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c r="G66" s="291" t="s">
        <v>669</v>
      </c>
      <c r="H66" s="231"/>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1"/>
      <c r="G67" s="383"/>
      <c r="H67" s="231"/>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461"/>
      <c r="E68" s="461"/>
      <c r="F68" s="249"/>
      <c r="G68" s="388"/>
      <c r="H68" s="257"/>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31"/>
      <c r="G69" s="291" t="s">
        <v>1574</v>
      </c>
      <c r="H69" s="231"/>
      <c r="I69" s="130"/>
      <c r="J69" s="130"/>
      <c r="K69" s="211"/>
      <c r="L69" s="211"/>
      <c r="M69" s="130"/>
      <c r="N69" s="130"/>
      <c r="O69" s="130"/>
      <c r="P69" s="130"/>
      <c r="Q69" s="130"/>
      <c r="R69" s="130"/>
      <c r="S69" s="130"/>
      <c r="T69" s="130"/>
      <c r="U69" s="130"/>
      <c r="V69" s="130"/>
      <c r="W69" s="130"/>
      <c r="X69" s="130"/>
      <c r="Y69" s="130"/>
      <c r="Z69" s="130"/>
      <c r="AA69" s="130"/>
      <c r="AB69" s="130"/>
    </row>
    <row r="70" spans="1:28" ht="85.5">
      <c r="A70" s="288" t="s">
        <v>160</v>
      </c>
      <c r="B70" s="227" t="s">
        <v>161</v>
      </c>
      <c r="C70" s="228" t="s">
        <v>325</v>
      </c>
      <c r="D70" s="229">
        <v>1</v>
      </c>
      <c r="E70" s="289">
        <v>0</v>
      </c>
      <c r="F70" s="292" t="s">
        <v>1668</v>
      </c>
      <c r="G70" s="291" t="s">
        <v>1413</v>
      </c>
      <c r="H70" s="231"/>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v>0</v>
      </c>
      <c r="F71" s="292" t="s">
        <v>1671</v>
      </c>
      <c r="G71" s="291" t="s">
        <v>1579</v>
      </c>
      <c r="H71" s="231"/>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0</v>
      </c>
      <c r="F72" s="231" t="s">
        <v>1353</v>
      </c>
      <c r="G72" s="291" t="s">
        <v>1580</v>
      </c>
      <c r="H72" s="231"/>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461"/>
      <c r="E73" s="461"/>
      <c r="F73" s="249"/>
      <c r="G73" s="388"/>
      <c r="H73" s="257"/>
      <c r="I73" s="130"/>
      <c r="J73" s="130"/>
      <c r="K73" s="211"/>
      <c r="L73" s="211"/>
      <c r="M73" s="130"/>
      <c r="N73" s="130"/>
      <c r="O73" s="130"/>
      <c r="P73" s="130"/>
      <c r="Q73" s="130"/>
      <c r="R73" s="130"/>
      <c r="S73" s="130"/>
      <c r="T73" s="130"/>
      <c r="U73" s="130"/>
      <c r="V73" s="130"/>
      <c r="W73" s="130"/>
      <c r="X73" s="130"/>
      <c r="Y73" s="130"/>
      <c r="Z73" s="130"/>
      <c r="AA73" s="130"/>
      <c r="AB73" s="130"/>
    </row>
    <row r="74" spans="1:28" ht="99.75">
      <c r="A74" s="288" t="s">
        <v>167</v>
      </c>
      <c r="B74" s="227" t="s">
        <v>168</v>
      </c>
      <c r="C74" s="228" t="s">
        <v>330</v>
      </c>
      <c r="D74" s="229">
        <v>1</v>
      </c>
      <c r="E74" s="289">
        <v>0</v>
      </c>
      <c r="F74" s="231"/>
      <c r="G74" s="291" t="s">
        <v>1583</v>
      </c>
      <c r="H74" s="231"/>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1"/>
      <c r="G75" s="291" t="s">
        <v>1584</v>
      </c>
      <c r="H75" s="231"/>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461"/>
      <c r="E76" s="461"/>
      <c r="F76" s="249"/>
      <c r="G76" s="388"/>
      <c r="H76" s="257"/>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0</v>
      </c>
      <c r="F77" s="231"/>
      <c r="G77" s="291" t="s">
        <v>1586</v>
      </c>
      <c r="H77" s="231"/>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91" t="s">
        <v>1586</v>
      </c>
      <c r="H78" s="231"/>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91" t="s">
        <v>1586</v>
      </c>
      <c r="H79" s="235"/>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461"/>
      <c r="E80" s="461"/>
      <c r="F80" s="249"/>
      <c r="G80" s="388"/>
      <c r="H80" s="257"/>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91" t="s">
        <v>1523</v>
      </c>
      <c r="H81" s="231"/>
      <c r="I81" s="130"/>
      <c r="J81" s="130"/>
      <c r="K81" s="211"/>
      <c r="L81" s="211"/>
      <c r="M81" s="130"/>
      <c r="N81" s="130"/>
      <c r="O81" s="130"/>
      <c r="P81" s="130"/>
      <c r="Q81" s="130"/>
      <c r="R81" s="130"/>
      <c r="S81" s="130"/>
      <c r="T81" s="130"/>
      <c r="U81" s="130"/>
      <c r="V81" s="130"/>
      <c r="W81" s="130"/>
      <c r="X81" s="130"/>
      <c r="Y81" s="130"/>
      <c r="Z81" s="130"/>
      <c r="AA81" s="130"/>
      <c r="AB81" s="130"/>
    </row>
    <row r="82" spans="1:28" ht="114">
      <c r="A82" s="288" t="s">
        <v>181</v>
      </c>
      <c r="B82" s="227" t="s">
        <v>182</v>
      </c>
      <c r="C82" s="238"/>
      <c r="D82" s="229">
        <v>1</v>
      </c>
      <c r="E82" s="289" t="s">
        <v>454</v>
      </c>
      <c r="F82" s="235"/>
      <c r="G82" s="291" t="s">
        <v>1523</v>
      </c>
      <c r="H82" s="235"/>
      <c r="I82" s="130"/>
      <c r="J82" s="130"/>
      <c r="K82" s="211"/>
      <c r="L82" s="211"/>
      <c r="M82" s="130"/>
      <c r="N82" s="130"/>
      <c r="O82" s="130"/>
      <c r="P82" s="130"/>
      <c r="Q82" s="130"/>
      <c r="R82" s="130"/>
      <c r="S82" s="130"/>
      <c r="T82" s="130"/>
      <c r="U82" s="130"/>
      <c r="V82" s="130"/>
      <c r="W82" s="130"/>
      <c r="X82" s="130"/>
      <c r="Y82" s="130"/>
      <c r="Z82" s="130"/>
      <c r="AA82" s="130"/>
      <c r="AB82" s="130"/>
    </row>
    <row r="83" spans="1:28" ht="114">
      <c r="A83" s="288" t="s">
        <v>183</v>
      </c>
      <c r="B83" s="227" t="s">
        <v>184</v>
      </c>
      <c r="C83" s="238"/>
      <c r="D83" s="229">
        <v>1</v>
      </c>
      <c r="E83" s="289" t="s">
        <v>454</v>
      </c>
      <c r="F83" s="235"/>
      <c r="G83" s="291" t="s">
        <v>1523</v>
      </c>
      <c r="H83" s="235"/>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383"/>
      <c r="H84" s="235"/>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09"/>
      <c r="E85" s="209"/>
      <c r="F85" s="244"/>
      <c r="G85" s="387"/>
      <c r="H85" s="257"/>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91" t="s">
        <v>795</v>
      </c>
      <c r="H86" s="231"/>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91" t="s">
        <v>795</v>
      </c>
      <c r="H87" s="231"/>
      <c r="I87" s="130"/>
      <c r="J87" s="130"/>
      <c r="K87" s="250" t="s">
        <v>33</v>
      </c>
      <c r="L87" s="234">
        <f>SUMIF(E86:E89,"~?",D86:D89)</f>
        <v>5</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t="s">
        <v>454</v>
      </c>
      <c r="F88" s="235"/>
      <c r="G88" s="291" t="s">
        <v>1594</v>
      </c>
      <c r="H88" s="231"/>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383"/>
      <c r="H89" s="235"/>
      <c r="I89" s="130"/>
      <c r="J89" s="130"/>
      <c r="K89" s="250" t="s">
        <v>35</v>
      </c>
      <c r="L89" s="234">
        <f>L86-L87</f>
        <v>0</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09"/>
      <c r="E90" s="209"/>
      <c r="F90" s="244"/>
      <c r="G90" s="387"/>
      <c r="H90" s="257"/>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289">
        <v>3</v>
      </c>
      <c r="F91" s="235"/>
      <c r="G91" s="291" t="s">
        <v>1673</v>
      </c>
      <c r="H91" s="231"/>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91" t="s">
        <v>1600</v>
      </c>
      <c r="H92" s="231"/>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383"/>
      <c r="H93" s="235"/>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09"/>
      <c r="E94" s="209"/>
      <c r="F94" s="244"/>
      <c r="G94" s="387"/>
      <c r="H94" s="257"/>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91" t="s">
        <v>997</v>
      </c>
      <c r="H95" s="231"/>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91" t="s">
        <v>1606</v>
      </c>
      <c r="H96" s="231"/>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5"/>
      <c r="G97" s="291" t="s">
        <v>1000</v>
      </c>
      <c r="H97" s="231"/>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91" t="s">
        <v>489</v>
      </c>
      <c r="H98" s="235"/>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472"/>
      <c r="E99" s="472"/>
      <c r="F99" s="257"/>
      <c r="G99" s="442"/>
      <c r="H99" s="257"/>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231"/>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383"/>
      <c r="H101" s="235"/>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09"/>
      <c r="E102" s="209"/>
      <c r="F102" s="244"/>
      <c r="G102" s="387"/>
      <c r="H102" s="257"/>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91" t="s">
        <v>795</v>
      </c>
      <c r="H103" s="231"/>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91" t="s">
        <v>490</v>
      </c>
      <c r="H104" s="231"/>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91" t="s">
        <v>795</v>
      </c>
      <c r="H105" s="231"/>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336">
        <v>1</v>
      </c>
      <c r="F106" s="231"/>
      <c r="G106" s="291" t="s">
        <v>1613</v>
      </c>
      <c r="H106" s="231"/>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383"/>
      <c r="H107" s="235"/>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09"/>
      <c r="E108" s="209"/>
      <c r="F108" s="244"/>
      <c r="G108" s="387"/>
      <c r="H108" s="257"/>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71.25">
      <c r="A109" s="288">
        <v>12.1</v>
      </c>
      <c r="B109" s="227" t="s">
        <v>204</v>
      </c>
      <c r="C109" s="238"/>
      <c r="D109" s="229">
        <v>3</v>
      </c>
      <c r="E109" s="289">
        <v>3</v>
      </c>
      <c r="F109" s="235"/>
      <c r="G109" s="291" t="s">
        <v>1674</v>
      </c>
      <c r="H109" s="231"/>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71.25">
      <c r="A110" s="288">
        <v>12.2</v>
      </c>
      <c r="B110" s="227" t="s">
        <v>205</v>
      </c>
      <c r="C110" s="238"/>
      <c r="D110" s="229">
        <v>1</v>
      </c>
      <c r="E110" s="289" t="s">
        <v>454</v>
      </c>
      <c r="F110" s="235"/>
      <c r="G110" s="291" t="s">
        <v>1675</v>
      </c>
      <c r="H110" s="231"/>
      <c r="I110" s="130"/>
      <c r="J110" s="130"/>
      <c r="K110" s="250" t="s">
        <v>33</v>
      </c>
      <c r="L110" s="234">
        <f>SUMIF(E109:E114,"~?",D109:D114)</f>
        <v>3</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454</v>
      </c>
      <c r="F111" s="235"/>
      <c r="G111" s="291" t="s">
        <v>795</v>
      </c>
      <c r="H111" s="231"/>
      <c r="I111" s="130"/>
      <c r="J111" s="130"/>
      <c r="K111" s="250" t="s">
        <v>34</v>
      </c>
      <c r="L111" s="234">
        <f>SUM(E109:E114)</f>
        <v>4</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v>0</v>
      </c>
      <c r="F112" s="235"/>
      <c r="G112" s="291" t="s">
        <v>1676</v>
      </c>
      <c r="H112" s="231"/>
      <c r="I112" s="130"/>
      <c r="J112" s="130"/>
      <c r="K112" s="250" t="s">
        <v>35</v>
      </c>
      <c r="L112" s="234">
        <f>L109-L110</f>
        <v>6</v>
      </c>
      <c r="M112" s="130"/>
      <c r="N112" s="130"/>
      <c r="O112" s="130"/>
      <c r="P112" s="130"/>
      <c r="Q112" s="130"/>
      <c r="R112" s="130"/>
      <c r="S112" s="130"/>
      <c r="T112" s="130"/>
      <c r="U112" s="130"/>
      <c r="V112" s="130"/>
      <c r="W112" s="130"/>
      <c r="X112" s="130"/>
      <c r="Y112" s="130"/>
      <c r="Z112" s="130"/>
      <c r="AA112" s="130"/>
      <c r="AB112" s="130"/>
    </row>
    <row r="113" spans="1:28" ht="85.5">
      <c r="A113" s="288">
        <v>12.5</v>
      </c>
      <c r="B113" s="227" t="s">
        <v>208</v>
      </c>
      <c r="C113" s="228" t="s">
        <v>382</v>
      </c>
      <c r="D113" s="229">
        <v>1</v>
      </c>
      <c r="E113" s="289">
        <v>1</v>
      </c>
      <c r="F113" s="235"/>
      <c r="G113" s="291" t="s">
        <v>1677</v>
      </c>
      <c r="H113" s="231"/>
      <c r="I113" s="130"/>
      <c r="J113" s="130"/>
      <c r="K113" s="240" t="s">
        <v>267</v>
      </c>
      <c r="L113" s="241">
        <f>IFERROR(L111/L109,"N/A")</f>
        <v>0.44444444444444442</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383"/>
      <c r="H114" s="235"/>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09"/>
      <c r="E115" s="209"/>
      <c r="F115" s="244"/>
      <c r="G115" s="387"/>
      <c r="H115" s="257"/>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91" t="s">
        <v>1008</v>
      </c>
      <c r="H116" s="231"/>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v>1</v>
      </c>
      <c r="F117" s="235"/>
      <c r="G117" s="291" t="s">
        <v>1617</v>
      </c>
      <c r="H117" s="231"/>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91" t="s">
        <v>1010</v>
      </c>
      <c r="H118" s="231"/>
      <c r="I118" s="130"/>
      <c r="J118" s="130"/>
      <c r="K118" s="250" t="s">
        <v>34</v>
      </c>
      <c r="L118" s="234">
        <f>SUM(E116:E121)</f>
        <v>3</v>
      </c>
      <c r="M118" s="130"/>
      <c r="N118" s="130"/>
      <c r="O118" s="130"/>
      <c r="P118" s="130"/>
      <c r="Q118" s="130"/>
      <c r="R118" s="130"/>
      <c r="S118" s="130"/>
      <c r="T118" s="130"/>
      <c r="U118" s="130"/>
      <c r="V118" s="130"/>
      <c r="W118" s="130"/>
      <c r="X118" s="130"/>
      <c r="Y118" s="130"/>
      <c r="Z118" s="130"/>
      <c r="AA118" s="130"/>
      <c r="AB118" s="130"/>
    </row>
    <row r="119" spans="1:28" ht="71.25">
      <c r="A119" s="288">
        <v>13.4</v>
      </c>
      <c r="B119" s="227" t="s">
        <v>391</v>
      </c>
      <c r="C119" s="228" t="s">
        <v>392</v>
      </c>
      <c r="D119" s="229">
        <v>1</v>
      </c>
      <c r="E119" s="289">
        <v>0</v>
      </c>
      <c r="F119" s="235"/>
      <c r="G119" s="291" t="s">
        <v>1619</v>
      </c>
      <c r="H119" s="231"/>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91" t="s">
        <v>795</v>
      </c>
      <c r="H120" s="231"/>
      <c r="I120" s="130"/>
      <c r="J120" s="130"/>
      <c r="K120" s="240" t="s">
        <v>267</v>
      </c>
      <c r="L120" s="241">
        <f>IFERROR(L118/L116,"N/A")</f>
        <v>0.6</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383"/>
      <c r="H121" s="235"/>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09"/>
      <c r="E122" s="209"/>
      <c r="F122" s="244"/>
      <c r="G122" s="387"/>
      <c r="H122" s="257"/>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91" t="s">
        <v>795</v>
      </c>
      <c r="H123" s="231"/>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91" t="s">
        <v>795</v>
      </c>
      <c r="H124" s="231"/>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91" t="s">
        <v>795</v>
      </c>
      <c r="H125" s="231"/>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91" t="s">
        <v>795</v>
      </c>
      <c r="H126" s="231"/>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91" t="s">
        <v>795</v>
      </c>
      <c r="H127" s="231"/>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91" t="s">
        <v>795</v>
      </c>
      <c r="H128" s="231"/>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91" t="s">
        <v>795</v>
      </c>
      <c r="H129" s="231"/>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383"/>
      <c r="H130" s="235"/>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09"/>
      <c r="E131" s="209"/>
      <c r="F131" s="244"/>
      <c r="G131" s="387"/>
      <c r="H131" s="257"/>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91" t="s">
        <v>795</v>
      </c>
      <c r="H132" s="231"/>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91" t="s">
        <v>795</v>
      </c>
      <c r="H133" s="231"/>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91" t="s">
        <v>795</v>
      </c>
      <c r="H134" s="231"/>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91" t="s">
        <v>795</v>
      </c>
      <c r="H135" s="231"/>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383"/>
      <c r="H136" s="235"/>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461"/>
      <c r="E137" s="461"/>
      <c r="F137" s="249"/>
      <c r="G137" s="388"/>
      <c r="H137" s="257"/>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91" t="s">
        <v>795</v>
      </c>
      <c r="H138" s="231"/>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91" t="s">
        <v>795</v>
      </c>
      <c r="H139" s="231"/>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91" t="s">
        <v>795</v>
      </c>
      <c r="H140" s="231"/>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91" t="s">
        <v>795</v>
      </c>
      <c r="H141" s="231"/>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91" t="s">
        <v>795</v>
      </c>
      <c r="H142" s="231"/>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91" t="s">
        <v>795</v>
      </c>
      <c r="H143" s="231"/>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91" t="s">
        <v>795</v>
      </c>
      <c r="H144" s="231"/>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383"/>
      <c r="H145" s="235"/>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461"/>
      <c r="E146" s="461"/>
      <c r="F146" s="249"/>
      <c r="G146" s="388"/>
      <c r="H146" s="257"/>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91" t="s">
        <v>795</v>
      </c>
      <c r="H147" s="231"/>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91" t="s">
        <v>795</v>
      </c>
      <c r="H148" s="231"/>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91" t="s">
        <v>795</v>
      </c>
      <c r="H149" s="231"/>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91" t="s">
        <v>795</v>
      </c>
      <c r="H150" s="231"/>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383"/>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48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383"/>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E154" s="483"/>
      <c r="F154" s="235"/>
      <c r="G154" s="383"/>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131</v>
      </c>
      <c r="E155" s="483"/>
      <c r="F155" s="235"/>
      <c r="G155" s="383"/>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48</v>
      </c>
      <c r="E156" s="483"/>
      <c r="F156" s="235"/>
      <c r="G156" s="383"/>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34</v>
      </c>
      <c r="E157" s="483"/>
      <c r="F157" s="235"/>
      <c r="G157" s="383"/>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83</v>
      </c>
      <c r="E158" s="483"/>
      <c r="F158" s="235"/>
      <c r="G158" s="383"/>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0.31695726499999999</v>
      </c>
      <c r="E159" s="483"/>
      <c r="F159" s="235"/>
      <c r="G159" s="383"/>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9"/>
      <c r="E160" s="239"/>
      <c r="F160" s="235"/>
      <c r="G160" s="383"/>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9"/>
      <c r="F161" s="235"/>
      <c r="G161" s="383"/>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0.16666666666666666</v>
      </c>
      <c r="D162" s="326">
        <f t="shared" ref="D162:D176" si="0">IFERROR(1-C162,"N/A")</f>
        <v>0.83333333333333337</v>
      </c>
      <c r="E162" s="239"/>
      <c r="F162" s="235"/>
      <c r="G162" s="383"/>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0.53846153846153844</v>
      </c>
      <c r="D163" s="326">
        <f t="shared" si="0"/>
        <v>0.46153846153846156</v>
      </c>
      <c r="E163" s="239"/>
      <c r="F163" s="235"/>
      <c r="G163" s="383"/>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9"/>
      <c r="F164" s="235"/>
      <c r="G164" s="383"/>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0.66666666666666663</v>
      </c>
      <c r="D165" s="326">
        <f t="shared" si="0"/>
        <v>0.33333333333333337</v>
      </c>
      <c r="E165" s="239"/>
      <c r="F165" s="235"/>
      <c r="G165" s="383"/>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9"/>
      <c r="F166" s="235"/>
      <c r="G166" s="383"/>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0.3</v>
      </c>
      <c r="D167" s="326">
        <f t="shared" si="0"/>
        <v>0.7</v>
      </c>
      <c r="E167" s="239"/>
      <c r="F167" s="235"/>
      <c r="G167" s="383"/>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0.12</v>
      </c>
      <c r="D168" s="326">
        <f t="shared" si="0"/>
        <v>0.88</v>
      </c>
      <c r="E168" s="239"/>
      <c r="F168" s="235"/>
      <c r="G168" s="383"/>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9"/>
      <c r="F169" s="235"/>
      <c r="G169" s="383"/>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9"/>
      <c r="F170" s="235"/>
      <c r="G170" s="383"/>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9"/>
      <c r="F171" s="235"/>
      <c r="G171" s="383"/>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9"/>
      <c r="F172" s="235"/>
      <c r="G172" s="383"/>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0.44444444444444442</v>
      </c>
      <c r="D173" s="326">
        <f t="shared" si="0"/>
        <v>0.55555555555555558</v>
      </c>
      <c r="E173" s="239"/>
      <c r="F173" s="235"/>
      <c r="G173" s="383"/>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0.6</v>
      </c>
      <c r="D174" s="326">
        <f t="shared" si="0"/>
        <v>0.4</v>
      </c>
      <c r="E174" s="239"/>
      <c r="F174" s="235"/>
      <c r="G174" s="383"/>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9"/>
      <c r="F175" s="235"/>
      <c r="G175" s="383"/>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9"/>
      <c r="F176" s="235"/>
      <c r="G176" s="383"/>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14" r:id="rId4"/>
    <hyperlink ref="F16" r:id="rId5"/>
    <hyperlink ref="F17" r:id="rId6"/>
    <hyperlink ref="F20" r:id="rId7"/>
    <hyperlink ref="F23" r:id="rId8"/>
    <hyperlink ref="F24" r:id="rId9"/>
    <hyperlink ref="F30" r:id="rId10"/>
    <hyperlink ref="F35" r:id="rId11"/>
    <hyperlink ref="F39" r:id="rId12"/>
    <hyperlink ref="F43" r:id="rId13"/>
    <hyperlink ref="F57" r:id="rId14"/>
    <hyperlink ref="F64" r:id="rId15"/>
    <hyperlink ref="F70" r:id="rId16"/>
    <hyperlink ref="F71" r:id="rId17"/>
  </hyperlinks>
  <pageMargins left="0.7" right="0.7" top="0.75" bottom="0.75" header="0.3" footer="0.3"/>
  <drawing r:id="rId18"/>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210"/>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1650</v>
      </c>
      <c r="C2" s="214"/>
      <c r="D2" s="440"/>
      <c r="E2" s="440"/>
      <c r="F2" s="214"/>
      <c r="G2" s="459"/>
      <c r="H2" s="216"/>
      <c r="I2" s="216"/>
      <c r="J2" s="216"/>
      <c r="K2" s="217"/>
      <c r="L2" s="217"/>
      <c r="M2" s="216"/>
      <c r="N2" s="216"/>
      <c r="O2" s="216"/>
      <c r="P2" s="216"/>
      <c r="Q2" s="216"/>
      <c r="R2" s="216"/>
      <c r="S2" s="216"/>
      <c r="T2" s="216"/>
      <c r="U2" s="216"/>
      <c r="V2" s="216"/>
      <c r="W2" s="216"/>
      <c r="X2" s="216"/>
      <c r="Y2" s="216"/>
      <c r="Z2" s="216"/>
      <c r="AA2" s="216"/>
      <c r="AB2" s="216"/>
    </row>
    <row r="3" spans="1:28" ht="15">
      <c r="A3" s="285" t="s">
        <v>256</v>
      </c>
      <c r="B3" s="213">
        <v>4</v>
      </c>
      <c r="C3" s="214"/>
      <c r="D3" s="440"/>
      <c r="E3" s="440"/>
      <c r="F3" s="214"/>
      <c r="G3" s="459"/>
      <c r="H3" s="130"/>
      <c r="I3" s="130"/>
      <c r="J3" s="130"/>
      <c r="K3" s="211"/>
      <c r="L3" s="211"/>
      <c r="M3" s="130"/>
      <c r="N3" s="130"/>
      <c r="O3" s="130"/>
      <c r="P3" s="130"/>
      <c r="Q3" s="130"/>
      <c r="R3" s="130"/>
      <c r="S3" s="130"/>
      <c r="T3" s="130"/>
      <c r="U3" s="130"/>
      <c r="V3" s="130"/>
      <c r="W3" s="130"/>
      <c r="X3" s="130"/>
      <c r="Y3" s="130"/>
      <c r="Z3" s="130"/>
      <c r="AA3" s="130"/>
      <c r="AB3" s="130"/>
    </row>
    <row r="4" spans="1:28" ht="25.5">
      <c r="A4" s="285" t="s">
        <v>257</v>
      </c>
      <c r="B4" s="213" t="s">
        <v>1634</v>
      </c>
      <c r="C4" s="214"/>
      <c r="D4" s="440"/>
      <c r="E4" s="440"/>
      <c r="F4" s="214"/>
      <c r="G4" s="459"/>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1652</v>
      </c>
      <c r="C5" s="219" t="s">
        <v>1653</v>
      </c>
      <c r="D5" s="289"/>
      <c r="E5" s="289"/>
      <c r="F5" s="216"/>
      <c r="G5" s="460"/>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443"/>
      <c r="E6" s="443"/>
      <c r="F6" s="224"/>
      <c r="G6" s="44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365">
        <v>2</v>
      </c>
      <c r="E7" s="433">
        <v>2</v>
      </c>
      <c r="F7" s="445" t="s">
        <v>1654</v>
      </c>
      <c r="G7" s="446" t="s">
        <v>1655</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365">
        <v>2</v>
      </c>
      <c r="E8" s="433">
        <v>2</v>
      </c>
      <c r="F8" s="447" t="s">
        <v>1656</v>
      </c>
      <c r="G8" s="446" t="s">
        <v>1657</v>
      </c>
      <c r="H8" s="130"/>
      <c r="I8" s="130"/>
      <c r="J8" s="130"/>
      <c r="K8" s="233" t="s">
        <v>33</v>
      </c>
      <c r="L8" s="234">
        <f>SUMIF(E7:E10,"~?",D7:D10)</f>
        <v>0</v>
      </c>
      <c r="M8" s="130"/>
      <c r="N8" s="130"/>
      <c r="O8" s="130"/>
      <c r="P8" s="130"/>
      <c r="Q8" s="130"/>
      <c r="R8" s="130"/>
      <c r="S8" s="130"/>
      <c r="T8" s="130"/>
      <c r="U8" s="130"/>
      <c r="V8" s="130"/>
      <c r="W8" s="130"/>
      <c r="X8" s="130"/>
      <c r="Y8" s="130"/>
      <c r="Z8" s="130"/>
      <c r="AA8" s="130"/>
      <c r="AB8" s="130"/>
    </row>
    <row r="9" spans="1:28" ht="71.25">
      <c r="A9" s="288">
        <v>1.3</v>
      </c>
      <c r="B9" s="227" t="s">
        <v>87</v>
      </c>
      <c r="C9" s="228" t="s">
        <v>264</v>
      </c>
      <c r="D9" s="365">
        <v>1</v>
      </c>
      <c r="E9" s="366">
        <v>0</v>
      </c>
      <c r="F9" s="367" t="s">
        <v>1480</v>
      </c>
      <c r="G9" s="446" t="s">
        <v>1658</v>
      </c>
      <c r="H9" s="130"/>
      <c r="I9" s="130"/>
      <c r="J9" s="130"/>
      <c r="K9" s="233" t="s">
        <v>34</v>
      </c>
      <c r="L9" s="234">
        <f>SUM(E7:E10)</f>
        <v>5</v>
      </c>
      <c r="M9" s="130"/>
      <c r="N9" s="130"/>
      <c r="O9" s="130"/>
      <c r="P9" s="130"/>
      <c r="Q9" s="130"/>
      <c r="R9" s="130"/>
      <c r="S9" s="130"/>
      <c r="T9" s="130"/>
      <c r="U9" s="130"/>
      <c r="V9" s="130"/>
      <c r="W9" s="130"/>
      <c r="X9" s="130"/>
      <c r="Y9" s="130"/>
      <c r="Z9" s="130"/>
      <c r="AA9" s="130"/>
      <c r="AB9" s="130"/>
    </row>
    <row r="10" spans="1:28" ht="114">
      <c r="A10" s="288">
        <v>1.4</v>
      </c>
      <c r="B10" s="227" t="s">
        <v>88</v>
      </c>
      <c r="C10" s="228" t="s">
        <v>266</v>
      </c>
      <c r="D10" s="365">
        <v>1</v>
      </c>
      <c r="E10" s="433">
        <v>1</v>
      </c>
      <c r="F10" s="447" t="s">
        <v>1659</v>
      </c>
      <c r="G10" s="446" t="s">
        <v>1660</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449"/>
      <c r="E11" s="449"/>
      <c r="F11" s="283"/>
      <c r="G11" s="450"/>
      <c r="H11" s="130"/>
      <c r="I11" s="130"/>
      <c r="J11" s="130"/>
      <c r="K11" s="240" t="s">
        <v>267</v>
      </c>
      <c r="L11" s="241">
        <f>IFERROR(L9/L7,"N/A")</f>
        <v>0.83333333333333337</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451"/>
      <c r="E12" s="451"/>
      <c r="F12" s="223"/>
      <c r="G12" s="452"/>
      <c r="H12" s="130"/>
      <c r="I12" s="130"/>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365">
        <v>2</v>
      </c>
      <c r="E13" s="433">
        <v>2</v>
      </c>
      <c r="F13" s="447" t="s">
        <v>1662</v>
      </c>
      <c r="G13" s="446" t="s">
        <v>1663</v>
      </c>
      <c r="H13" s="130"/>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365">
        <v>3</v>
      </c>
      <c r="E14" s="433">
        <v>2</v>
      </c>
      <c r="F14" s="447" t="s">
        <v>1664</v>
      </c>
      <c r="G14" s="446" t="s">
        <v>1665</v>
      </c>
      <c r="H14" s="130"/>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365">
        <v>1</v>
      </c>
      <c r="E15" s="433">
        <v>0</v>
      </c>
      <c r="F15" s="368" t="s">
        <v>1353</v>
      </c>
      <c r="G15" s="448" t="s">
        <v>1495</v>
      </c>
      <c r="H15" s="130"/>
      <c r="I15" s="130"/>
      <c r="J15" s="130"/>
      <c r="K15" s="233" t="s">
        <v>34</v>
      </c>
      <c r="L15" s="234">
        <f>SUM(E13:E20)</f>
        <v>10</v>
      </c>
      <c r="M15" s="130"/>
      <c r="N15" s="130"/>
      <c r="O15" s="130"/>
      <c r="P15" s="130"/>
      <c r="Q15" s="130"/>
      <c r="R15" s="130"/>
      <c r="S15" s="130"/>
      <c r="T15" s="130"/>
      <c r="U15" s="130"/>
      <c r="V15" s="130"/>
      <c r="W15" s="130"/>
      <c r="X15" s="130"/>
      <c r="Y15" s="130"/>
      <c r="Z15" s="130"/>
      <c r="AA15" s="130"/>
      <c r="AB15" s="130"/>
    </row>
    <row r="16" spans="1:28" ht="57">
      <c r="A16" s="288">
        <v>2.4</v>
      </c>
      <c r="B16" s="227" t="s">
        <v>92</v>
      </c>
      <c r="C16" s="228" t="s">
        <v>273</v>
      </c>
      <c r="D16" s="229">
        <v>2</v>
      </c>
      <c r="E16" s="289">
        <v>2</v>
      </c>
      <c r="F16" s="292" t="s">
        <v>1662</v>
      </c>
      <c r="G16" s="291" t="s">
        <v>1667</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42.75">
      <c r="A17" s="288">
        <v>2.5</v>
      </c>
      <c r="B17" s="227" t="s">
        <v>93</v>
      </c>
      <c r="C17" s="228" t="s">
        <v>275</v>
      </c>
      <c r="D17" s="229">
        <v>1</v>
      </c>
      <c r="E17" s="289">
        <v>1</v>
      </c>
      <c r="F17" s="447" t="s">
        <v>1664</v>
      </c>
      <c r="G17" s="291" t="s">
        <v>1501</v>
      </c>
      <c r="H17" s="130"/>
      <c r="I17" s="130"/>
      <c r="J17" s="130"/>
      <c r="K17" s="240" t="s">
        <v>267</v>
      </c>
      <c r="L17" s="241">
        <f>IFERROR(L15/L13,"N/A")</f>
        <v>0.76923076923076927</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v>0</v>
      </c>
      <c r="F18" s="231"/>
      <c r="G18" s="291" t="s">
        <v>1504</v>
      </c>
      <c r="H18" s="130"/>
      <c r="I18" s="130"/>
      <c r="J18" s="130"/>
      <c r="K18" s="211"/>
      <c r="L18" s="246"/>
      <c r="M18" s="130"/>
      <c r="N18" s="130"/>
      <c r="O18" s="130"/>
      <c r="P18" s="130"/>
      <c r="Q18" s="130"/>
      <c r="R18" s="130"/>
      <c r="S18" s="130"/>
      <c r="T18" s="130"/>
      <c r="U18" s="130"/>
      <c r="V18" s="130"/>
      <c r="W18" s="130"/>
      <c r="X18" s="130"/>
      <c r="Y18" s="130"/>
      <c r="Z18" s="130"/>
      <c r="AA18" s="130"/>
      <c r="AB18" s="130"/>
    </row>
    <row r="19" spans="1:28" ht="114">
      <c r="A19" s="288">
        <v>2.7</v>
      </c>
      <c r="B19" s="227" t="s">
        <v>95</v>
      </c>
      <c r="C19" s="228" t="s">
        <v>277</v>
      </c>
      <c r="D19" s="229">
        <v>2</v>
      </c>
      <c r="E19" s="289">
        <v>2</v>
      </c>
      <c r="F19" s="231" t="s">
        <v>1669</v>
      </c>
      <c r="G19" s="291" t="s">
        <v>1670</v>
      </c>
      <c r="H19" s="130"/>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1</v>
      </c>
      <c r="F20" s="447" t="s">
        <v>1664</v>
      </c>
      <c r="G20" s="291" t="s">
        <v>1647</v>
      </c>
      <c r="H20" s="130"/>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383"/>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09"/>
      <c r="E22" s="209"/>
      <c r="F22" s="244"/>
      <c r="G22" s="387"/>
      <c r="H22" s="130"/>
      <c r="I22" s="130"/>
      <c r="J22" s="130"/>
      <c r="K22" s="225"/>
      <c r="L22" s="225"/>
      <c r="M22" s="130"/>
      <c r="N22" s="130"/>
      <c r="O22" s="130"/>
      <c r="P22" s="130"/>
      <c r="Q22" s="130"/>
      <c r="R22" s="130"/>
      <c r="S22" s="130"/>
      <c r="T22" s="130"/>
      <c r="U22" s="130"/>
      <c r="V22" s="130"/>
      <c r="W22" s="130"/>
      <c r="X22" s="130"/>
      <c r="Y22" s="130"/>
      <c r="Z22" s="130"/>
      <c r="AA22" s="130"/>
      <c r="AB22" s="130"/>
    </row>
    <row r="23" spans="1:28" ht="71.25">
      <c r="A23" s="288">
        <v>3.1</v>
      </c>
      <c r="B23" s="227" t="s">
        <v>97</v>
      </c>
      <c r="C23" s="228"/>
      <c r="D23" s="229">
        <v>1</v>
      </c>
      <c r="E23" s="289">
        <v>0</v>
      </c>
      <c r="F23" s="292" t="s">
        <v>1672</v>
      </c>
      <c r="G23" s="291" t="s">
        <v>1513</v>
      </c>
      <c r="H23" s="130"/>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v>0</v>
      </c>
      <c r="F24" s="292" t="s">
        <v>1490</v>
      </c>
      <c r="G24" s="291" t="s">
        <v>1509</v>
      </c>
      <c r="H24" s="130"/>
      <c r="I24" s="130"/>
      <c r="J24" s="130"/>
      <c r="K24" s="233" t="s">
        <v>33</v>
      </c>
      <c r="L24" s="23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2</v>
      </c>
      <c r="F25" s="231" t="s">
        <v>1353</v>
      </c>
      <c r="G25" s="291" t="s">
        <v>1517</v>
      </c>
      <c r="H25" s="130"/>
      <c r="I25" s="130"/>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383"/>
      <c r="H26" s="130"/>
      <c r="I26" s="130"/>
      <c r="J26" s="130"/>
      <c r="K26" s="233" t="s">
        <v>35</v>
      </c>
      <c r="L26" s="234">
        <f>L23-L24</f>
        <v>6</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09"/>
      <c r="E27" s="209"/>
      <c r="F27" s="244"/>
      <c r="G27" s="387"/>
      <c r="H27" s="130"/>
      <c r="I27" s="130"/>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v>2</v>
      </c>
      <c r="F28" s="231"/>
      <c r="G28" s="291" t="s">
        <v>1520</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114">
      <c r="A29" s="288">
        <v>4.2</v>
      </c>
      <c r="B29" s="227" t="s">
        <v>102</v>
      </c>
      <c r="C29" s="228" t="s">
        <v>286</v>
      </c>
      <c r="D29" s="229">
        <v>2</v>
      </c>
      <c r="E29" s="289" t="s">
        <v>454</v>
      </c>
      <c r="F29" s="235"/>
      <c r="G29" s="291" t="s">
        <v>1523</v>
      </c>
      <c r="H29" s="130"/>
      <c r="I29" s="130"/>
      <c r="J29" s="130"/>
      <c r="K29" s="233" t="s">
        <v>33</v>
      </c>
      <c r="L29" s="234">
        <f>SUMIF(E28:E31,"~?",D28:D31)</f>
        <v>2</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v>2</v>
      </c>
      <c r="F30" s="292" t="s">
        <v>1525</v>
      </c>
      <c r="G30" s="291" t="s">
        <v>1528</v>
      </c>
      <c r="H30" s="130"/>
      <c r="I30" s="130"/>
      <c r="J30" s="130"/>
      <c r="K30" s="233" t="s">
        <v>34</v>
      </c>
      <c r="L30" s="234">
        <f>SUM(E28:E31)</f>
        <v>4</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383"/>
      <c r="H31" s="130"/>
      <c r="I31" s="130"/>
      <c r="J31" s="130"/>
      <c r="K31" s="233" t="s">
        <v>35</v>
      </c>
      <c r="L31" s="234">
        <f>L28-L29</f>
        <v>4</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09"/>
      <c r="E32" s="209"/>
      <c r="F32" s="244"/>
      <c r="G32" s="387"/>
      <c r="H32" s="130"/>
      <c r="I32" s="130"/>
      <c r="J32" s="130"/>
      <c r="K32" s="240" t="s">
        <v>267</v>
      </c>
      <c r="L32" s="241">
        <f>IFERROR(L30/L28,"N/A")</f>
        <v>0.66666666666666663</v>
      </c>
      <c r="M32" s="130"/>
      <c r="N32" s="130"/>
      <c r="O32" s="130"/>
      <c r="P32" s="130"/>
      <c r="Q32" s="130"/>
      <c r="R32" s="130"/>
      <c r="S32" s="130"/>
      <c r="T32" s="130"/>
      <c r="U32" s="130"/>
      <c r="V32" s="130"/>
      <c r="W32" s="130"/>
      <c r="X32" s="130"/>
      <c r="Y32" s="130"/>
      <c r="Z32" s="130"/>
      <c r="AA32" s="130"/>
      <c r="AB32" s="130"/>
    </row>
    <row r="33" spans="1:28" ht="114">
      <c r="A33" s="288">
        <v>5.0999999999999996</v>
      </c>
      <c r="B33" s="227" t="s">
        <v>105</v>
      </c>
      <c r="C33" s="228" t="s">
        <v>289</v>
      </c>
      <c r="D33" s="229">
        <v>3</v>
      </c>
      <c r="E33" s="289" t="s">
        <v>454</v>
      </c>
      <c r="F33" s="231"/>
      <c r="G33" s="291" t="s">
        <v>1523</v>
      </c>
      <c r="H33" s="130"/>
      <c r="I33" s="130"/>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5"/>
      <c r="G34" s="291" t="s">
        <v>1523</v>
      </c>
      <c r="H34" s="130"/>
      <c r="I34" s="130"/>
      <c r="J34" s="130"/>
      <c r="K34" s="233" t="s">
        <v>33</v>
      </c>
      <c r="L34" s="234">
        <f>SUMIF(E33:E36,"~?",D33:D36)</f>
        <v>5</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v>0</v>
      </c>
      <c r="F35" s="292" t="s">
        <v>1672</v>
      </c>
      <c r="G35" s="291" t="s">
        <v>1529</v>
      </c>
      <c r="H35" s="130"/>
      <c r="I35" s="130"/>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383"/>
      <c r="H36" s="130"/>
      <c r="I36" s="130"/>
      <c r="J36" s="130"/>
      <c r="K36" s="233" t="s">
        <v>35</v>
      </c>
      <c r="L36" s="234">
        <f>L33-L34</f>
        <v>1</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09"/>
      <c r="E37" s="209"/>
      <c r="F37" s="244"/>
      <c r="G37" s="387"/>
      <c r="H37" s="130"/>
      <c r="I37" s="130"/>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461"/>
      <c r="E38" s="461"/>
      <c r="F38" s="249"/>
      <c r="G38" s="388"/>
      <c r="H38" s="130"/>
      <c r="I38" s="130"/>
      <c r="J38" s="130"/>
      <c r="K38" s="250" t="s">
        <v>32</v>
      </c>
      <c r="L38" s="234">
        <f>SUM(D38:D50)-SUMIF(E38:E50,"-",D38:D50)</f>
        <v>10</v>
      </c>
      <c r="M38" s="130"/>
      <c r="N38" s="130"/>
      <c r="O38" s="130"/>
      <c r="P38" s="130"/>
      <c r="Q38" s="130"/>
      <c r="R38" s="130"/>
      <c r="S38" s="130"/>
      <c r="T38" s="130"/>
      <c r="U38" s="130"/>
      <c r="V38" s="130"/>
      <c r="W38" s="130"/>
      <c r="X38" s="130"/>
      <c r="Y38" s="130"/>
      <c r="Z38" s="130"/>
      <c r="AA38" s="130"/>
      <c r="AB38" s="130"/>
    </row>
    <row r="39" spans="1:28" ht="42.75">
      <c r="A39" s="288" t="s">
        <v>109</v>
      </c>
      <c r="B39" s="227" t="s">
        <v>110</v>
      </c>
      <c r="C39" s="228" t="s">
        <v>296</v>
      </c>
      <c r="D39" s="229">
        <v>2</v>
      </c>
      <c r="E39" s="289">
        <v>0</v>
      </c>
      <c r="F39" s="292" t="s">
        <v>1672</v>
      </c>
      <c r="G39" s="291" t="s">
        <v>1532</v>
      </c>
      <c r="H39" s="130"/>
      <c r="I39" s="130"/>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291" t="s">
        <v>1661</v>
      </c>
      <c r="H40" s="130"/>
      <c r="I40" s="130"/>
      <c r="J40" s="130"/>
      <c r="K40" s="250" t="s">
        <v>34</v>
      </c>
      <c r="L40" s="234">
        <f>SUM(E38:E50)</f>
        <v>3</v>
      </c>
      <c r="M40" s="130"/>
      <c r="N40" s="130"/>
      <c r="O40" s="130"/>
      <c r="P40" s="130"/>
      <c r="Q40" s="130"/>
      <c r="R40" s="130"/>
      <c r="S40" s="130"/>
      <c r="T40" s="130"/>
      <c r="U40" s="130"/>
      <c r="V40" s="130"/>
      <c r="W40" s="130"/>
      <c r="X40" s="130"/>
      <c r="Y40" s="130"/>
      <c r="Z40" s="130"/>
      <c r="AA40" s="130"/>
      <c r="AB40" s="130"/>
    </row>
    <row r="41" spans="1:28" ht="71.25">
      <c r="A41" s="288" t="s">
        <v>113</v>
      </c>
      <c r="B41" s="227" t="s">
        <v>114</v>
      </c>
      <c r="C41" s="228" t="s">
        <v>298</v>
      </c>
      <c r="D41" s="229">
        <v>2</v>
      </c>
      <c r="E41" s="289">
        <v>2</v>
      </c>
      <c r="F41" s="231"/>
      <c r="G41" s="291" t="s">
        <v>1548</v>
      </c>
      <c r="H41" s="130"/>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461"/>
      <c r="E42" s="461"/>
      <c r="F42" s="249"/>
      <c r="G42" s="388"/>
      <c r="H42" s="130"/>
      <c r="I42" s="130"/>
      <c r="J42" s="130"/>
      <c r="K42" s="240" t="s">
        <v>267</v>
      </c>
      <c r="L42" s="241">
        <f>IFERROR(L40/L38,"N/A")</f>
        <v>0.3</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92" t="s">
        <v>1678</v>
      </c>
      <c r="G43" s="291" t="s">
        <v>1532</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5"/>
      <c r="G44" s="291" t="s">
        <v>1537</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461"/>
      <c r="E45" s="461"/>
      <c r="F45" s="249"/>
      <c r="G45" s="388"/>
      <c r="H45" s="130"/>
      <c r="I45" s="130"/>
      <c r="J45" s="130"/>
      <c r="K45" s="211"/>
      <c r="L45" s="211"/>
      <c r="M45" s="130"/>
      <c r="N45" s="130"/>
      <c r="O45" s="130"/>
      <c r="P45" s="130"/>
      <c r="Q45" s="130"/>
      <c r="R45" s="130"/>
      <c r="S45" s="130"/>
      <c r="T45" s="130"/>
      <c r="U45" s="130"/>
      <c r="V45" s="130"/>
      <c r="W45" s="130"/>
      <c r="X45" s="130"/>
      <c r="Y45" s="130"/>
      <c r="Z45" s="130"/>
      <c r="AA45" s="130"/>
      <c r="AB45" s="130"/>
    </row>
    <row r="46" spans="1:28" ht="85.5">
      <c r="A46" s="288" t="s">
        <v>121</v>
      </c>
      <c r="B46" s="227" t="s">
        <v>122</v>
      </c>
      <c r="C46" s="228" t="s">
        <v>304</v>
      </c>
      <c r="D46" s="229">
        <v>2</v>
      </c>
      <c r="E46" s="289">
        <v>0</v>
      </c>
      <c r="F46" s="231"/>
      <c r="G46" s="291" t="s">
        <v>1553</v>
      </c>
      <c r="H46" s="130"/>
      <c r="I46" s="130"/>
      <c r="J46" s="130"/>
      <c r="K46" s="211"/>
      <c r="L46" s="211"/>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s">
        <v>465</v>
      </c>
      <c r="F47" s="231"/>
      <c r="G47" s="291"/>
      <c r="H47" s="130"/>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s">
        <v>465</v>
      </c>
      <c r="F48" s="231"/>
      <c r="G48" s="291"/>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1"/>
      <c r="G49" s="291"/>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383"/>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09"/>
      <c r="E51" s="209"/>
      <c r="F51" s="244"/>
      <c r="G51" s="387"/>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461"/>
      <c r="E52" s="461"/>
      <c r="F52" s="249"/>
      <c r="G52" s="388"/>
      <c r="H52" s="130"/>
      <c r="I52" s="130"/>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1"/>
      <c r="G53" s="291" t="s">
        <v>1398</v>
      </c>
      <c r="H53" s="130"/>
      <c r="I53" s="130"/>
      <c r="J53" s="130"/>
      <c r="K53" s="250" t="s">
        <v>33</v>
      </c>
      <c r="L53" s="234">
        <f>SUMIF(E52:E84,"~?",D52:D84)</f>
        <v>4</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231"/>
      <c r="G54" s="291" t="s">
        <v>1556</v>
      </c>
      <c r="H54" s="130"/>
      <c r="I54" s="130"/>
      <c r="J54" s="130"/>
      <c r="K54" s="250" t="s">
        <v>34</v>
      </c>
      <c r="L54" s="234">
        <f>SUM(E52:E84)</f>
        <v>3</v>
      </c>
      <c r="M54" s="130"/>
      <c r="N54" s="130"/>
      <c r="O54" s="130"/>
      <c r="P54" s="130"/>
      <c r="Q54" s="130"/>
      <c r="R54" s="130"/>
      <c r="S54" s="130"/>
      <c r="T54" s="130"/>
      <c r="U54" s="130"/>
      <c r="V54" s="130"/>
      <c r="W54" s="130"/>
      <c r="X54" s="130"/>
      <c r="Y54" s="130"/>
      <c r="Z54" s="130"/>
      <c r="AA54" s="130"/>
      <c r="AB54" s="130"/>
    </row>
    <row r="55" spans="1:28" ht="30">
      <c r="A55" s="293"/>
      <c r="B55" s="248" t="s">
        <v>311</v>
      </c>
      <c r="C55" s="248"/>
      <c r="D55" s="461"/>
      <c r="E55" s="461"/>
      <c r="F55" s="249"/>
      <c r="G55" s="388"/>
      <c r="H55" s="130"/>
      <c r="I55" s="130"/>
      <c r="J55" s="130"/>
      <c r="K55" s="250" t="s">
        <v>35</v>
      </c>
      <c r="L55" s="234">
        <f>L52-L53</f>
        <v>21</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91" t="s">
        <v>1558</v>
      </c>
      <c r="H56" s="231"/>
      <c r="I56" s="130"/>
      <c r="J56" s="130"/>
      <c r="K56" s="240" t="s">
        <v>267</v>
      </c>
      <c r="L56" s="241">
        <f>IFERROR(L54/L52,"N/A")</f>
        <v>0.12</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92" t="s">
        <v>1680</v>
      </c>
      <c r="G57" s="291" t="s">
        <v>1402</v>
      </c>
      <c r="H57" s="231"/>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s">
        <v>454</v>
      </c>
      <c r="F58" s="231"/>
      <c r="G58" s="291" t="s">
        <v>1565</v>
      </c>
      <c r="H58" s="231"/>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461"/>
      <c r="E59" s="461"/>
      <c r="F59" s="249"/>
      <c r="G59" s="388"/>
      <c r="H59" s="257"/>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1"/>
      <c r="G60" s="291" t="s">
        <v>1405</v>
      </c>
      <c r="H60" s="231"/>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461"/>
      <c r="E61" s="461"/>
      <c r="F61" s="249"/>
      <c r="G61" s="388"/>
      <c r="H61" s="257"/>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0</v>
      </c>
      <c r="F62" s="231"/>
      <c r="G62" s="291" t="s">
        <v>1566</v>
      </c>
      <c r="H62" s="235"/>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1"/>
      <c r="G63" s="291" t="s">
        <v>1568</v>
      </c>
      <c r="H63" s="231"/>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2" t="s">
        <v>1678</v>
      </c>
      <c r="G64" s="291" t="s">
        <v>1570</v>
      </c>
      <c r="H64" s="231"/>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461"/>
      <c r="E65" s="461"/>
      <c r="F65" s="249"/>
      <c r="G65" s="388"/>
      <c r="H65" s="257"/>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1"/>
      <c r="G66" s="291" t="s">
        <v>669</v>
      </c>
      <c r="H66" s="231"/>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1"/>
      <c r="G67" s="383"/>
      <c r="H67" s="231"/>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461"/>
      <c r="E68" s="461"/>
      <c r="F68" s="249"/>
      <c r="G68" s="388"/>
      <c r="H68" s="257"/>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31"/>
      <c r="G69" s="291" t="s">
        <v>1574</v>
      </c>
      <c r="H69" s="231"/>
      <c r="I69" s="130"/>
      <c r="J69" s="130"/>
      <c r="K69" s="211"/>
      <c r="L69" s="211"/>
      <c r="M69" s="130"/>
      <c r="N69" s="130"/>
      <c r="O69" s="130"/>
      <c r="P69" s="130"/>
      <c r="Q69" s="130"/>
      <c r="R69" s="130"/>
      <c r="S69" s="130"/>
      <c r="T69" s="130"/>
      <c r="U69" s="130"/>
      <c r="V69" s="130"/>
      <c r="W69" s="130"/>
      <c r="X69" s="130"/>
      <c r="Y69" s="130"/>
      <c r="Z69" s="130"/>
      <c r="AA69" s="130"/>
      <c r="AB69" s="130"/>
    </row>
    <row r="70" spans="1:28" ht="85.5">
      <c r="A70" s="288" t="s">
        <v>160</v>
      </c>
      <c r="B70" s="227" t="s">
        <v>161</v>
      </c>
      <c r="C70" s="228" t="s">
        <v>325</v>
      </c>
      <c r="D70" s="229">
        <v>1</v>
      </c>
      <c r="E70" s="289">
        <v>0</v>
      </c>
      <c r="F70" s="292" t="s">
        <v>1681</v>
      </c>
      <c r="G70" s="291" t="s">
        <v>1413</v>
      </c>
      <c r="H70" s="231"/>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163</v>
      </c>
      <c r="C71" s="228" t="s">
        <v>327</v>
      </c>
      <c r="D71" s="229">
        <v>1</v>
      </c>
      <c r="E71" s="289">
        <v>0</v>
      </c>
      <c r="F71" s="292" t="s">
        <v>1682</v>
      </c>
      <c r="G71" s="291" t="s">
        <v>1579</v>
      </c>
      <c r="H71" s="231"/>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v>0</v>
      </c>
      <c r="F72" s="231" t="s">
        <v>1353</v>
      </c>
      <c r="G72" s="291" t="s">
        <v>1580</v>
      </c>
      <c r="H72" s="231"/>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461"/>
      <c r="E73" s="461"/>
      <c r="F73" s="249"/>
      <c r="G73" s="388"/>
      <c r="H73" s="257"/>
      <c r="I73" s="130"/>
      <c r="J73" s="130"/>
      <c r="K73" s="211"/>
      <c r="L73" s="211"/>
      <c r="M73" s="130"/>
      <c r="N73" s="130"/>
      <c r="O73" s="130"/>
      <c r="P73" s="130"/>
      <c r="Q73" s="130"/>
      <c r="R73" s="130"/>
      <c r="S73" s="130"/>
      <c r="T73" s="130"/>
      <c r="U73" s="130"/>
      <c r="V73" s="130"/>
      <c r="W73" s="130"/>
      <c r="X73" s="130"/>
      <c r="Y73" s="130"/>
      <c r="Z73" s="130"/>
      <c r="AA73" s="130"/>
      <c r="AB73" s="130"/>
    </row>
    <row r="74" spans="1:28" ht="171">
      <c r="A74" s="288" t="s">
        <v>167</v>
      </c>
      <c r="B74" s="227" t="s">
        <v>168</v>
      </c>
      <c r="C74" s="228" t="s">
        <v>330</v>
      </c>
      <c r="D74" s="229">
        <v>1</v>
      </c>
      <c r="E74" s="289">
        <v>0</v>
      </c>
      <c r="F74" s="292" t="s">
        <v>1683</v>
      </c>
      <c r="G74" s="291" t="s">
        <v>1684</v>
      </c>
      <c r="H74" s="231"/>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1"/>
      <c r="G75" s="291" t="s">
        <v>1584</v>
      </c>
      <c r="H75" s="231"/>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461"/>
      <c r="E76" s="461"/>
      <c r="F76" s="249"/>
      <c r="G76" s="388"/>
      <c r="H76" s="257"/>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0</v>
      </c>
      <c r="F77" s="231"/>
      <c r="G77" s="291" t="s">
        <v>1586</v>
      </c>
      <c r="H77" s="231"/>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5"/>
      <c r="G78" s="291" t="s">
        <v>1586</v>
      </c>
      <c r="H78" s="231"/>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5"/>
      <c r="G79" s="291" t="s">
        <v>1586</v>
      </c>
      <c r="H79" s="235"/>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461"/>
      <c r="E80" s="461"/>
      <c r="F80" s="249"/>
      <c r="G80" s="388"/>
      <c r="H80" s="257"/>
      <c r="I80" s="130"/>
      <c r="J80" s="130"/>
      <c r="K80" s="211"/>
      <c r="L80" s="211"/>
      <c r="M80" s="130"/>
      <c r="N80" s="130"/>
      <c r="O80" s="130"/>
      <c r="P80" s="130"/>
      <c r="Q80" s="130"/>
      <c r="R80" s="130"/>
      <c r="S80" s="130"/>
      <c r="T80" s="130"/>
      <c r="U80" s="130"/>
      <c r="V80" s="130"/>
      <c r="W80" s="130"/>
      <c r="X80" s="130"/>
      <c r="Y80" s="130"/>
      <c r="Z80" s="130"/>
      <c r="AA80" s="130"/>
      <c r="AB80" s="130"/>
    </row>
    <row r="81" spans="1:28" ht="114">
      <c r="A81" s="288" t="s">
        <v>179</v>
      </c>
      <c r="B81" s="227" t="s">
        <v>180</v>
      </c>
      <c r="C81" s="238"/>
      <c r="D81" s="229">
        <v>1</v>
      </c>
      <c r="E81" s="289" t="s">
        <v>454</v>
      </c>
      <c r="F81" s="235"/>
      <c r="G81" s="291" t="s">
        <v>1523</v>
      </c>
      <c r="H81" s="231"/>
      <c r="I81" s="130"/>
      <c r="J81" s="130"/>
      <c r="K81" s="211"/>
      <c r="L81" s="211"/>
      <c r="M81" s="130"/>
      <c r="N81" s="130"/>
      <c r="O81" s="130"/>
      <c r="P81" s="130"/>
      <c r="Q81" s="130"/>
      <c r="R81" s="130"/>
      <c r="S81" s="130"/>
      <c r="T81" s="130"/>
      <c r="U81" s="130"/>
      <c r="V81" s="130"/>
      <c r="W81" s="130"/>
      <c r="X81" s="130"/>
      <c r="Y81" s="130"/>
      <c r="Z81" s="130"/>
      <c r="AA81" s="130"/>
      <c r="AB81" s="130"/>
    </row>
    <row r="82" spans="1:28" ht="114">
      <c r="A82" s="288" t="s">
        <v>181</v>
      </c>
      <c r="B82" s="227" t="s">
        <v>182</v>
      </c>
      <c r="C82" s="238"/>
      <c r="D82" s="229">
        <v>1</v>
      </c>
      <c r="E82" s="289" t="s">
        <v>454</v>
      </c>
      <c r="F82" s="235"/>
      <c r="G82" s="291" t="s">
        <v>1523</v>
      </c>
      <c r="H82" s="235"/>
      <c r="I82" s="130"/>
      <c r="J82" s="130"/>
      <c r="K82" s="211"/>
      <c r="L82" s="211"/>
      <c r="M82" s="130"/>
      <c r="N82" s="130"/>
      <c r="O82" s="130"/>
      <c r="P82" s="130"/>
      <c r="Q82" s="130"/>
      <c r="R82" s="130"/>
      <c r="S82" s="130"/>
      <c r="T82" s="130"/>
      <c r="U82" s="130"/>
      <c r="V82" s="130"/>
      <c r="W82" s="130"/>
      <c r="X82" s="130"/>
      <c r="Y82" s="130"/>
      <c r="Z82" s="130"/>
      <c r="AA82" s="130"/>
      <c r="AB82" s="130"/>
    </row>
    <row r="83" spans="1:28" ht="114">
      <c r="A83" s="288" t="s">
        <v>183</v>
      </c>
      <c r="B83" s="227" t="s">
        <v>184</v>
      </c>
      <c r="C83" s="238"/>
      <c r="D83" s="229">
        <v>1</v>
      </c>
      <c r="E83" s="289" t="s">
        <v>454</v>
      </c>
      <c r="F83" s="235"/>
      <c r="G83" s="291" t="s">
        <v>1523</v>
      </c>
      <c r="H83" s="235"/>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383"/>
      <c r="H84" s="235"/>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09"/>
      <c r="E85" s="209"/>
      <c r="F85" s="244"/>
      <c r="G85" s="387"/>
      <c r="H85" s="257"/>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91" t="s">
        <v>795</v>
      </c>
      <c r="H86" s="231"/>
      <c r="I86" s="130"/>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454</v>
      </c>
      <c r="F87" s="235"/>
      <c r="G87" s="291" t="s">
        <v>795</v>
      </c>
      <c r="H87" s="231"/>
      <c r="I87" s="130"/>
      <c r="J87" s="130"/>
      <c r="K87" s="250" t="s">
        <v>33</v>
      </c>
      <c r="L87" s="234">
        <f>SUMIF(E86:E89,"~?",D86:D89)</f>
        <v>5</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t="s">
        <v>454</v>
      </c>
      <c r="F88" s="235"/>
      <c r="G88" s="291" t="s">
        <v>1594</v>
      </c>
      <c r="H88" s="231"/>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383"/>
      <c r="H89" s="235"/>
      <c r="I89" s="130"/>
      <c r="J89" s="130"/>
      <c r="K89" s="250" t="s">
        <v>35</v>
      </c>
      <c r="L89" s="234">
        <f>L86-L87</f>
        <v>0</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09"/>
      <c r="E90" s="209"/>
      <c r="F90" s="244"/>
      <c r="G90" s="387"/>
      <c r="H90" s="257"/>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88">
        <v>9.1</v>
      </c>
      <c r="B91" s="227" t="s">
        <v>190</v>
      </c>
      <c r="C91" s="228" t="s">
        <v>347</v>
      </c>
      <c r="D91" s="229">
        <v>3</v>
      </c>
      <c r="E91" s="289">
        <v>3</v>
      </c>
      <c r="F91" s="235"/>
      <c r="G91" s="291" t="s">
        <v>1685</v>
      </c>
      <c r="H91" s="231"/>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91" t="s">
        <v>1600</v>
      </c>
      <c r="H92" s="231"/>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383"/>
      <c r="H93" s="235"/>
      <c r="I93" s="130"/>
      <c r="J93" s="130"/>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09"/>
      <c r="E94" s="209"/>
      <c r="F94" s="244"/>
      <c r="G94" s="387"/>
      <c r="H94" s="257"/>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91" t="s">
        <v>997</v>
      </c>
      <c r="H95" s="231"/>
      <c r="I95" s="130"/>
      <c r="J95" s="130"/>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91" t="s">
        <v>1606</v>
      </c>
      <c r="H96" s="231"/>
      <c r="I96" s="130"/>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235"/>
      <c r="G97" s="291" t="s">
        <v>1000</v>
      </c>
      <c r="H97" s="231"/>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5"/>
      <c r="G98" s="291" t="s">
        <v>489</v>
      </c>
      <c r="H98" s="235"/>
      <c r="I98" s="130"/>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472"/>
      <c r="E99" s="472"/>
      <c r="F99" s="257"/>
      <c r="G99" s="442"/>
      <c r="H99" s="257"/>
      <c r="I99" s="130"/>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H100" s="231"/>
      <c r="I100" s="130"/>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5"/>
      <c r="G101" s="383"/>
      <c r="H101" s="235"/>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09"/>
      <c r="E102" s="209"/>
      <c r="F102" s="244"/>
      <c r="G102" s="387"/>
      <c r="H102" s="257"/>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91" t="s">
        <v>795</v>
      </c>
      <c r="H103" s="231"/>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91" t="s">
        <v>490</v>
      </c>
      <c r="H104" s="231"/>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91" t="s">
        <v>795</v>
      </c>
      <c r="H105" s="231"/>
      <c r="I105" s="130"/>
      <c r="J105" s="130"/>
      <c r="K105" s="250" t="s">
        <v>34</v>
      </c>
      <c r="L105" s="234">
        <f>SUM(E103:E107)</f>
        <v>1</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336">
        <v>1</v>
      </c>
      <c r="F106" s="231"/>
      <c r="G106" s="291" t="s">
        <v>1613</v>
      </c>
      <c r="H106" s="231"/>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5"/>
      <c r="G107" s="383"/>
      <c r="H107" s="235"/>
      <c r="I107" s="130"/>
      <c r="J107" s="130"/>
      <c r="K107" s="240" t="s">
        <v>267</v>
      </c>
      <c r="L107" s="241">
        <f>IFERROR(L105/L103,"N/A")</f>
        <v>0.1111111111111111</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09"/>
      <c r="E108" s="209"/>
      <c r="F108" s="244"/>
      <c r="G108" s="387"/>
      <c r="H108" s="257"/>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30">
      <c r="A109" s="288">
        <v>12.1</v>
      </c>
      <c r="B109" s="227" t="s">
        <v>204</v>
      </c>
      <c r="C109" s="238"/>
      <c r="D109" s="229">
        <v>3</v>
      </c>
      <c r="E109" s="289" t="s">
        <v>465</v>
      </c>
      <c r="F109" s="235"/>
      <c r="G109" s="291"/>
      <c r="H109" s="231"/>
      <c r="I109" s="130"/>
      <c r="J109" s="130"/>
      <c r="K109" s="250" t="s">
        <v>32</v>
      </c>
      <c r="L109" s="234">
        <f>SUM(D109:D114)-SUMIF(E109:E114,"-",D109:D114)</f>
        <v>0</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s">
        <v>465</v>
      </c>
      <c r="F110" s="235"/>
      <c r="G110" s="291"/>
      <c r="H110" s="231"/>
      <c r="I110" s="130"/>
      <c r="J110" s="13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t="s">
        <v>465</v>
      </c>
      <c r="F111" s="235"/>
      <c r="G111" s="291"/>
      <c r="H111" s="231"/>
      <c r="I111" s="130"/>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t="s">
        <v>465</v>
      </c>
      <c r="F112" s="235"/>
      <c r="G112" s="291"/>
      <c r="H112" s="231"/>
      <c r="I112" s="130"/>
      <c r="J112" s="130"/>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s">
        <v>465</v>
      </c>
      <c r="F113" s="235"/>
      <c r="G113" s="291"/>
      <c r="H113" s="231"/>
      <c r="I113" s="130"/>
      <c r="J113" s="130"/>
      <c r="K113" s="240" t="s">
        <v>267</v>
      </c>
      <c r="L113" s="241" t="str">
        <f>IFERROR(L111/L109,"N/A")</f>
        <v>N/A</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383"/>
      <c r="H114" s="235"/>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09"/>
      <c r="E115" s="209"/>
      <c r="F115" s="244"/>
      <c r="G115" s="387"/>
      <c r="H115" s="257"/>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5"/>
      <c r="G116" s="291" t="s">
        <v>1008</v>
      </c>
      <c r="H116" s="231"/>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42.75">
      <c r="A117" s="288">
        <v>13.2</v>
      </c>
      <c r="B117" s="227" t="s">
        <v>211</v>
      </c>
      <c r="C117" s="238"/>
      <c r="D117" s="229">
        <v>1</v>
      </c>
      <c r="E117" s="289">
        <v>1</v>
      </c>
      <c r="F117" s="235"/>
      <c r="G117" s="291" t="s">
        <v>1617</v>
      </c>
      <c r="H117" s="231"/>
      <c r="I117" s="130"/>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35"/>
      <c r="G118" s="291" t="s">
        <v>1010</v>
      </c>
      <c r="H118" s="231"/>
      <c r="I118" s="130"/>
      <c r="J118" s="130"/>
      <c r="K118" s="250" t="s">
        <v>34</v>
      </c>
      <c r="L118" s="234">
        <f>SUM(E116:E121)</f>
        <v>3</v>
      </c>
      <c r="M118" s="130"/>
      <c r="N118" s="130"/>
      <c r="O118" s="130"/>
      <c r="P118" s="130"/>
      <c r="Q118" s="130"/>
      <c r="R118" s="130"/>
      <c r="S118" s="130"/>
      <c r="T118" s="130"/>
      <c r="U118" s="130"/>
      <c r="V118" s="130"/>
      <c r="W118" s="130"/>
      <c r="X118" s="130"/>
      <c r="Y118" s="130"/>
      <c r="Z118" s="130"/>
      <c r="AA118" s="130"/>
      <c r="AB118" s="130"/>
    </row>
    <row r="119" spans="1:28" ht="71.25">
      <c r="A119" s="288">
        <v>13.4</v>
      </c>
      <c r="B119" s="227" t="s">
        <v>391</v>
      </c>
      <c r="C119" s="228" t="s">
        <v>392</v>
      </c>
      <c r="D119" s="229">
        <v>1</v>
      </c>
      <c r="E119" s="289">
        <v>0</v>
      </c>
      <c r="F119" s="235"/>
      <c r="G119" s="291" t="s">
        <v>1619</v>
      </c>
      <c r="H119" s="231"/>
      <c r="I119" s="130"/>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5"/>
      <c r="G120" s="291" t="s">
        <v>795</v>
      </c>
      <c r="H120" s="231"/>
      <c r="I120" s="130"/>
      <c r="J120" s="130"/>
      <c r="K120" s="240" t="s">
        <v>267</v>
      </c>
      <c r="L120" s="241">
        <f>IFERROR(L118/L116,"N/A")</f>
        <v>0.6</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383"/>
      <c r="H121" s="235"/>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09"/>
      <c r="E122" s="209"/>
      <c r="F122" s="244"/>
      <c r="G122" s="387"/>
      <c r="H122" s="257"/>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5"/>
      <c r="G123" s="291" t="s">
        <v>795</v>
      </c>
      <c r="H123" s="231"/>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5"/>
      <c r="G124" s="291" t="s">
        <v>795</v>
      </c>
      <c r="H124" s="231"/>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91" t="s">
        <v>795</v>
      </c>
      <c r="H125" s="231"/>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91" t="s">
        <v>795</v>
      </c>
      <c r="H126" s="231"/>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91" t="s">
        <v>795</v>
      </c>
      <c r="H127" s="231"/>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91" t="s">
        <v>795</v>
      </c>
      <c r="H128" s="231"/>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91" t="s">
        <v>795</v>
      </c>
      <c r="H129" s="231"/>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383"/>
      <c r="H130" s="235"/>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09"/>
      <c r="E131" s="209"/>
      <c r="F131" s="244"/>
      <c r="G131" s="387"/>
      <c r="H131" s="257"/>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91" t="s">
        <v>795</v>
      </c>
      <c r="H132" s="231"/>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91" t="s">
        <v>795</v>
      </c>
      <c r="H133" s="231"/>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91" t="s">
        <v>795</v>
      </c>
      <c r="H134" s="231"/>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91" t="s">
        <v>795</v>
      </c>
      <c r="H135" s="231"/>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383"/>
      <c r="H136" s="235"/>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461"/>
      <c r="E137" s="461"/>
      <c r="F137" s="249"/>
      <c r="G137" s="388"/>
      <c r="H137" s="257"/>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91" t="s">
        <v>795</v>
      </c>
      <c r="H138" s="231"/>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91" t="s">
        <v>795</v>
      </c>
      <c r="H139" s="231"/>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91" t="s">
        <v>795</v>
      </c>
      <c r="H140" s="231"/>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91" t="s">
        <v>795</v>
      </c>
      <c r="H141" s="231"/>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91" t="s">
        <v>795</v>
      </c>
      <c r="H142" s="231"/>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91" t="s">
        <v>795</v>
      </c>
      <c r="H143" s="231"/>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91" t="s">
        <v>795</v>
      </c>
      <c r="H144" s="231"/>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383"/>
      <c r="H145" s="235"/>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461"/>
      <c r="E146" s="461"/>
      <c r="F146" s="249"/>
      <c r="G146" s="388"/>
      <c r="H146" s="257"/>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91" t="s">
        <v>795</v>
      </c>
      <c r="H147" s="231"/>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91" t="s">
        <v>795</v>
      </c>
      <c r="H148" s="231"/>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91" t="s">
        <v>795</v>
      </c>
      <c r="H149" s="231"/>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91" t="s">
        <v>795</v>
      </c>
      <c r="H150" s="231"/>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484"/>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485"/>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484"/>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E154" s="483"/>
      <c r="F154" s="235"/>
      <c r="G154" s="484"/>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122</v>
      </c>
      <c r="E155" s="483"/>
      <c r="F155" s="235"/>
      <c r="G155" s="484"/>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45</v>
      </c>
      <c r="E156" s="483"/>
      <c r="F156" s="235"/>
      <c r="G156" s="484"/>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37</v>
      </c>
      <c r="E157" s="483"/>
      <c r="F157" s="235"/>
      <c r="G157" s="484"/>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77</v>
      </c>
      <c r="E158" s="483"/>
      <c r="F158" s="235"/>
      <c r="G158" s="484"/>
      <c r="H158" s="130"/>
      <c r="I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0.35114529909999997</v>
      </c>
      <c r="E159" s="483"/>
      <c r="F159" s="235"/>
      <c r="G159" s="484"/>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9"/>
      <c r="E160" s="239"/>
      <c r="F160" s="235"/>
      <c r="G160" s="484"/>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9"/>
      <c r="F161" s="235"/>
      <c r="G161" s="484"/>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0.83333333333333337</v>
      </c>
      <c r="D162" s="326">
        <f t="shared" ref="D162:D176" si="0">IFERROR(1-C162,"N/A")</f>
        <v>0.16666666666666663</v>
      </c>
      <c r="E162" s="239"/>
      <c r="F162" s="235"/>
      <c r="G162" s="484"/>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0.76923076923076927</v>
      </c>
      <c r="D163" s="326">
        <f t="shared" si="0"/>
        <v>0.23076923076923073</v>
      </c>
      <c r="E163" s="239"/>
      <c r="F163" s="235"/>
      <c r="G163" s="484"/>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9"/>
      <c r="F164" s="235"/>
      <c r="G164" s="484"/>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0.66666666666666663</v>
      </c>
      <c r="D165" s="326">
        <f t="shared" si="0"/>
        <v>0.33333333333333337</v>
      </c>
      <c r="E165" s="239"/>
      <c r="F165" s="235"/>
      <c r="G165" s="484"/>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9"/>
      <c r="F166" s="235"/>
      <c r="G166" s="484"/>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0.3</v>
      </c>
      <c r="D167" s="326">
        <f t="shared" si="0"/>
        <v>0.7</v>
      </c>
      <c r="E167" s="239"/>
      <c r="F167" s="235"/>
      <c r="G167" s="484"/>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0.12</v>
      </c>
      <c r="D168" s="326">
        <f t="shared" si="0"/>
        <v>0.88</v>
      </c>
      <c r="E168" s="239"/>
      <c r="F168" s="235"/>
      <c r="G168" s="484"/>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9"/>
      <c r="F169" s="235"/>
      <c r="G169" s="484"/>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1</v>
      </c>
      <c r="D170" s="326">
        <f t="shared" si="0"/>
        <v>0</v>
      </c>
      <c r="E170" s="239"/>
      <c r="F170" s="235"/>
      <c r="G170" s="484"/>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9"/>
      <c r="F171" s="235"/>
      <c r="G171" s="484"/>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0.1111111111111111</v>
      </c>
      <c r="D172" s="326">
        <f t="shared" si="0"/>
        <v>0.88888888888888884</v>
      </c>
      <c r="E172" s="239"/>
      <c r="F172" s="235"/>
      <c r="G172" s="484"/>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t="str">
        <f>L113</f>
        <v>N/A</v>
      </c>
      <c r="D173" s="326" t="str">
        <f t="shared" si="0"/>
        <v>N/A</v>
      </c>
      <c r="E173" s="239"/>
      <c r="F173" s="235"/>
      <c r="G173" s="484"/>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0.6</v>
      </c>
      <c r="D174" s="326">
        <f t="shared" si="0"/>
        <v>0.4</v>
      </c>
      <c r="E174" s="239"/>
      <c r="F174" s="235"/>
      <c r="G174" s="484"/>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9"/>
      <c r="F175" s="235"/>
      <c r="G175" s="484"/>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9"/>
      <c r="F176" s="235"/>
      <c r="G176" s="484"/>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autoFilter ref="A1:G151"/>
  <hyperlinks>
    <hyperlink ref="F7" r:id="rId1"/>
    <hyperlink ref="F8" r:id="rId2"/>
    <hyperlink ref="F10" r:id="rId3"/>
    <hyperlink ref="F13" r:id="rId4"/>
    <hyperlink ref="F14" r:id="rId5"/>
    <hyperlink ref="F16" r:id="rId6"/>
    <hyperlink ref="F17" r:id="rId7"/>
    <hyperlink ref="F20" r:id="rId8"/>
    <hyperlink ref="F23" r:id="rId9"/>
    <hyperlink ref="F24" r:id="rId10"/>
    <hyperlink ref="F30" r:id="rId11"/>
    <hyperlink ref="F35" r:id="rId12"/>
    <hyperlink ref="F39" r:id="rId13"/>
    <hyperlink ref="F43" r:id="rId14"/>
    <hyperlink ref="F57" r:id="rId15"/>
    <hyperlink ref="F64" r:id="rId16"/>
    <hyperlink ref="F70" r:id="rId17"/>
    <hyperlink ref="F71" r:id="rId18"/>
    <hyperlink ref="F74" r:id="rId19"/>
  </hyperlinks>
  <pageMargins left="0.7" right="0.7" top="0.75" bottom="0.75" header="0.3" footer="0.3"/>
  <drawing r:id="rId2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0000"/>
    <outlinePr summaryBelow="0" summaryRight="0"/>
  </sheetPr>
  <dimension ref="A1:AB161"/>
  <sheetViews>
    <sheetView workbookViewId="0">
      <pane ySplit="1" topLeftCell="A2" activePane="bottomLeft" state="frozen"/>
      <selection pane="bottomLeft" activeCell="B3" sqref="B3"/>
    </sheetView>
  </sheetViews>
  <sheetFormatPr defaultColWidth="14.42578125" defaultRowHeight="15.75" customHeight="1"/>
  <cols>
    <col min="1" max="1" width="12" customWidth="1"/>
    <col min="2" max="3" width="40.85546875" customWidth="1"/>
    <col min="4" max="5" width="10.5703125" customWidth="1"/>
    <col min="6" max="7" width="33.28515625" customWidth="1"/>
    <col min="8" max="8" width="71.7109375" customWidth="1"/>
    <col min="13" max="28" width="14.42578125" hidden="1"/>
  </cols>
  <sheetData>
    <row r="1" spans="1:28" ht="30">
      <c r="A1" s="284" t="s">
        <v>81</v>
      </c>
      <c r="B1" s="208" t="s">
        <v>247</v>
      </c>
      <c r="C1" s="8" t="s">
        <v>248</v>
      </c>
      <c r="D1" s="8" t="s">
        <v>249</v>
      </c>
      <c r="E1" s="8" t="s">
        <v>250</v>
      </c>
      <c r="F1" s="8" t="s">
        <v>251</v>
      </c>
      <c r="G1" s="8" t="s">
        <v>252</v>
      </c>
      <c r="H1" s="209" t="s">
        <v>253</v>
      </c>
      <c r="I1" s="210"/>
      <c r="J1" s="210"/>
      <c r="K1" s="210"/>
      <c r="L1" s="210"/>
      <c r="M1" s="210"/>
      <c r="N1" s="210"/>
      <c r="O1" s="210"/>
      <c r="P1" s="210"/>
      <c r="Q1" s="210"/>
      <c r="R1" s="210"/>
      <c r="S1" s="210"/>
      <c r="T1" s="210"/>
      <c r="U1" s="210"/>
      <c r="V1" s="210"/>
      <c r="W1" s="210"/>
      <c r="X1" s="210"/>
      <c r="Y1" s="210"/>
      <c r="Z1" s="210"/>
      <c r="AA1" s="210"/>
      <c r="AB1" s="210"/>
    </row>
    <row r="2" spans="1:28" ht="15">
      <c r="A2" s="285" t="s">
        <v>254</v>
      </c>
      <c r="B2" s="213"/>
      <c r="C2" s="214"/>
      <c r="D2" s="214"/>
      <c r="E2" s="214"/>
      <c r="F2" s="214"/>
      <c r="G2" s="214"/>
      <c r="H2" s="509" t="s">
        <v>255</v>
      </c>
      <c r="I2" s="216"/>
      <c r="J2" s="216"/>
      <c r="K2" s="216"/>
      <c r="L2" s="216"/>
      <c r="M2" s="216"/>
      <c r="N2" s="216"/>
      <c r="O2" s="216"/>
      <c r="P2" s="216"/>
      <c r="Q2" s="216"/>
      <c r="R2" s="216"/>
      <c r="S2" s="216"/>
      <c r="T2" s="216"/>
      <c r="U2" s="216"/>
      <c r="V2" s="216"/>
      <c r="W2" s="216"/>
      <c r="X2" s="216"/>
      <c r="Y2" s="216"/>
      <c r="Z2" s="216"/>
      <c r="AA2" s="216"/>
      <c r="AB2" s="216"/>
    </row>
    <row r="3" spans="1:28" ht="15">
      <c r="A3" s="285" t="s">
        <v>256</v>
      </c>
      <c r="B3" s="213"/>
      <c r="C3" s="214"/>
      <c r="D3" s="214"/>
      <c r="E3" s="214"/>
      <c r="F3" s="214"/>
      <c r="G3" s="214"/>
      <c r="H3" s="494"/>
      <c r="I3" s="130"/>
      <c r="J3" s="130"/>
      <c r="K3" s="130"/>
      <c r="L3" s="130"/>
      <c r="M3" s="130"/>
      <c r="N3" s="130"/>
      <c r="O3" s="130"/>
      <c r="P3" s="130"/>
      <c r="Q3" s="130"/>
      <c r="R3" s="130"/>
      <c r="S3" s="130"/>
      <c r="T3" s="130"/>
      <c r="U3" s="130"/>
      <c r="V3" s="130"/>
      <c r="W3" s="130"/>
      <c r="X3" s="130"/>
      <c r="Y3" s="130"/>
      <c r="Z3" s="130"/>
      <c r="AA3" s="130"/>
      <c r="AB3" s="130"/>
    </row>
    <row r="4" spans="1:28" ht="25.5">
      <c r="A4" s="285" t="s">
        <v>257</v>
      </c>
      <c r="B4" s="213"/>
      <c r="C4" s="214"/>
      <c r="D4" s="214"/>
      <c r="E4" s="214"/>
      <c r="F4" s="214"/>
      <c r="G4" s="214"/>
      <c r="H4" s="494"/>
      <c r="I4" s="130"/>
      <c r="J4" s="130"/>
      <c r="K4" s="130"/>
      <c r="L4" s="130"/>
      <c r="M4" s="130"/>
      <c r="N4" s="130"/>
      <c r="O4" s="130"/>
      <c r="P4" s="130"/>
      <c r="Q4" s="130"/>
      <c r="R4" s="130"/>
      <c r="S4" s="130"/>
      <c r="T4" s="130"/>
      <c r="U4" s="130"/>
      <c r="V4" s="130"/>
      <c r="W4" s="130"/>
      <c r="X4" s="130"/>
      <c r="Y4" s="130"/>
      <c r="Z4" s="130"/>
      <c r="AA4" s="130"/>
      <c r="AB4" s="130"/>
    </row>
    <row r="5" spans="1:28" ht="15">
      <c r="A5" s="286" t="s">
        <v>258</v>
      </c>
      <c r="B5" s="219" t="s">
        <v>1631</v>
      </c>
      <c r="C5" s="219" t="s">
        <v>1632</v>
      </c>
      <c r="D5" s="216"/>
      <c r="E5" s="216"/>
      <c r="F5" s="216"/>
      <c r="G5" s="216"/>
      <c r="H5" s="494"/>
      <c r="I5" s="130"/>
      <c r="J5" s="130"/>
      <c r="K5" s="130"/>
      <c r="L5" s="130"/>
      <c r="M5" s="130"/>
      <c r="N5" s="130"/>
      <c r="O5" s="130"/>
      <c r="P5" s="130"/>
      <c r="Q5" s="130"/>
      <c r="R5" s="130"/>
      <c r="S5" s="130"/>
      <c r="T5" s="130"/>
      <c r="U5" s="130"/>
      <c r="V5" s="130"/>
      <c r="W5" s="130"/>
      <c r="X5" s="130"/>
      <c r="Y5" s="130"/>
      <c r="Z5" s="130"/>
      <c r="AA5" s="130"/>
      <c r="AB5" s="130"/>
    </row>
    <row r="6" spans="1:28" ht="71.25" customHeight="1">
      <c r="A6" s="287">
        <v>1</v>
      </c>
      <c r="B6" s="221" t="s">
        <v>62</v>
      </c>
      <c r="C6" s="222"/>
      <c r="D6" s="222"/>
      <c r="E6" s="222"/>
      <c r="F6" s="224"/>
      <c r="G6" s="224"/>
      <c r="H6" s="224"/>
      <c r="I6" s="130"/>
      <c r="J6" s="130"/>
      <c r="K6" s="130"/>
      <c r="L6" s="130"/>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t="e">
        <f>D7=#REF!</f>
        <v>#REF!</v>
      </c>
      <c r="F7" s="230"/>
      <c r="G7" s="231" t="s">
        <v>383</v>
      </c>
      <c r="H7" s="232" t="s">
        <v>261</v>
      </c>
      <c r="K7" s="202" t="s">
        <v>32</v>
      </c>
      <c r="L7" s="303">
        <f>SUM(D7:D11)-COUNTIF(E7:E10,"-")</f>
        <v>6</v>
      </c>
      <c r="M7" s="130"/>
      <c r="N7" s="130"/>
      <c r="O7" s="130"/>
      <c r="P7" s="130"/>
      <c r="Q7" s="130"/>
      <c r="R7" s="130"/>
      <c r="S7" s="130"/>
      <c r="T7" s="130"/>
      <c r="U7" s="130"/>
      <c r="V7" s="130"/>
      <c r="W7" s="130"/>
      <c r="X7" s="130"/>
      <c r="Y7" s="130"/>
      <c r="Z7" s="130"/>
      <c r="AA7" s="130"/>
      <c r="AB7" s="130"/>
    </row>
    <row r="8" spans="1:28" ht="71.25">
      <c r="A8" s="288">
        <v>1.2</v>
      </c>
      <c r="B8" s="227" t="s">
        <v>86</v>
      </c>
      <c r="C8" s="228" t="s">
        <v>262</v>
      </c>
      <c r="D8" s="229">
        <v>2</v>
      </c>
      <c r="E8" s="289" t="e">
        <f>D8=#REF!</f>
        <v>#REF!</v>
      </c>
      <c r="F8" s="235"/>
      <c r="G8" s="235"/>
      <c r="H8" s="232" t="s">
        <v>263</v>
      </c>
      <c r="K8" s="202" t="s">
        <v>33</v>
      </c>
      <c r="L8" s="304">
        <f>SUMIF(E5:E10,"~?",D5:D10)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t="e">
        <f>D9=#REF!</f>
        <v>#REF!</v>
      </c>
      <c r="F9" s="235"/>
      <c r="G9" s="235"/>
      <c r="H9" s="236"/>
      <c r="K9" s="202" t="s">
        <v>34</v>
      </c>
      <c r="L9" s="304" t="e">
        <f>SUM(E5:E10)</f>
        <v>#REF!</v>
      </c>
      <c r="M9" s="130"/>
      <c r="N9" s="130"/>
      <c r="O9" s="130"/>
      <c r="P9" s="130"/>
      <c r="Q9" s="130"/>
      <c r="R9" s="130"/>
      <c r="S9" s="130"/>
      <c r="T9" s="130"/>
      <c r="U9" s="130"/>
      <c r="V9" s="130"/>
      <c r="W9" s="130"/>
      <c r="X9" s="130"/>
      <c r="Y9" s="130"/>
      <c r="Z9" s="130"/>
      <c r="AA9" s="130"/>
      <c r="AB9" s="130"/>
    </row>
    <row r="10" spans="1:28" ht="57">
      <c r="A10" s="288">
        <v>1.4</v>
      </c>
      <c r="B10" s="227" t="s">
        <v>265</v>
      </c>
      <c r="C10" s="228" t="s">
        <v>266</v>
      </c>
      <c r="D10" s="229">
        <v>1</v>
      </c>
      <c r="E10" s="289" t="e">
        <f>D10=#REF!</f>
        <v>#REF!</v>
      </c>
      <c r="F10" s="235"/>
      <c r="G10" s="235"/>
      <c r="H10" s="236"/>
      <c r="K10" s="202" t="s">
        <v>35</v>
      </c>
      <c r="L10" s="304">
        <f>L7-L8</f>
        <v>6</v>
      </c>
      <c r="M10" s="130"/>
      <c r="N10" s="130"/>
      <c r="O10" s="130"/>
      <c r="P10" s="130"/>
      <c r="Q10" s="130"/>
      <c r="R10" s="130"/>
      <c r="S10" s="130"/>
      <c r="T10" s="130"/>
      <c r="U10" s="130"/>
      <c r="V10" s="130"/>
      <c r="W10" s="130"/>
      <c r="X10" s="130"/>
      <c r="Y10" s="130"/>
      <c r="Z10" s="130"/>
      <c r="AA10" s="130"/>
      <c r="AB10" s="130"/>
    </row>
    <row r="11" spans="1:28" ht="15">
      <c r="A11" s="293"/>
      <c r="B11" s="238"/>
      <c r="C11" s="238"/>
      <c r="D11" s="239"/>
      <c r="E11" s="289" t="e">
        <f>D11=#REF!</f>
        <v>#REF!</v>
      </c>
      <c r="F11" s="235"/>
      <c r="G11" s="235"/>
      <c r="H11" s="236"/>
      <c r="K11" s="204" t="s">
        <v>244</v>
      </c>
      <c r="L11" s="305" t="e">
        <f>L9/L10</f>
        <v>#REF!</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89" t="e">
        <f>D12=#REF!</f>
        <v>#REF!</v>
      </c>
      <c r="F12" s="244"/>
      <c r="G12" s="244"/>
      <c r="H12" s="224"/>
      <c r="I12" s="130"/>
      <c r="K12" s="130"/>
      <c r="L12" s="130"/>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t="e">
        <f>D13=#REF!</f>
        <v>#REF!</v>
      </c>
      <c r="F13" s="235"/>
      <c r="G13" s="235"/>
      <c r="H13" s="236"/>
      <c r="I13" s="130"/>
      <c r="K13" s="202" t="s">
        <v>32</v>
      </c>
      <c r="L13" s="303">
        <f>SUM(D13:D20)-COUNTIF(E13:E20,"-")</f>
        <v>13</v>
      </c>
      <c r="M13" s="130"/>
      <c r="N13" s="130"/>
      <c r="O13" s="130"/>
      <c r="P13" s="130"/>
      <c r="Q13" s="130"/>
      <c r="R13" s="130"/>
      <c r="S13" s="130"/>
      <c r="T13" s="130"/>
      <c r="U13" s="130"/>
      <c r="V13" s="130"/>
      <c r="W13" s="130"/>
      <c r="X13" s="130"/>
      <c r="Y13" s="130"/>
      <c r="Z13" s="130"/>
      <c r="AA13" s="130"/>
      <c r="AB13" s="130"/>
    </row>
    <row r="14" spans="1:28" ht="85.5">
      <c r="A14" s="288">
        <v>2.2000000000000002</v>
      </c>
      <c r="B14" s="227" t="s">
        <v>90</v>
      </c>
      <c r="C14" s="228" t="s">
        <v>270</v>
      </c>
      <c r="D14" s="229">
        <v>3</v>
      </c>
      <c r="E14" s="289" t="e">
        <f>D14=#REF!</f>
        <v>#REF!</v>
      </c>
      <c r="F14" s="235"/>
      <c r="G14" s="235"/>
      <c r="H14" s="232" t="s">
        <v>271</v>
      </c>
      <c r="I14" s="122"/>
      <c r="K14" s="202" t="s">
        <v>33</v>
      </c>
      <c r="L14" s="30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t="e">
        <f>D15=#REF!</f>
        <v>#REF!</v>
      </c>
      <c r="F15" s="235"/>
      <c r="G15" s="235"/>
      <c r="H15" s="245"/>
      <c r="I15" s="130"/>
      <c r="K15" s="202" t="s">
        <v>34</v>
      </c>
      <c r="L15" s="304" t="e">
        <f>SUM(E13:E20)</f>
        <v>#REF!</v>
      </c>
      <c r="M15" s="130"/>
      <c r="N15" s="130"/>
      <c r="O15" s="130"/>
      <c r="P15" s="130"/>
      <c r="Q15" s="130"/>
      <c r="R15" s="130"/>
      <c r="S15" s="130"/>
      <c r="T15" s="130"/>
      <c r="U15" s="130"/>
      <c r="V15" s="130"/>
      <c r="W15" s="130"/>
      <c r="X15" s="130"/>
      <c r="Y15" s="130"/>
      <c r="Z15" s="130"/>
      <c r="AA15" s="130"/>
      <c r="AB15" s="130"/>
    </row>
    <row r="16" spans="1:28" ht="57">
      <c r="A16" s="288">
        <v>2.4</v>
      </c>
      <c r="B16" s="227" t="s">
        <v>92</v>
      </c>
      <c r="C16" s="228" t="s">
        <v>273</v>
      </c>
      <c r="D16" s="229">
        <v>2</v>
      </c>
      <c r="E16" s="289" t="e">
        <f>D16=#REF!</f>
        <v>#REF!</v>
      </c>
      <c r="F16" s="235"/>
      <c r="G16" s="235"/>
      <c r="H16" s="232" t="s">
        <v>274</v>
      </c>
      <c r="I16" s="130"/>
      <c r="K16" s="202" t="s">
        <v>35</v>
      </c>
      <c r="L16" s="304">
        <f>L13-L14</f>
        <v>13</v>
      </c>
      <c r="M16" s="130"/>
      <c r="N16" s="130"/>
      <c r="O16" s="130"/>
      <c r="P16" s="130"/>
      <c r="Q16" s="130"/>
      <c r="R16" s="130"/>
      <c r="S16" s="130"/>
      <c r="T16" s="130"/>
      <c r="U16" s="130"/>
      <c r="V16" s="130"/>
      <c r="W16" s="130"/>
      <c r="X16" s="130"/>
      <c r="Y16" s="130"/>
      <c r="Z16" s="130"/>
      <c r="AA16" s="130"/>
      <c r="AB16" s="130"/>
    </row>
    <row r="17" spans="1:28" ht="28.5">
      <c r="A17" s="288">
        <v>2.5</v>
      </c>
      <c r="B17" s="227" t="s">
        <v>93</v>
      </c>
      <c r="C17" s="228" t="s">
        <v>275</v>
      </c>
      <c r="D17" s="229">
        <v>1</v>
      </c>
      <c r="E17" s="289" t="e">
        <f>D17=#REF!</f>
        <v>#REF!</v>
      </c>
      <c r="F17" s="235"/>
      <c r="G17" s="235"/>
      <c r="H17" s="245"/>
      <c r="I17" s="130"/>
      <c r="K17" s="204" t="s">
        <v>244</v>
      </c>
      <c r="L17" s="305" t="e">
        <f>L15/L16</f>
        <v>#REF!</v>
      </c>
      <c r="M17" s="130"/>
      <c r="N17" s="130"/>
      <c r="O17" s="130"/>
      <c r="P17" s="130"/>
      <c r="Q17" s="130"/>
      <c r="R17" s="130"/>
      <c r="S17" s="130"/>
      <c r="T17" s="130"/>
      <c r="U17" s="130"/>
      <c r="V17" s="130"/>
      <c r="W17" s="130"/>
      <c r="X17" s="130"/>
      <c r="Y17" s="130"/>
      <c r="Z17" s="130"/>
      <c r="AA17" s="130"/>
      <c r="AB17" s="130"/>
    </row>
    <row r="18" spans="1:28" ht="42.75">
      <c r="A18" s="288">
        <v>2.6</v>
      </c>
      <c r="B18" s="227" t="s">
        <v>94</v>
      </c>
      <c r="C18" s="228" t="s">
        <v>276</v>
      </c>
      <c r="D18" s="229">
        <v>1</v>
      </c>
      <c r="E18" s="289" t="e">
        <f>D18=#REF!</f>
        <v>#REF!</v>
      </c>
      <c r="F18" s="235"/>
      <c r="G18" s="235"/>
      <c r="H18" s="245"/>
      <c r="I18" s="130"/>
      <c r="J18" s="130"/>
      <c r="K18" s="130"/>
      <c r="L18" s="130"/>
      <c r="M18" s="130"/>
      <c r="N18" s="130"/>
      <c r="O18" s="130"/>
      <c r="P18" s="130"/>
      <c r="Q18" s="130"/>
      <c r="R18" s="130"/>
      <c r="S18" s="130"/>
      <c r="T18" s="130"/>
      <c r="U18" s="130"/>
      <c r="V18" s="130"/>
      <c r="W18" s="130"/>
      <c r="X18" s="130"/>
      <c r="Y18" s="130"/>
      <c r="Z18" s="130"/>
      <c r="AA18" s="130"/>
      <c r="AB18" s="130"/>
    </row>
    <row r="19" spans="1:28" ht="57">
      <c r="A19" s="288">
        <v>2.7</v>
      </c>
      <c r="B19" s="227" t="s">
        <v>95</v>
      </c>
      <c r="C19" s="228" t="s">
        <v>277</v>
      </c>
      <c r="D19" s="229">
        <v>2</v>
      </c>
      <c r="E19" s="289" t="e">
        <f>D19=#REF!</f>
        <v>#REF!</v>
      </c>
      <c r="F19" s="235"/>
      <c r="G19" s="235"/>
      <c r="H19" s="232" t="s">
        <v>278</v>
      </c>
      <c r="I19" s="130"/>
      <c r="J19" s="130"/>
      <c r="K19" s="130"/>
      <c r="L19" s="130"/>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t="e">
        <f>D20=#REF!</f>
        <v>#REF!</v>
      </c>
      <c r="F20" s="235"/>
      <c r="G20" s="235"/>
      <c r="H20" s="236"/>
      <c r="I20" s="130"/>
      <c r="J20" s="130"/>
      <c r="K20" s="130"/>
      <c r="L20" s="130"/>
      <c r="M20" s="130"/>
      <c r="N20" s="130"/>
      <c r="O20" s="130"/>
      <c r="P20" s="130"/>
      <c r="Q20" s="130"/>
      <c r="R20" s="130"/>
      <c r="S20" s="130"/>
      <c r="T20" s="130"/>
      <c r="U20" s="130"/>
      <c r="V20" s="130"/>
      <c r="W20" s="130"/>
      <c r="X20" s="130"/>
      <c r="Y20" s="130"/>
      <c r="Z20" s="130"/>
      <c r="AA20" s="130"/>
      <c r="AB20" s="130"/>
    </row>
    <row r="21" spans="1:28" ht="15">
      <c r="A21" s="293"/>
      <c r="B21" s="238"/>
      <c r="C21" s="238"/>
      <c r="D21" s="239"/>
      <c r="E21" s="289" t="e">
        <f>D21=#REF!</f>
        <v>#REF!</v>
      </c>
      <c r="F21" s="235"/>
      <c r="G21" s="235"/>
      <c r="H21" s="236"/>
      <c r="I21" s="130"/>
      <c r="J21" s="130"/>
      <c r="K21" s="130"/>
      <c r="L21" s="130"/>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89" t="e">
        <f>D22=#REF!</f>
        <v>#REF!</v>
      </c>
      <c r="F22" s="244"/>
      <c r="G22" s="244"/>
      <c r="H22" s="224"/>
      <c r="I22" s="130"/>
      <c r="J22" s="130"/>
      <c r="K22" s="130"/>
      <c r="L22" s="130"/>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t="e">
        <f>D23=#REF!</f>
        <v>#REF!</v>
      </c>
      <c r="F23" s="235"/>
      <c r="G23" s="235"/>
      <c r="H23" s="236"/>
      <c r="I23" s="130"/>
      <c r="J23" s="130"/>
      <c r="K23" s="202" t="s">
        <v>32</v>
      </c>
      <c r="L23" s="303">
        <f>SUM(D23:D26)-COUNTIF(E23:E26,"-")</f>
        <v>6</v>
      </c>
      <c r="M23" s="130"/>
      <c r="N23" s="130"/>
      <c r="O23" s="130"/>
      <c r="P23" s="130"/>
      <c r="Q23" s="130"/>
      <c r="R23" s="130"/>
      <c r="S23" s="130"/>
      <c r="T23" s="130"/>
      <c r="U23" s="130"/>
      <c r="V23" s="130"/>
      <c r="W23" s="130"/>
      <c r="X23" s="130"/>
      <c r="Y23" s="130"/>
      <c r="Z23" s="130"/>
      <c r="AA23" s="130"/>
      <c r="AB23" s="130"/>
    </row>
    <row r="24" spans="1:28" ht="85.5">
      <c r="A24" s="288">
        <v>3.2</v>
      </c>
      <c r="B24" s="227" t="s">
        <v>98</v>
      </c>
      <c r="C24" s="228" t="s">
        <v>280</v>
      </c>
      <c r="D24" s="229">
        <v>3</v>
      </c>
      <c r="E24" s="289" t="e">
        <f>D24=#REF!</f>
        <v>#REF!</v>
      </c>
      <c r="F24" s="235"/>
      <c r="G24" s="235"/>
      <c r="H24" s="232" t="s">
        <v>281</v>
      </c>
      <c r="I24" s="130"/>
      <c r="J24" s="130"/>
      <c r="K24" s="202" t="s">
        <v>33</v>
      </c>
      <c r="L24" s="304">
        <f>SUMIF(E23:E26,"~?",D23:D26)</f>
        <v>0</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t="e">
        <f>D25=#REF!</f>
        <v>#REF!</v>
      </c>
      <c r="F25" s="235"/>
      <c r="G25" s="235"/>
      <c r="H25" s="232" t="s">
        <v>283</v>
      </c>
      <c r="I25" s="130"/>
      <c r="J25" s="130"/>
      <c r="K25" s="202" t="s">
        <v>34</v>
      </c>
      <c r="L25" s="304" t="e">
        <f>SUM(E23:E26)</f>
        <v>#REF!</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89" t="e">
        <f>D26=#REF!</f>
        <v>#REF!</v>
      </c>
      <c r="F26" s="235"/>
      <c r="G26" s="235"/>
      <c r="H26" s="236"/>
      <c r="I26" s="130"/>
      <c r="J26" s="130"/>
      <c r="K26" s="202" t="s">
        <v>35</v>
      </c>
      <c r="L26" s="304">
        <f>L23-L24</f>
        <v>6</v>
      </c>
      <c r="M26" s="130"/>
      <c r="N26" s="130"/>
      <c r="O26" s="130"/>
      <c r="P26" s="130"/>
      <c r="Q26" s="130"/>
      <c r="R26" s="130"/>
      <c r="S26" s="130"/>
      <c r="T26" s="130"/>
      <c r="U26" s="130"/>
      <c r="V26" s="130"/>
      <c r="W26" s="130"/>
      <c r="X26" s="130"/>
      <c r="Y26" s="130"/>
      <c r="Z26" s="130"/>
      <c r="AA26" s="130"/>
      <c r="AB26" s="130"/>
    </row>
    <row r="27" spans="1:28" ht="15">
      <c r="A27" s="287">
        <v>4</v>
      </c>
      <c r="B27" s="242" t="s">
        <v>65</v>
      </c>
      <c r="C27" s="243"/>
      <c r="D27" s="243"/>
      <c r="E27" s="289" t="e">
        <f>D27=#REF!</f>
        <v>#REF!</v>
      </c>
      <c r="F27" s="244"/>
      <c r="G27" s="244"/>
      <c r="H27" s="224"/>
      <c r="I27" s="130"/>
      <c r="J27" s="130"/>
      <c r="K27" s="204" t="s">
        <v>244</v>
      </c>
      <c r="L27" s="305" t="e">
        <f>L25/L26</f>
        <v>#REF!</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e">
        <f>D28=#REF!</f>
        <v>#REF!</v>
      </c>
      <c r="F28" s="235"/>
      <c r="G28" s="235"/>
      <c r="H28" s="236"/>
      <c r="I28" s="130"/>
      <c r="J28" s="130"/>
      <c r="K28" s="202" t="s">
        <v>32</v>
      </c>
      <c r="L28" s="303">
        <f>SUM(D28:D31)-COUNTIF(E28:E31,"-")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e">
        <f>D29=#REF!</f>
        <v>#REF!</v>
      </c>
      <c r="F29" s="235"/>
      <c r="G29" s="235"/>
      <c r="H29" s="236"/>
      <c r="I29" s="130"/>
      <c r="J29" s="130"/>
      <c r="K29" s="202" t="s">
        <v>33</v>
      </c>
      <c r="L29" s="304">
        <f>SUMIF(E28:E31,"~?",D28:D31)</f>
        <v>0</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e">
        <f>D30=#REF!</f>
        <v>#REF!</v>
      </c>
      <c r="F30" s="235"/>
      <c r="G30" s="235"/>
      <c r="H30" s="236"/>
      <c r="I30" s="130"/>
      <c r="J30" s="130"/>
      <c r="K30" s="202" t="s">
        <v>34</v>
      </c>
      <c r="L30" s="304" t="e">
        <f>SUM(E28:E31)</f>
        <v>#REF!</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89" t="e">
        <f>D31=#REF!</f>
        <v>#REF!</v>
      </c>
      <c r="F31" s="235"/>
      <c r="G31" s="235"/>
      <c r="H31" s="236"/>
      <c r="I31" s="130"/>
      <c r="J31" s="130"/>
      <c r="K31" s="202" t="s">
        <v>35</v>
      </c>
      <c r="L31" s="304">
        <f>L28-L29</f>
        <v>6</v>
      </c>
      <c r="M31" s="130"/>
      <c r="N31" s="130"/>
      <c r="O31" s="130"/>
      <c r="P31" s="130"/>
      <c r="Q31" s="130"/>
      <c r="R31" s="130"/>
      <c r="S31" s="130"/>
      <c r="T31" s="130"/>
      <c r="U31" s="130"/>
      <c r="V31" s="130"/>
      <c r="W31" s="130"/>
      <c r="X31" s="130"/>
      <c r="Y31" s="130"/>
      <c r="Z31" s="130"/>
      <c r="AA31" s="130"/>
      <c r="AB31" s="130"/>
    </row>
    <row r="32" spans="1:28" ht="15">
      <c r="A32" s="287">
        <v>5</v>
      </c>
      <c r="B32" s="242" t="s">
        <v>66</v>
      </c>
      <c r="C32" s="243"/>
      <c r="D32" s="243"/>
      <c r="E32" s="289" t="e">
        <f>D32=#REF!</f>
        <v>#REF!</v>
      </c>
      <c r="F32" s="244"/>
      <c r="G32" s="244"/>
      <c r="H32" s="224"/>
      <c r="I32" s="130"/>
      <c r="J32" s="130"/>
      <c r="K32" s="204" t="s">
        <v>244</v>
      </c>
      <c r="L32" s="305" t="e">
        <f>L30/L31</f>
        <v>#REF!</v>
      </c>
      <c r="M32" s="130"/>
      <c r="N32" s="130"/>
      <c r="O32" s="130"/>
      <c r="P32" s="130"/>
      <c r="Q32" s="130"/>
      <c r="R32" s="130"/>
      <c r="S32" s="130"/>
      <c r="T32" s="130"/>
      <c r="U32" s="130"/>
      <c r="V32" s="130"/>
      <c r="W32" s="130"/>
      <c r="X32" s="130"/>
      <c r="Y32" s="130"/>
      <c r="Z32" s="130"/>
      <c r="AA32" s="130"/>
      <c r="AB32" s="130"/>
    </row>
    <row r="33" spans="1:28" ht="99.75">
      <c r="A33" s="288">
        <v>5.0999999999999996</v>
      </c>
      <c r="B33" s="227" t="s">
        <v>105</v>
      </c>
      <c r="C33" s="228" t="s">
        <v>289</v>
      </c>
      <c r="D33" s="229">
        <v>3</v>
      </c>
      <c r="E33" s="289" t="e">
        <f>D33=#REF!</f>
        <v>#REF!</v>
      </c>
      <c r="F33" s="235"/>
      <c r="G33" s="235"/>
      <c r="H33" s="232" t="s">
        <v>290</v>
      </c>
      <c r="I33" s="130"/>
      <c r="J33" s="130"/>
      <c r="K33" s="202" t="s">
        <v>32</v>
      </c>
      <c r="L33" s="303">
        <f>SUM(D33:D36)-COUNTIF(E33:E36,"-")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e">
        <f>D34=#REF!</f>
        <v>#REF!</v>
      </c>
      <c r="F34" s="235"/>
      <c r="G34" s="235"/>
      <c r="H34" s="232" t="s">
        <v>292</v>
      </c>
      <c r="I34" s="130"/>
      <c r="J34" s="130"/>
      <c r="K34" s="202" t="s">
        <v>33</v>
      </c>
      <c r="L34" s="304">
        <f>SUMIF(E33:E36,"~?",D33:D36)</f>
        <v>0</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e">
        <f>D35=#REF!</f>
        <v>#REF!</v>
      </c>
      <c r="F35" s="235"/>
      <c r="G35" s="235"/>
      <c r="H35" s="236"/>
      <c r="I35" s="130"/>
      <c r="J35" s="130"/>
      <c r="K35" s="202" t="s">
        <v>34</v>
      </c>
      <c r="L35" s="304" t="e">
        <f>SUM(E33:E36)</f>
        <v>#REF!</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89" t="e">
        <f>D36=#REF!</f>
        <v>#REF!</v>
      </c>
      <c r="F36" s="235"/>
      <c r="G36" s="235"/>
      <c r="H36" s="236"/>
      <c r="I36" s="130"/>
      <c r="J36" s="130"/>
      <c r="K36" s="202" t="s">
        <v>35</v>
      </c>
      <c r="L36" s="304">
        <f>L33-L34</f>
        <v>6</v>
      </c>
      <c r="M36" s="130"/>
      <c r="N36" s="130"/>
      <c r="O36" s="130"/>
      <c r="P36" s="130"/>
      <c r="Q36" s="130"/>
      <c r="R36" s="130"/>
      <c r="S36" s="130"/>
      <c r="T36" s="130"/>
      <c r="U36" s="130"/>
      <c r="V36" s="130"/>
      <c r="W36" s="130"/>
      <c r="X36" s="130"/>
      <c r="Y36" s="130"/>
      <c r="Z36" s="130"/>
      <c r="AA36" s="130"/>
      <c r="AB36" s="130"/>
    </row>
    <row r="37" spans="1:28" ht="15">
      <c r="A37" s="287">
        <v>6</v>
      </c>
      <c r="B37" s="242" t="s">
        <v>67</v>
      </c>
      <c r="C37" s="243"/>
      <c r="D37" s="243"/>
      <c r="E37" s="289" t="e">
        <f>D37=#REF!</f>
        <v>#REF!</v>
      </c>
      <c r="F37" s="244"/>
      <c r="G37" s="244"/>
      <c r="H37" s="224"/>
      <c r="I37" s="130"/>
      <c r="J37" s="130"/>
      <c r="K37" s="204" t="s">
        <v>244</v>
      </c>
      <c r="L37" s="305" t="e">
        <f>L35/L36</f>
        <v>#REF!</v>
      </c>
      <c r="M37" s="130"/>
      <c r="N37" s="130"/>
      <c r="O37" s="130"/>
      <c r="P37" s="130"/>
      <c r="Q37" s="130"/>
      <c r="R37" s="130"/>
      <c r="S37" s="130"/>
      <c r="T37" s="130"/>
      <c r="U37" s="130"/>
      <c r="V37" s="130"/>
      <c r="W37" s="130"/>
      <c r="X37" s="130"/>
      <c r="Y37" s="130"/>
      <c r="Z37" s="130"/>
      <c r="AA37" s="130"/>
      <c r="AB37" s="130"/>
    </row>
    <row r="38" spans="1:28" ht="45">
      <c r="A38" s="288"/>
      <c r="B38" s="248" t="s">
        <v>295</v>
      </c>
      <c r="C38" s="248"/>
      <c r="D38" s="248"/>
      <c r="E38" s="289" t="e">
        <f>D38=#REF!</f>
        <v>#REF!</v>
      </c>
      <c r="F38" s="249"/>
      <c r="G38" s="249"/>
      <c r="H38" s="249"/>
      <c r="I38" s="130"/>
      <c r="J38" s="130"/>
      <c r="K38" s="453" t="s">
        <v>32</v>
      </c>
      <c r="L38" s="454">
        <f>SUM(D38:D50)-COUNTIF(E38:E50,"-")</f>
        <v>14</v>
      </c>
      <c r="M38" s="130"/>
      <c r="N38" s="130"/>
      <c r="O38" s="130"/>
      <c r="P38" s="130"/>
      <c r="Q38" s="130"/>
      <c r="R38" s="130"/>
      <c r="S38" s="130"/>
      <c r="T38" s="130"/>
      <c r="U38" s="130"/>
      <c r="V38" s="130"/>
      <c r="W38" s="130"/>
      <c r="X38" s="130"/>
      <c r="Y38" s="130"/>
      <c r="Z38" s="130"/>
      <c r="AA38" s="130"/>
      <c r="AB38" s="130"/>
    </row>
    <row r="39" spans="1:28" ht="45">
      <c r="A39" s="288" t="s">
        <v>109</v>
      </c>
      <c r="B39" s="227" t="s">
        <v>110</v>
      </c>
      <c r="C39" s="228" t="s">
        <v>296</v>
      </c>
      <c r="D39" s="229">
        <v>2</v>
      </c>
      <c r="E39" s="289" t="e">
        <f>D39=#REF!</f>
        <v>#REF!</v>
      </c>
      <c r="F39" s="235"/>
      <c r="G39" s="235"/>
      <c r="H39" s="236"/>
      <c r="I39" s="130"/>
      <c r="J39" s="130"/>
      <c r="K39" s="455" t="s">
        <v>33</v>
      </c>
      <c r="L39" s="456">
        <f>SUMIF(E38:E50,"~?",D38:D50)</f>
        <v>0</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t="e">
        <f>D40=#REF!</f>
        <v>#REF!</v>
      </c>
      <c r="F40" s="235"/>
      <c r="G40" s="235"/>
      <c r="H40" s="236"/>
      <c r="I40" s="130"/>
      <c r="J40" s="130"/>
      <c r="K40" s="455" t="s">
        <v>34</v>
      </c>
      <c r="L40" s="456" t="e">
        <f>SUM(E38:E41)</f>
        <v>#REF!</v>
      </c>
      <c r="M40" s="130"/>
      <c r="N40" s="130"/>
      <c r="O40" s="130"/>
      <c r="P40" s="130"/>
      <c r="Q40" s="130"/>
      <c r="R40" s="130"/>
      <c r="S40" s="130"/>
      <c r="T40" s="130"/>
      <c r="U40" s="130"/>
      <c r="V40" s="130"/>
      <c r="W40" s="130"/>
      <c r="X40" s="130"/>
      <c r="Y40" s="130"/>
      <c r="Z40" s="130"/>
      <c r="AA40" s="130"/>
      <c r="AB40" s="130"/>
    </row>
    <row r="41" spans="1:28" ht="86.25">
      <c r="A41" s="288" t="s">
        <v>113</v>
      </c>
      <c r="B41" s="227" t="s">
        <v>114</v>
      </c>
      <c r="C41" s="228" t="s">
        <v>298</v>
      </c>
      <c r="D41" s="229">
        <v>2</v>
      </c>
      <c r="E41" s="289" t="e">
        <f>D41=#REF!</f>
        <v>#REF!</v>
      </c>
      <c r="F41" s="235"/>
      <c r="G41" s="235"/>
      <c r="H41" s="232" t="s">
        <v>299</v>
      </c>
      <c r="I41" s="130"/>
      <c r="J41" s="130"/>
      <c r="K41" s="455" t="s">
        <v>35</v>
      </c>
      <c r="L41" s="456">
        <f>L38-L39</f>
        <v>14</v>
      </c>
      <c r="M41" s="130"/>
      <c r="N41" s="130"/>
      <c r="O41" s="130"/>
      <c r="P41" s="130"/>
      <c r="Q41" s="130"/>
      <c r="R41" s="130"/>
      <c r="S41" s="130"/>
      <c r="T41" s="130"/>
      <c r="U41" s="130"/>
      <c r="V41" s="130"/>
      <c r="W41" s="130"/>
      <c r="X41" s="130"/>
      <c r="Y41" s="130"/>
      <c r="Z41" s="130"/>
      <c r="AA41" s="130"/>
      <c r="AB41" s="130"/>
    </row>
    <row r="42" spans="1:28" ht="15">
      <c r="A42" s="293"/>
      <c r="B42" s="248" t="s">
        <v>115</v>
      </c>
      <c r="C42" s="248"/>
      <c r="D42" s="248"/>
      <c r="E42" s="289" t="e">
        <f>D42=#REF!</f>
        <v>#REF!</v>
      </c>
      <c r="F42" s="249"/>
      <c r="G42" s="249"/>
      <c r="H42" s="249"/>
      <c r="I42" s="130"/>
      <c r="J42" s="130"/>
      <c r="K42" s="457" t="s">
        <v>244</v>
      </c>
      <c r="L42" s="458" t="e">
        <f>L40/L41</f>
        <v>#REF!</v>
      </c>
      <c r="M42" s="130"/>
      <c r="N42" s="130"/>
      <c r="O42" s="130"/>
      <c r="P42" s="130"/>
      <c r="Q42" s="130"/>
      <c r="R42" s="130"/>
      <c r="S42" s="130"/>
      <c r="T42" s="130"/>
      <c r="U42" s="130"/>
      <c r="V42" s="130"/>
      <c r="W42" s="130"/>
      <c r="X42" s="130"/>
      <c r="Y42" s="130"/>
      <c r="Z42" s="130"/>
      <c r="AA42" s="130"/>
      <c r="AB42" s="130"/>
    </row>
    <row r="43" spans="1:28" ht="42.75">
      <c r="A43" s="288" t="s">
        <v>116</v>
      </c>
      <c r="B43" s="227" t="s">
        <v>117</v>
      </c>
      <c r="C43" s="228" t="s">
        <v>301</v>
      </c>
      <c r="D43" s="229">
        <v>1</v>
      </c>
      <c r="E43" s="289" t="e">
        <f>D43=#REF!</f>
        <v>#REF!</v>
      </c>
      <c r="F43" s="235"/>
      <c r="G43" s="235"/>
      <c r="H43" s="236"/>
      <c r="I43" s="130"/>
      <c r="J43" s="130"/>
      <c r="K43" s="130"/>
      <c r="L43" s="130"/>
      <c r="M43" s="130"/>
      <c r="N43" s="130"/>
      <c r="O43" s="130"/>
      <c r="P43" s="130"/>
      <c r="Q43" s="130"/>
      <c r="R43" s="130"/>
      <c r="S43" s="130"/>
      <c r="T43" s="130"/>
      <c r="U43" s="130"/>
      <c r="V43" s="130"/>
      <c r="W43" s="130"/>
      <c r="X43" s="130"/>
      <c r="Y43" s="130"/>
      <c r="Z43" s="130"/>
      <c r="AA43" s="130"/>
      <c r="AB43" s="130"/>
    </row>
    <row r="44" spans="1:28" ht="114">
      <c r="A44" s="288" t="s">
        <v>118</v>
      </c>
      <c r="B44" s="227" t="s">
        <v>119</v>
      </c>
      <c r="C44" s="228" t="s">
        <v>1648</v>
      </c>
      <c r="D44" s="229">
        <v>2</v>
      </c>
      <c r="E44" s="289" t="e">
        <f>D44=#REF!</f>
        <v>#REF!</v>
      </c>
      <c r="F44" s="235"/>
      <c r="G44" s="235"/>
      <c r="H44" s="232" t="s">
        <v>303</v>
      </c>
      <c r="I44" s="130"/>
      <c r="J44" s="130"/>
      <c r="K44" s="130"/>
      <c r="L44" s="130"/>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89" t="e">
        <f>D45=#REF!</f>
        <v>#REF!</v>
      </c>
      <c r="F45" s="249"/>
      <c r="G45" s="249"/>
      <c r="H45" s="249"/>
      <c r="I45" s="130"/>
      <c r="J45" s="130"/>
      <c r="K45" s="130"/>
      <c r="L45" s="130"/>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t="e">
        <f>D46=#REF!</f>
        <v>#REF!</v>
      </c>
      <c r="F46" s="235"/>
      <c r="G46" s="235"/>
      <c r="H46" s="236"/>
      <c r="I46" s="130"/>
      <c r="J46" s="130"/>
      <c r="K46" s="130"/>
      <c r="L46" s="130"/>
      <c r="M46" s="130"/>
      <c r="N46" s="130"/>
      <c r="O46" s="130"/>
      <c r="P46" s="130"/>
      <c r="Q46" s="130"/>
      <c r="R46" s="130"/>
      <c r="S46" s="130"/>
      <c r="T46" s="130"/>
      <c r="U46" s="130"/>
      <c r="V46" s="130"/>
      <c r="W46" s="130"/>
      <c r="X46" s="130"/>
      <c r="Y46" s="130"/>
      <c r="Z46" s="130"/>
      <c r="AA46" s="130"/>
      <c r="AB46" s="130"/>
    </row>
    <row r="47" spans="1:28" ht="28.5">
      <c r="A47" s="288" t="s">
        <v>123</v>
      </c>
      <c r="B47" s="227" t="s">
        <v>124</v>
      </c>
      <c r="C47" s="238"/>
      <c r="D47" s="229">
        <v>1</v>
      </c>
      <c r="E47" s="289" t="e">
        <f>D47=#REF!</f>
        <v>#REF!</v>
      </c>
      <c r="F47" s="235"/>
      <c r="G47" s="235"/>
      <c r="H47" s="236"/>
      <c r="I47" s="130"/>
      <c r="J47" s="130"/>
      <c r="K47" s="130"/>
      <c r="L47" s="130"/>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t="e">
        <f>D48=#REF!</f>
        <v>#REF!</v>
      </c>
      <c r="F48" s="235"/>
      <c r="G48" s="235"/>
      <c r="H48" s="236"/>
      <c r="I48" s="130"/>
      <c r="J48" s="130"/>
      <c r="K48" s="130"/>
      <c r="L48" s="130"/>
      <c r="M48" s="130"/>
      <c r="N48" s="130"/>
      <c r="O48" s="130"/>
      <c r="P48" s="130"/>
      <c r="Q48" s="130"/>
      <c r="R48" s="130"/>
      <c r="S48" s="130"/>
      <c r="T48" s="130"/>
      <c r="U48" s="130"/>
      <c r="V48" s="130"/>
      <c r="W48" s="130"/>
      <c r="X48" s="130"/>
      <c r="Y48" s="130"/>
      <c r="Z48" s="130"/>
      <c r="AA48" s="130"/>
      <c r="AB48" s="130"/>
    </row>
    <row r="49" spans="1:28" ht="114">
      <c r="A49" s="288" t="s">
        <v>127</v>
      </c>
      <c r="B49" s="227" t="s">
        <v>128</v>
      </c>
      <c r="C49" s="228" t="s">
        <v>305</v>
      </c>
      <c r="D49" s="229">
        <v>2</v>
      </c>
      <c r="E49" s="289" t="e">
        <f>D49=#REF!</f>
        <v>#REF!</v>
      </c>
      <c r="F49" s="235"/>
      <c r="G49" s="235"/>
      <c r="H49" s="232" t="s">
        <v>306</v>
      </c>
      <c r="I49" s="130"/>
      <c r="J49" s="130"/>
      <c r="K49" s="130"/>
      <c r="L49" s="130"/>
      <c r="M49" s="130"/>
      <c r="N49" s="130"/>
      <c r="O49" s="130"/>
      <c r="P49" s="130"/>
      <c r="Q49" s="130"/>
      <c r="R49" s="130"/>
      <c r="S49" s="130"/>
      <c r="T49" s="130"/>
      <c r="U49" s="130"/>
      <c r="V49" s="130"/>
      <c r="W49" s="130"/>
      <c r="X49" s="130"/>
      <c r="Y49" s="130"/>
      <c r="Z49" s="130"/>
      <c r="AA49" s="130"/>
      <c r="AB49" s="130"/>
    </row>
    <row r="50" spans="1:28" ht="15">
      <c r="A50" s="293"/>
      <c r="B50" s="238"/>
      <c r="C50" s="238"/>
      <c r="D50" s="239"/>
      <c r="E50" s="289" t="e">
        <f>D50=#REF!</f>
        <v>#REF!</v>
      </c>
      <c r="F50" s="235"/>
      <c r="G50" s="235"/>
      <c r="H50" s="236"/>
      <c r="I50" s="130"/>
      <c r="J50" s="130"/>
      <c r="K50" s="130"/>
      <c r="L50" s="130"/>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89" t="e">
        <f>D51=#REF!</f>
        <v>#REF!</v>
      </c>
      <c r="F51" s="244"/>
      <c r="G51" s="244"/>
      <c r="H51" s="224"/>
      <c r="I51" s="130"/>
      <c r="J51" s="130"/>
      <c r="K51" s="130"/>
      <c r="L51" s="130"/>
      <c r="M51" s="130"/>
      <c r="N51" s="130"/>
      <c r="O51" s="130"/>
      <c r="P51" s="130"/>
      <c r="Q51" s="130"/>
      <c r="R51" s="130"/>
      <c r="S51" s="130"/>
      <c r="T51" s="130"/>
      <c r="U51" s="130"/>
      <c r="V51" s="130"/>
      <c r="W51" s="130"/>
      <c r="X51" s="130"/>
      <c r="Y51" s="130"/>
      <c r="Z51" s="130"/>
      <c r="AA51" s="130"/>
      <c r="AB51" s="130"/>
    </row>
    <row r="52" spans="1:28" ht="45">
      <c r="A52" s="288"/>
      <c r="B52" s="251" t="s">
        <v>130</v>
      </c>
      <c r="C52" s="248"/>
      <c r="D52" s="248"/>
      <c r="E52" s="289" t="e">
        <f>D52=#REF!</f>
        <v>#REF!</v>
      </c>
      <c r="F52" s="249"/>
      <c r="G52" s="249"/>
      <c r="H52" s="249"/>
      <c r="I52" s="130"/>
      <c r="J52" s="130"/>
      <c r="K52" s="453" t="s">
        <v>32</v>
      </c>
      <c r="L52" s="454">
        <f>SUM(D52:D84)-COUNTIF(E52:E84,"-")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t="e">
        <f>D53=#REF!</f>
        <v>#REF!</v>
      </c>
      <c r="F53" s="235"/>
      <c r="G53" s="235"/>
      <c r="H53" s="236"/>
      <c r="I53" s="130"/>
      <c r="J53" s="130"/>
      <c r="K53" s="455" t="s">
        <v>33</v>
      </c>
      <c r="L53" s="456">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t="e">
        <f>D54=#REF!</f>
        <v>#REF!</v>
      </c>
      <c r="F54" s="235"/>
      <c r="G54" s="235"/>
      <c r="H54" s="236"/>
      <c r="I54" s="130"/>
      <c r="J54" s="130"/>
      <c r="K54" s="455" t="s">
        <v>34</v>
      </c>
      <c r="L54" s="456" t="e">
        <f>SUM(E52:E55)</f>
        <v>#REF!</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89" t="e">
        <f>D55=#REF!</f>
        <v>#REF!</v>
      </c>
      <c r="F55" s="249"/>
      <c r="G55" s="249"/>
      <c r="H55" s="249"/>
      <c r="I55" s="130"/>
      <c r="J55" s="130"/>
      <c r="K55" s="455" t="s">
        <v>35</v>
      </c>
      <c r="L55" s="456">
        <f>L52-L53</f>
        <v>25</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t="e">
        <f>D56=#REF!</f>
        <v>#REF!</v>
      </c>
      <c r="F56" s="235"/>
      <c r="G56" s="235"/>
      <c r="H56" s="236"/>
      <c r="I56" s="130"/>
      <c r="J56" s="130"/>
      <c r="K56" s="457" t="s">
        <v>244</v>
      </c>
      <c r="L56" s="458" t="e">
        <f>L54/L55</f>
        <v>#REF!</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t="e">
        <f>D57=#REF!</f>
        <v>#REF!</v>
      </c>
      <c r="F57" s="235"/>
      <c r="G57" s="235"/>
      <c r="H57" s="236"/>
      <c r="I57" s="130"/>
      <c r="J57" s="130"/>
      <c r="K57" s="130"/>
      <c r="L57" s="130"/>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t="e">
        <f>D58=#REF!</f>
        <v>#REF!</v>
      </c>
      <c r="F58" s="235"/>
      <c r="G58" s="235"/>
      <c r="H58" s="236"/>
      <c r="I58" s="130"/>
      <c r="J58" s="130"/>
      <c r="K58" s="130"/>
      <c r="L58" s="130"/>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89" t="e">
        <f>D59=#REF!</f>
        <v>#REF!</v>
      </c>
      <c r="F59" s="249"/>
      <c r="G59" s="249"/>
      <c r="H59" s="249"/>
      <c r="I59" s="130"/>
      <c r="J59" s="130"/>
      <c r="K59" s="130"/>
      <c r="L59" s="130"/>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t="e">
        <f>D60=#REF!</f>
        <v>#REF!</v>
      </c>
      <c r="F60" s="235"/>
      <c r="G60" s="235"/>
      <c r="H60" s="236"/>
      <c r="I60" s="130"/>
      <c r="J60" s="130"/>
      <c r="K60" s="130"/>
      <c r="L60" s="130"/>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89" t="e">
        <f>D61=#REF!</f>
        <v>#REF!</v>
      </c>
      <c r="F61" s="249"/>
      <c r="G61" s="249"/>
      <c r="H61" s="249"/>
      <c r="I61" s="130"/>
      <c r="J61" s="130"/>
      <c r="K61" s="130"/>
      <c r="L61" s="130"/>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t="e">
        <f>D62=#REF!</f>
        <v>#REF!</v>
      </c>
      <c r="F62" s="235"/>
      <c r="G62" s="235"/>
      <c r="H62" s="236"/>
      <c r="I62" s="130"/>
      <c r="J62" s="130"/>
      <c r="K62" s="130"/>
      <c r="L62" s="130"/>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t="e">
        <f>D63=#REF!</f>
        <v>#REF!</v>
      </c>
      <c r="F63" s="235"/>
      <c r="G63" s="235"/>
      <c r="H63" s="236"/>
      <c r="I63" s="130"/>
      <c r="J63" s="130"/>
      <c r="K63" s="130"/>
      <c r="L63" s="130"/>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t="e">
        <f>D64=#REF!</f>
        <v>#REF!</v>
      </c>
      <c r="F64" s="235"/>
      <c r="G64" s="235"/>
      <c r="H64" s="236"/>
      <c r="I64" s="130"/>
      <c r="J64" s="130"/>
      <c r="K64" s="130"/>
      <c r="L64" s="130"/>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89" t="e">
        <f>D65=#REF!</f>
        <v>#REF!</v>
      </c>
      <c r="F65" s="249"/>
      <c r="G65" s="249"/>
      <c r="H65" s="249"/>
      <c r="I65" s="130"/>
      <c r="J65" s="130"/>
      <c r="K65" s="130"/>
      <c r="L65" s="130"/>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t="e">
        <f>D66=#REF!</f>
        <v>#REF!</v>
      </c>
      <c r="F66" s="235"/>
      <c r="G66" s="235"/>
      <c r="H66" s="236"/>
      <c r="I66" s="130"/>
      <c r="J66" s="130"/>
      <c r="K66" s="130"/>
      <c r="L66" s="130"/>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t="e">
        <f>D67=#REF!</f>
        <v>#REF!</v>
      </c>
      <c r="F67" s="235"/>
      <c r="G67" s="235"/>
      <c r="H67" s="236"/>
      <c r="I67" s="130"/>
      <c r="J67" s="130"/>
      <c r="K67" s="130"/>
      <c r="L67" s="130"/>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89" t="e">
        <f>D68=#REF!</f>
        <v>#REF!</v>
      </c>
      <c r="F68" s="249"/>
      <c r="G68" s="249"/>
      <c r="H68" s="249"/>
      <c r="I68" s="130"/>
      <c r="J68" s="130"/>
      <c r="K68" s="130"/>
      <c r="L68" s="130"/>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e">
        <f>D69=#REF!</f>
        <v>#REF!</v>
      </c>
      <c r="F69" s="235"/>
      <c r="G69" s="235"/>
      <c r="H69" s="232" t="s">
        <v>324</v>
      </c>
      <c r="I69" s="130"/>
      <c r="J69" s="130"/>
      <c r="K69" s="130"/>
      <c r="L69" s="130"/>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t="e">
        <f>D70=#REF!</f>
        <v>#REF!</v>
      </c>
      <c r="F70" s="235"/>
      <c r="G70" s="235"/>
      <c r="H70" s="236"/>
      <c r="I70" s="130"/>
      <c r="J70" s="130"/>
      <c r="K70" s="130"/>
      <c r="L70" s="130"/>
      <c r="M70" s="130"/>
      <c r="N70" s="130"/>
      <c r="O70" s="130"/>
      <c r="P70" s="130"/>
      <c r="Q70" s="130"/>
      <c r="R70" s="130"/>
      <c r="S70" s="130"/>
      <c r="T70" s="130"/>
      <c r="U70" s="130"/>
      <c r="V70" s="130"/>
      <c r="W70" s="130"/>
      <c r="X70" s="130"/>
      <c r="Y70" s="130"/>
      <c r="Z70" s="130"/>
      <c r="AA70" s="130"/>
      <c r="AB70" s="130"/>
    </row>
    <row r="71" spans="1:28" ht="42.75">
      <c r="A71" s="288" t="s">
        <v>162</v>
      </c>
      <c r="B71" s="227" t="s">
        <v>326</v>
      </c>
      <c r="C71" s="228" t="s">
        <v>327</v>
      </c>
      <c r="D71" s="229">
        <v>1</v>
      </c>
      <c r="E71" s="289" t="e">
        <f>D71=#REF!</f>
        <v>#REF!</v>
      </c>
      <c r="F71" s="235"/>
      <c r="G71" s="235"/>
      <c r="H71" s="236"/>
      <c r="I71" s="130"/>
      <c r="J71" s="130"/>
      <c r="K71" s="130"/>
      <c r="L71" s="130"/>
      <c r="M71" s="130"/>
      <c r="N71" s="130"/>
      <c r="O71" s="130"/>
      <c r="P71" s="130"/>
      <c r="Q71" s="130"/>
      <c r="R71" s="130"/>
      <c r="S71" s="130"/>
      <c r="T71" s="130"/>
      <c r="U71" s="130"/>
      <c r="V71" s="130"/>
      <c r="W71" s="130"/>
      <c r="X71" s="130"/>
      <c r="Y71" s="130"/>
      <c r="Z71" s="130"/>
      <c r="AA71" s="130"/>
      <c r="AB71" s="130"/>
    </row>
    <row r="72" spans="1:28" ht="57">
      <c r="A72" s="288" t="s">
        <v>164</v>
      </c>
      <c r="B72" s="227" t="s">
        <v>328</v>
      </c>
      <c r="C72" s="238"/>
      <c r="D72" s="229">
        <v>1</v>
      </c>
      <c r="E72" s="289" t="e">
        <f>D72=#REF!</f>
        <v>#REF!</v>
      </c>
      <c r="F72" s="235"/>
      <c r="G72" s="235"/>
      <c r="H72" s="236"/>
      <c r="I72" s="130"/>
      <c r="J72" s="130"/>
      <c r="K72" s="130"/>
      <c r="L72" s="130"/>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89" t="e">
        <f>D73=#REF!</f>
        <v>#REF!</v>
      </c>
      <c r="F73" s="249"/>
      <c r="G73" s="249"/>
      <c r="H73" s="249"/>
      <c r="I73" s="130"/>
      <c r="J73" s="130"/>
      <c r="K73" s="130"/>
      <c r="L73" s="130"/>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t="e">
        <f>D74=#REF!</f>
        <v>#REF!</v>
      </c>
      <c r="F74" s="235"/>
      <c r="G74" s="235"/>
      <c r="H74" s="236"/>
      <c r="I74" s="130"/>
      <c r="J74" s="130"/>
      <c r="K74" s="130"/>
      <c r="L74" s="130"/>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t="e">
        <f>D75=#REF!</f>
        <v>#REF!</v>
      </c>
      <c r="F75" s="235"/>
      <c r="G75" s="235"/>
      <c r="H75" s="236"/>
      <c r="I75" s="130"/>
      <c r="J75" s="130"/>
      <c r="K75" s="130"/>
      <c r="L75" s="130"/>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89" t="e">
        <f>D76=#REF!</f>
        <v>#REF!</v>
      </c>
      <c r="F76" s="249"/>
      <c r="G76" s="249"/>
      <c r="H76" s="249"/>
      <c r="I76" s="130"/>
      <c r="J76" s="130"/>
      <c r="K76" s="130"/>
      <c r="L76" s="130"/>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t="e">
        <f>D77=#REF!</f>
        <v>#REF!</v>
      </c>
      <c r="F77" s="235"/>
      <c r="G77" s="235"/>
      <c r="H77" s="236"/>
      <c r="I77" s="130"/>
      <c r="J77" s="130"/>
      <c r="K77" s="130"/>
      <c r="L77" s="130"/>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t="e">
        <f>D78=#REF!</f>
        <v>#REF!</v>
      </c>
      <c r="F78" s="235"/>
      <c r="G78" s="235"/>
      <c r="H78" s="236"/>
      <c r="I78" s="130"/>
      <c r="J78" s="130"/>
      <c r="K78" s="130"/>
      <c r="L78" s="130"/>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t="e">
        <f>D79=#REF!</f>
        <v>#REF!</v>
      </c>
      <c r="F79" s="235"/>
      <c r="G79" s="235"/>
      <c r="H79" s="236"/>
      <c r="I79" s="130"/>
      <c r="J79" s="130"/>
      <c r="K79" s="130"/>
      <c r="L79" s="130"/>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89" t="e">
        <f>D80=#REF!</f>
        <v>#REF!</v>
      </c>
      <c r="F80" s="249"/>
      <c r="G80" s="249"/>
      <c r="H80" s="249"/>
      <c r="I80" s="130"/>
      <c r="J80" s="130"/>
      <c r="K80" s="130"/>
      <c r="L80" s="130"/>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t="e">
        <f>D81=#REF!</f>
        <v>#REF!</v>
      </c>
      <c r="F81" s="235"/>
      <c r="G81" s="235"/>
      <c r="H81" s="236"/>
      <c r="I81" s="130"/>
      <c r="J81" s="130"/>
      <c r="K81" s="130"/>
      <c r="L81" s="130"/>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t="e">
        <f>D82=#REF!</f>
        <v>#REF!</v>
      </c>
      <c r="F82" s="235"/>
      <c r="G82" s="235"/>
      <c r="H82" s="236"/>
      <c r="I82" s="130"/>
      <c r="J82" s="130"/>
      <c r="K82" s="130"/>
      <c r="L82" s="130"/>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t="e">
        <f>D83=#REF!</f>
        <v>#REF!</v>
      </c>
      <c r="F83" s="235"/>
      <c r="G83" s="235"/>
      <c r="H83" s="236"/>
      <c r="I83" s="130"/>
      <c r="J83" s="130"/>
      <c r="K83" s="130"/>
      <c r="L83" s="130"/>
      <c r="M83" s="130"/>
      <c r="N83" s="130"/>
      <c r="O83" s="130"/>
      <c r="P83" s="130"/>
      <c r="Q83" s="130"/>
      <c r="R83" s="130"/>
      <c r="S83" s="130"/>
      <c r="T83" s="130"/>
      <c r="U83" s="130"/>
      <c r="V83" s="130"/>
      <c r="W83" s="130"/>
      <c r="X83" s="130"/>
      <c r="Y83" s="130"/>
      <c r="Z83" s="130"/>
      <c r="AA83" s="130"/>
      <c r="AB83" s="130"/>
    </row>
    <row r="84" spans="1:28" ht="15">
      <c r="A84" s="293"/>
      <c r="B84" s="238"/>
      <c r="C84" s="238"/>
      <c r="D84" s="239"/>
      <c r="E84" s="289" t="e">
        <f>D84=#REF!</f>
        <v>#REF!</v>
      </c>
      <c r="F84" s="235"/>
      <c r="G84" s="235"/>
      <c r="H84" s="236"/>
      <c r="I84" s="130"/>
      <c r="J84" s="130"/>
      <c r="K84" s="130"/>
      <c r="L84" s="130"/>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89" t="e">
        <f>D85=#REF!</f>
        <v>#REF!</v>
      </c>
      <c r="F85" s="244"/>
      <c r="G85" s="244"/>
      <c r="H85" s="224"/>
      <c r="I85" s="130"/>
      <c r="J85" s="130"/>
      <c r="K85" s="130"/>
      <c r="L85" s="130"/>
      <c r="M85" s="130"/>
      <c r="N85" s="130"/>
      <c r="O85" s="130"/>
      <c r="P85" s="130"/>
      <c r="Q85" s="130"/>
      <c r="R85" s="130"/>
      <c r="S85" s="130"/>
      <c r="T85" s="130"/>
      <c r="U85" s="130"/>
      <c r="V85" s="130"/>
      <c r="W85" s="130"/>
      <c r="X85" s="130"/>
      <c r="Y85" s="130"/>
      <c r="Z85" s="130"/>
      <c r="AA85" s="130"/>
      <c r="AB85" s="130"/>
    </row>
    <row r="86" spans="1:28" ht="57.75">
      <c r="A86" s="198">
        <v>8.1</v>
      </c>
      <c r="B86" s="462" t="s">
        <v>186</v>
      </c>
      <c r="C86" s="463" t="s">
        <v>338</v>
      </c>
      <c r="D86" s="464">
        <v>2</v>
      </c>
      <c r="E86" s="289" t="e">
        <f>D86=#REF!</f>
        <v>#REF!</v>
      </c>
      <c r="F86" s="360"/>
      <c r="G86" s="360"/>
      <c r="H86" s="252" t="s">
        <v>339</v>
      </c>
      <c r="I86" s="130"/>
      <c r="J86" s="130"/>
      <c r="K86" s="453" t="s">
        <v>32</v>
      </c>
      <c r="L86" s="465">
        <f>SUM(D86:D89)-COUNTIF(E86:E89,"-")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e">
        <f>D87=#REF!</f>
        <v>#REF!</v>
      </c>
      <c r="F87" s="235"/>
      <c r="G87" s="235"/>
      <c r="H87" s="245"/>
      <c r="I87" s="130"/>
      <c r="J87" s="130"/>
      <c r="K87" s="455" t="s">
        <v>33</v>
      </c>
      <c r="L87" s="456">
        <f>SUMIF(E86:E89,"~?",D86:D89)</f>
        <v>0</v>
      </c>
      <c r="M87" s="130"/>
      <c r="N87" s="130"/>
      <c r="O87" s="130"/>
      <c r="P87" s="130"/>
      <c r="Q87" s="130"/>
      <c r="R87" s="130"/>
      <c r="S87" s="130"/>
      <c r="T87" s="130"/>
      <c r="U87" s="130"/>
      <c r="V87" s="130"/>
      <c r="W87" s="130"/>
      <c r="X87" s="130"/>
      <c r="Y87" s="130"/>
      <c r="Z87" s="130"/>
      <c r="AA87" s="130"/>
      <c r="AB87" s="130"/>
    </row>
    <row r="88" spans="1:28" ht="86.25">
      <c r="A88" s="288">
        <v>8.3000000000000007</v>
      </c>
      <c r="B88" s="227" t="s">
        <v>188</v>
      </c>
      <c r="C88" s="228" t="s">
        <v>343</v>
      </c>
      <c r="D88" s="229">
        <v>2</v>
      </c>
      <c r="E88" s="289" t="e">
        <f>D88=#REF!</f>
        <v>#REF!</v>
      </c>
      <c r="F88" s="235"/>
      <c r="G88" s="235"/>
      <c r="H88" s="232" t="s">
        <v>344</v>
      </c>
      <c r="I88" s="130"/>
      <c r="J88" s="130"/>
      <c r="K88" s="455" t="s">
        <v>34</v>
      </c>
      <c r="L88" s="456" t="e">
        <f>SUM(E86:E89)</f>
        <v>#REF!</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89" t="e">
        <f>D89=#REF!</f>
        <v>#REF!</v>
      </c>
      <c r="F89" s="235"/>
      <c r="G89" s="235"/>
      <c r="H89" s="236"/>
      <c r="I89" s="130"/>
      <c r="J89" s="130"/>
      <c r="K89" s="455" t="s">
        <v>35</v>
      </c>
      <c r="L89" s="456">
        <f>L86-L87</f>
        <v>5</v>
      </c>
      <c r="M89" s="130"/>
      <c r="N89" s="130"/>
      <c r="O89" s="130"/>
      <c r="P89" s="130"/>
      <c r="Q89" s="130"/>
      <c r="R89" s="130"/>
      <c r="S89" s="130"/>
      <c r="T89" s="130"/>
      <c r="U89" s="130"/>
      <c r="V89" s="130"/>
      <c r="W89" s="130"/>
      <c r="X89" s="130"/>
      <c r="Y89" s="130"/>
      <c r="Z89" s="130"/>
      <c r="AA89" s="130"/>
      <c r="AB89" s="130"/>
    </row>
    <row r="90" spans="1:28" ht="15">
      <c r="A90" s="287">
        <v>9</v>
      </c>
      <c r="B90" s="242" t="s">
        <v>71</v>
      </c>
      <c r="C90" s="243"/>
      <c r="D90" s="243"/>
      <c r="E90" s="289" t="e">
        <f>D90=#REF!</f>
        <v>#REF!</v>
      </c>
      <c r="F90" s="244"/>
      <c r="G90" s="244"/>
      <c r="H90" s="224"/>
      <c r="I90" s="130"/>
      <c r="J90" s="130"/>
      <c r="K90" s="457" t="s">
        <v>244</v>
      </c>
      <c r="L90" s="458" t="e">
        <f>L88/L89</f>
        <v>#REF!</v>
      </c>
      <c r="M90" s="130"/>
      <c r="N90" s="130"/>
      <c r="O90" s="130"/>
      <c r="P90" s="130"/>
      <c r="Q90" s="130"/>
      <c r="R90" s="130"/>
      <c r="S90" s="130"/>
      <c r="T90" s="130"/>
      <c r="U90" s="130"/>
      <c r="V90" s="130"/>
      <c r="W90" s="130"/>
      <c r="X90" s="130"/>
      <c r="Y90" s="130"/>
      <c r="Z90" s="130"/>
      <c r="AA90" s="130"/>
      <c r="AB90" s="130"/>
    </row>
    <row r="91" spans="1:28" ht="71.25">
      <c r="A91" s="288">
        <v>9.1</v>
      </c>
      <c r="B91" s="227" t="s">
        <v>190</v>
      </c>
      <c r="C91" s="228" t="s">
        <v>347</v>
      </c>
      <c r="D91" s="229">
        <v>3</v>
      </c>
      <c r="E91" s="289" t="e">
        <f>D91=#REF!</f>
        <v>#REF!</v>
      </c>
      <c r="F91" s="235"/>
      <c r="G91" s="235"/>
      <c r="H91" s="232" t="s">
        <v>348</v>
      </c>
      <c r="I91" s="130"/>
      <c r="J91" s="130"/>
      <c r="K91" s="130"/>
      <c r="L91" s="130"/>
      <c r="M91" s="130"/>
      <c r="N91" s="130"/>
      <c r="O91" s="130"/>
      <c r="P91" s="130"/>
      <c r="Q91" s="130"/>
      <c r="R91" s="130"/>
      <c r="S91" s="130"/>
      <c r="T91" s="130"/>
      <c r="U91" s="130"/>
      <c r="V91" s="130"/>
      <c r="W91" s="130"/>
      <c r="X91" s="130"/>
      <c r="Y91" s="130"/>
      <c r="Z91" s="130"/>
      <c r="AA91" s="130"/>
      <c r="AB91" s="130"/>
    </row>
    <row r="92" spans="1:28" ht="85.5">
      <c r="A92" s="288">
        <v>9.1999999999999993</v>
      </c>
      <c r="B92" s="253" t="s">
        <v>191</v>
      </c>
      <c r="C92" s="228" t="s">
        <v>350</v>
      </c>
      <c r="D92" s="229">
        <v>2</v>
      </c>
      <c r="E92" s="289" t="e">
        <f>D92=#REF!</f>
        <v>#REF!</v>
      </c>
      <c r="F92" s="235"/>
      <c r="G92" s="235"/>
      <c r="H92" s="232" t="s">
        <v>351</v>
      </c>
      <c r="I92" s="130"/>
      <c r="J92" s="130"/>
      <c r="K92" s="130"/>
      <c r="L92" s="130"/>
      <c r="M92" s="130"/>
      <c r="N92" s="130"/>
      <c r="O92" s="130"/>
      <c r="P92" s="130"/>
      <c r="Q92" s="130"/>
      <c r="R92" s="130"/>
      <c r="S92" s="130"/>
      <c r="T92" s="130"/>
      <c r="U92" s="130"/>
      <c r="V92" s="130"/>
      <c r="W92" s="130"/>
      <c r="X92" s="130"/>
      <c r="Y92" s="130"/>
      <c r="Z92" s="130"/>
      <c r="AA92" s="130"/>
      <c r="AB92" s="130"/>
    </row>
    <row r="93" spans="1:28" ht="15">
      <c r="A93" s="288"/>
      <c r="B93" s="227"/>
      <c r="C93" s="238"/>
      <c r="D93" s="239"/>
      <c r="E93" s="289" t="e">
        <f>D93=#REF!</f>
        <v>#REF!</v>
      </c>
      <c r="F93" s="235"/>
      <c r="G93" s="235"/>
      <c r="H93" s="236"/>
      <c r="I93" s="130"/>
      <c r="J93" s="130"/>
      <c r="K93" s="130"/>
      <c r="L93" s="130"/>
      <c r="M93" s="130"/>
      <c r="N93" s="130"/>
      <c r="O93" s="130"/>
      <c r="P93" s="130"/>
      <c r="Q93" s="130"/>
      <c r="R93" s="130"/>
      <c r="S93" s="130"/>
      <c r="T93" s="130"/>
      <c r="U93" s="130"/>
      <c r="V93" s="130"/>
      <c r="W93" s="130"/>
      <c r="X93" s="130"/>
      <c r="Y93" s="130"/>
      <c r="Z93" s="130"/>
      <c r="AA93" s="130"/>
      <c r="AB93" s="130"/>
    </row>
    <row r="94" spans="1:28" ht="15">
      <c r="A94" s="287">
        <v>10</v>
      </c>
      <c r="B94" s="242" t="s">
        <v>353</v>
      </c>
      <c r="C94" s="243"/>
      <c r="D94" s="243"/>
      <c r="E94" s="289" t="e">
        <f>D94=#REF!</f>
        <v>#REF!</v>
      </c>
      <c r="F94" s="244"/>
      <c r="G94" s="244"/>
      <c r="H94" s="224"/>
      <c r="I94" s="130"/>
      <c r="J94" s="130"/>
      <c r="K94" s="130"/>
      <c r="L94" s="130"/>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t="e">
        <f>D95=#REF!</f>
        <v>#REF!</v>
      </c>
      <c r="F95" s="235"/>
      <c r="G95" s="235"/>
      <c r="H95" s="236"/>
      <c r="I95" s="130"/>
      <c r="J95" s="130"/>
      <c r="K95" s="130"/>
      <c r="L95" s="130"/>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t="e">
        <f>D96=#REF!</f>
        <v>#REF!</v>
      </c>
      <c r="F96" s="235"/>
      <c r="G96" s="235"/>
      <c r="H96" s="236"/>
      <c r="I96" s="130"/>
      <c r="J96" s="130"/>
      <c r="K96" s="130"/>
      <c r="L96" s="130"/>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t="e">
        <f>D97=#REF!</f>
        <v>#REF!</v>
      </c>
      <c r="F97" s="235"/>
      <c r="G97" s="235"/>
      <c r="H97" s="236"/>
      <c r="I97" s="130"/>
      <c r="J97" s="130"/>
      <c r="K97" s="130"/>
      <c r="L97" s="130"/>
      <c r="M97" s="130"/>
      <c r="N97" s="130"/>
      <c r="O97" s="130"/>
      <c r="P97" s="130"/>
      <c r="Q97" s="130"/>
      <c r="R97" s="130"/>
      <c r="S97" s="130"/>
      <c r="T97" s="130"/>
      <c r="U97" s="130"/>
      <c r="V97" s="130"/>
      <c r="W97" s="130"/>
      <c r="X97" s="130"/>
      <c r="Y97" s="130"/>
      <c r="Z97" s="130"/>
      <c r="AA97" s="130"/>
      <c r="AB97" s="130"/>
    </row>
    <row r="98" spans="1:28" ht="15">
      <c r="A98" s="293"/>
      <c r="B98" s="238"/>
      <c r="C98" s="238"/>
      <c r="D98" s="239"/>
      <c r="E98" s="289" t="e">
        <f>D98=#REF!</f>
        <v>#REF!</v>
      </c>
      <c r="F98" s="235"/>
      <c r="G98" s="235"/>
      <c r="H98" s="236"/>
      <c r="I98" s="130"/>
      <c r="J98" s="130"/>
      <c r="K98" s="130"/>
      <c r="L98" s="130"/>
      <c r="M98" s="130"/>
      <c r="N98" s="130"/>
      <c r="O98" s="130"/>
      <c r="P98" s="130"/>
      <c r="Q98" s="130"/>
      <c r="R98" s="130"/>
      <c r="S98" s="130"/>
      <c r="T98" s="130"/>
      <c r="U98" s="130"/>
      <c r="V98" s="130"/>
      <c r="W98" s="130"/>
      <c r="X98" s="130"/>
      <c r="Y98" s="130"/>
      <c r="Z98" s="130"/>
      <c r="AA98" s="130"/>
      <c r="AB98" s="130"/>
    </row>
    <row r="99" spans="1:28" ht="15">
      <c r="A99" s="466">
        <v>11</v>
      </c>
      <c r="B99" s="467" t="s">
        <v>488</v>
      </c>
      <c r="C99" s="468"/>
      <c r="D99" s="468"/>
      <c r="E99" s="469" t="e">
        <f>D99=#REF!</f>
        <v>#REF!</v>
      </c>
      <c r="F99" s="470"/>
      <c r="G99" s="470"/>
      <c r="H99" s="471"/>
      <c r="I99" s="130"/>
      <c r="J99" s="130"/>
      <c r="K99" s="130"/>
      <c r="L99" s="130"/>
      <c r="M99" s="130"/>
      <c r="N99" s="130"/>
      <c r="O99" s="130"/>
      <c r="P99" s="130"/>
      <c r="Q99" s="130"/>
      <c r="R99" s="130"/>
      <c r="S99" s="130"/>
      <c r="T99" s="130"/>
      <c r="U99" s="130"/>
      <c r="V99" s="130"/>
      <c r="W99" s="130"/>
      <c r="X99" s="130"/>
      <c r="Y99" s="130"/>
      <c r="Z99" s="130"/>
      <c r="AA99" s="130"/>
      <c r="AB99" s="130"/>
    </row>
    <row r="100" spans="1:28" ht="42.75">
      <c r="A100" s="288">
        <v>10.4</v>
      </c>
      <c r="B100" s="227" t="s">
        <v>197</v>
      </c>
      <c r="C100" s="228" t="s">
        <v>361</v>
      </c>
      <c r="D100" s="229">
        <v>1</v>
      </c>
      <c r="E100" s="289" t="e">
        <f>D100=#REF!</f>
        <v>#REF!</v>
      </c>
      <c r="F100" s="235"/>
      <c r="G100" s="235"/>
      <c r="H100" s="236"/>
      <c r="I100" s="130"/>
      <c r="J100" s="130"/>
      <c r="K100" s="130"/>
      <c r="L100" s="130"/>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89" t="e">
        <f>D101=#REF!</f>
        <v>#REF!</v>
      </c>
      <c r="F101" s="235"/>
      <c r="G101" s="235"/>
      <c r="H101" s="236"/>
      <c r="I101" s="130"/>
      <c r="J101" s="130"/>
      <c r="K101" s="130"/>
      <c r="L101" s="130"/>
      <c r="M101" s="130"/>
      <c r="N101" s="130"/>
      <c r="O101" s="130"/>
      <c r="P101" s="130"/>
      <c r="Q101" s="130"/>
      <c r="R101" s="130"/>
      <c r="S101" s="130"/>
      <c r="T101" s="130"/>
      <c r="U101" s="130"/>
      <c r="V101" s="130"/>
      <c r="W101" s="130"/>
      <c r="X101" s="130"/>
      <c r="Y101" s="130"/>
      <c r="Z101" s="130"/>
      <c r="AA101" s="130"/>
      <c r="AB101" s="130"/>
    </row>
    <row r="102" spans="1:28" ht="42.75">
      <c r="A102" s="287">
        <v>11</v>
      </c>
      <c r="B102" s="242" t="s">
        <v>363</v>
      </c>
      <c r="C102" s="243"/>
      <c r="D102" s="243"/>
      <c r="E102" s="289" t="e">
        <f>D102=#REF!</f>
        <v>#REF!</v>
      </c>
      <c r="F102" s="244"/>
      <c r="G102" s="244"/>
      <c r="H102" s="259" t="s">
        <v>364</v>
      </c>
      <c r="I102" s="130"/>
      <c r="J102" s="130"/>
      <c r="K102" s="130"/>
      <c r="L102" s="130"/>
      <c r="M102" s="130"/>
      <c r="N102" s="130"/>
      <c r="O102" s="130"/>
      <c r="P102" s="130"/>
      <c r="Q102" s="130"/>
      <c r="R102" s="130"/>
      <c r="S102" s="130"/>
      <c r="T102" s="130"/>
      <c r="U102" s="130"/>
      <c r="V102" s="130"/>
      <c r="W102" s="130"/>
      <c r="X102" s="130"/>
      <c r="Y102" s="130"/>
      <c r="Z102" s="130"/>
      <c r="AA102" s="130"/>
      <c r="AB102" s="130"/>
    </row>
    <row r="103" spans="1:28" ht="57">
      <c r="A103" s="198">
        <v>11.1</v>
      </c>
      <c r="B103" s="462" t="s">
        <v>199</v>
      </c>
      <c r="C103" s="463" t="s">
        <v>366</v>
      </c>
      <c r="D103" s="464">
        <v>2</v>
      </c>
      <c r="E103" s="289" t="e">
        <f>D103=#REF!</f>
        <v>#REF!</v>
      </c>
      <c r="F103" s="360"/>
      <c r="G103" s="360"/>
      <c r="H103" s="261"/>
      <c r="I103" s="130"/>
      <c r="J103" s="130"/>
      <c r="K103" s="130"/>
      <c r="L103" s="130"/>
      <c r="M103" s="130"/>
      <c r="N103" s="130"/>
      <c r="O103" s="130"/>
      <c r="P103" s="130"/>
      <c r="Q103" s="130"/>
      <c r="R103" s="130"/>
      <c r="S103" s="130"/>
      <c r="T103" s="130"/>
      <c r="U103" s="130"/>
      <c r="V103" s="130"/>
      <c r="W103" s="130"/>
      <c r="X103" s="130"/>
      <c r="Y103" s="130"/>
      <c r="Z103" s="130"/>
      <c r="AA103" s="130"/>
      <c r="AB103" s="130"/>
    </row>
    <row r="104" spans="1:28" ht="99.75">
      <c r="A104" s="198">
        <v>11.2</v>
      </c>
      <c r="B104" s="463" t="s">
        <v>200</v>
      </c>
      <c r="C104" s="463" t="s">
        <v>368</v>
      </c>
      <c r="D104" s="464">
        <v>3</v>
      </c>
      <c r="E104" s="289" t="e">
        <f>D104=#REF!</f>
        <v>#REF!</v>
      </c>
      <c r="F104" s="360"/>
      <c r="G104" s="360"/>
      <c r="H104" s="252" t="s">
        <v>369</v>
      </c>
      <c r="I104" s="130"/>
      <c r="J104" s="130"/>
      <c r="K104" s="130"/>
      <c r="L104" s="130"/>
      <c r="M104" s="130"/>
      <c r="N104" s="130"/>
      <c r="O104" s="130"/>
      <c r="P104" s="130"/>
      <c r="Q104" s="130"/>
      <c r="R104" s="130"/>
      <c r="S104" s="130"/>
      <c r="T104" s="130"/>
      <c r="U104" s="130"/>
      <c r="V104" s="130"/>
      <c r="W104" s="130"/>
      <c r="X104" s="130"/>
      <c r="Y104" s="130"/>
      <c r="Z104" s="130"/>
      <c r="AA104" s="130"/>
      <c r="AB104" s="130"/>
    </row>
    <row r="105" spans="1:28" ht="57">
      <c r="A105" s="198">
        <v>11.3</v>
      </c>
      <c r="B105" s="462" t="s">
        <v>201</v>
      </c>
      <c r="C105" s="463" t="s">
        <v>366</v>
      </c>
      <c r="D105" s="464">
        <v>2</v>
      </c>
      <c r="E105" s="289" t="e">
        <f>D105=#REF!</f>
        <v>#REF!</v>
      </c>
      <c r="F105" s="360"/>
      <c r="G105" s="360"/>
      <c r="H105" s="261"/>
      <c r="I105" s="130"/>
      <c r="J105" s="130"/>
      <c r="K105" s="130"/>
      <c r="L105" s="130"/>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t="e">
        <f>D106=#REF!</f>
        <v>#REF!</v>
      </c>
      <c r="F106" s="235"/>
      <c r="G106" s="235"/>
      <c r="H106" s="236"/>
      <c r="I106" s="130"/>
      <c r="J106" s="130"/>
      <c r="K106" s="130"/>
      <c r="L106" s="130"/>
      <c r="M106" s="130"/>
      <c r="N106" s="130"/>
      <c r="O106" s="130"/>
      <c r="P106" s="130"/>
      <c r="Q106" s="130"/>
      <c r="R106" s="130"/>
      <c r="S106" s="130"/>
      <c r="T106" s="130"/>
      <c r="U106" s="130"/>
      <c r="V106" s="130"/>
      <c r="W106" s="130"/>
      <c r="X106" s="130"/>
      <c r="Y106" s="130"/>
      <c r="Z106" s="130"/>
      <c r="AA106" s="130"/>
      <c r="AB106" s="130"/>
    </row>
    <row r="107" spans="1:28" ht="15">
      <c r="A107" s="293"/>
      <c r="B107" s="238"/>
      <c r="C107" s="238"/>
      <c r="D107" s="239"/>
      <c r="E107" s="289" t="e">
        <f>D107=#REF!</f>
        <v>#REF!</v>
      </c>
      <c r="F107" s="235"/>
      <c r="G107" s="235"/>
      <c r="H107" s="236"/>
      <c r="I107" s="130"/>
      <c r="J107" s="130"/>
      <c r="K107" s="130"/>
      <c r="L107" s="130"/>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89" t="e">
        <f>D108=#REF!</f>
        <v>#REF!</v>
      </c>
      <c r="F108" s="244"/>
      <c r="G108" s="244"/>
      <c r="H108" s="224"/>
      <c r="I108" s="130"/>
      <c r="J108" s="130"/>
      <c r="K108" s="130"/>
      <c r="L108" s="130"/>
      <c r="M108" s="130"/>
      <c r="N108" s="130"/>
      <c r="O108" s="130"/>
      <c r="P108" s="130"/>
      <c r="Q108" s="130"/>
      <c r="R108" s="130"/>
      <c r="S108" s="130"/>
      <c r="T108" s="130"/>
      <c r="U108" s="130"/>
      <c r="V108" s="130"/>
      <c r="W108" s="130"/>
      <c r="X108" s="130"/>
      <c r="Y108" s="130"/>
      <c r="Z108" s="130"/>
      <c r="AA108" s="130"/>
      <c r="AB108" s="130"/>
    </row>
    <row r="109" spans="1:28" ht="86.25">
      <c r="A109" s="288">
        <v>12.1</v>
      </c>
      <c r="B109" s="227" t="s">
        <v>204</v>
      </c>
      <c r="C109" s="238"/>
      <c r="D109" s="229">
        <v>3</v>
      </c>
      <c r="E109" s="289" t="e">
        <f>D109=#REF!</f>
        <v>#REF!</v>
      </c>
      <c r="F109" s="235"/>
      <c r="G109" s="235"/>
      <c r="H109" s="232" t="s">
        <v>375</v>
      </c>
      <c r="I109" s="130"/>
      <c r="J109" s="130"/>
      <c r="K109" s="453" t="s">
        <v>32</v>
      </c>
      <c r="L109" s="454">
        <f>SUM(D109:D114)-COUNTIF(E109:E114,"-")</f>
        <v>9</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t="e">
        <f>D110=#REF!</f>
        <v>#REF!</v>
      </c>
      <c r="F110" s="235"/>
      <c r="G110" s="235"/>
      <c r="H110" s="245"/>
      <c r="I110" s="130"/>
      <c r="J110" s="130"/>
      <c r="K110" s="455" t="s">
        <v>33</v>
      </c>
      <c r="L110" s="456">
        <f>SUMIF(E109:E114,"~?",D109:D114)</f>
        <v>0</v>
      </c>
      <c r="M110" s="130"/>
      <c r="N110" s="130"/>
      <c r="O110" s="130"/>
      <c r="P110" s="130"/>
      <c r="Q110" s="130"/>
      <c r="R110" s="130"/>
      <c r="S110" s="130"/>
      <c r="T110" s="130"/>
      <c r="U110" s="130"/>
      <c r="V110" s="130"/>
      <c r="W110" s="130"/>
      <c r="X110" s="130"/>
      <c r="Y110" s="130"/>
      <c r="Z110" s="130"/>
      <c r="AA110" s="130"/>
      <c r="AB110" s="130"/>
    </row>
    <row r="111" spans="1:28" ht="86.25">
      <c r="A111" s="288">
        <v>12.3</v>
      </c>
      <c r="B111" s="227" t="s">
        <v>206</v>
      </c>
      <c r="C111" s="238"/>
      <c r="D111" s="229">
        <v>2</v>
      </c>
      <c r="E111" s="289" t="e">
        <f>D111=#REF!</f>
        <v>#REF!</v>
      </c>
      <c r="F111" s="235"/>
      <c r="G111" s="235"/>
      <c r="H111" s="232" t="s">
        <v>378</v>
      </c>
      <c r="I111" s="122"/>
      <c r="J111" s="130"/>
      <c r="K111" s="455" t="s">
        <v>34</v>
      </c>
      <c r="L111" s="456" t="e">
        <f>SUM(E109:E112)</f>
        <v>#REF!</v>
      </c>
      <c r="M111" s="130"/>
      <c r="N111" s="130"/>
      <c r="O111" s="130"/>
      <c r="P111" s="130"/>
      <c r="Q111" s="130"/>
      <c r="R111" s="130"/>
      <c r="S111" s="130"/>
      <c r="T111" s="130"/>
      <c r="U111" s="130"/>
      <c r="V111" s="130"/>
      <c r="W111" s="130"/>
      <c r="X111" s="130"/>
      <c r="Y111" s="130"/>
      <c r="Z111" s="130"/>
      <c r="AA111" s="130"/>
      <c r="AB111" s="130"/>
    </row>
    <row r="112" spans="1:28" ht="57.75">
      <c r="A112" s="288">
        <v>12.4</v>
      </c>
      <c r="B112" s="227" t="s">
        <v>207</v>
      </c>
      <c r="C112" s="238"/>
      <c r="D112" s="229">
        <v>2</v>
      </c>
      <c r="E112" s="289" t="e">
        <f>D112=#REF!</f>
        <v>#REF!</v>
      </c>
      <c r="F112" s="235"/>
      <c r="G112" s="231" t="s">
        <v>383</v>
      </c>
      <c r="H112" s="232" t="s">
        <v>380</v>
      </c>
      <c r="I112" s="122"/>
      <c r="J112" s="130"/>
      <c r="K112" s="455" t="s">
        <v>35</v>
      </c>
      <c r="L112" s="456">
        <f>L109-L110</f>
        <v>9</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t="e">
        <f>D113=#REF!</f>
        <v>#REF!</v>
      </c>
      <c r="F113" s="235"/>
      <c r="G113" s="235"/>
      <c r="H113" s="262" t="s">
        <v>383</v>
      </c>
      <c r="I113" s="130"/>
      <c r="J113" s="130"/>
      <c r="K113" s="457" t="s">
        <v>244</v>
      </c>
      <c r="L113" s="458" t="e">
        <f>L111/L112</f>
        <v>#REF!</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89" t="e">
        <f>D114=#REF!</f>
        <v>#REF!</v>
      </c>
      <c r="F114" s="235"/>
      <c r="G114" s="235"/>
      <c r="H114" s="236"/>
      <c r="I114" s="130"/>
      <c r="J114" s="130"/>
      <c r="K114" s="130"/>
      <c r="L114" s="130"/>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89" t="e">
        <f>D115=#REF!</f>
        <v>#REF!</v>
      </c>
      <c r="F115" s="244"/>
      <c r="G115" s="244"/>
      <c r="H115" s="224"/>
      <c r="I115" s="130"/>
      <c r="J115" s="130"/>
      <c r="K115" s="130"/>
      <c r="L115" s="130"/>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t="e">
        <f>D116=#REF!</f>
        <v>#REF!</v>
      </c>
      <c r="F116" s="235"/>
      <c r="G116" s="235"/>
      <c r="H116" s="236"/>
      <c r="I116" s="130"/>
      <c r="J116" s="130"/>
      <c r="K116" s="453" t="s">
        <v>32</v>
      </c>
      <c r="L116" s="454">
        <f>SUM(D116:D121)-COUNTIF(E116:E121,"-")</f>
        <v>5</v>
      </c>
      <c r="M116" s="130"/>
      <c r="N116" s="130"/>
      <c r="O116" s="130"/>
      <c r="P116" s="130"/>
      <c r="Q116" s="130"/>
      <c r="R116" s="130"/>
      <c r="S116" s="130"/>
      <c r="T116" s="130"/>
      <c r="U116" s="130"/>
      <c r="V116" s="130"/>
      <c r="W116" s="130"/>
      <c r="X116" s="130"/>
      <c r="Y116" s="130"/>
      <c r="Z116" s="130"/>
      <c r="AA116" s="130"/>
      <c r="AB116" s="130"/>
    </row>
    <row r="117" spans="1:28" ht="45">
      <c r="A117" s="288">
        <v>13.2</v>
      </c>
      <c r="B117" s="227" t="s">
        <v>211</v>
      </c>
      <c r="C117" s="238"/>
      <c r="D117" s="229">
        <v>1</v>
      </c>
      <c r="E117" s="289" t="e">
        <f>D117=#REF!</f>
        <v>#REF!</v>
      </c>
      <c r="F117" s="235"/>
      <c r="G117" s="235"/>
      <c r="H117" s="236"/>
      <c r="I117" s="130"/>
      <c r="J117" s="130"/>
      <c r="K117" s="455" t="s">
        <v>33</v>
      </c>
      <c r="L117" s="456">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t="e">
        <f>D118=#REF!</f>
        <v>#REF!</v>
      </c>
      <c r="F118" s="235"/>
      <c r="G118" s="235"/>
      <c r="H118" s="236"/>
      <c r="I118" s="130"/>
      <c r="J118" s="130"/>
      <c r="K118" s="455" t="s">
        <v>34</v>
      </c>
      <c r="L118" s="456" t="e">
        <f>SUM(E116:E119)</f>
        <v>#REF!</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t="e">
        <f>D119=#REF!</f>
        <v>#REF!</v>
      </c>
      <c r="F119" s="235"/>
      <c r="G119" s="235"/>
      <c r="H119" s="236"/>
      <c r="I119" s="130"/>
      <c r="J119" s="130"/>
      <c r="K119" s="455" t="s">
        <v>35</v>
      </c>
      <c r="L119" s="456">
        <f>L116-L117</f>
        <v>5</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e">
        <f>D120=#REF!</f>
        <v>#REF!</v>
      </c>
      <c r="F120" s="235"/>
      <c r="G120" s="235"/>
      <c r="H120" s="236"/>
      <c r="I120" s="130"/>
      <c r="J120" s="130"/>
      <c r="K120" s="457" t="s">
        <v>244</v>
      </c>
      <c r="L120" s="458" t="e">
        <f>L118/L119</f>
        <v>#REF!</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89" t="e">
        <f>D121=#REF!</f>
        <v>#REF!</v>
      </c>
      <c r="F121" s="235"/>
      <c r="G121" s="235"/>
      <c r="H121" s="236"/>
      <c r="I121" s="130"/>
      <c r="J121" s="130"/>
      <c r="K121" s="130"/>
      <c r="L121" s="130"/>
      <c r="M121" s="130"/>
      <c r="N121" s="130"/>
      <c r="O121" s="130"/>
      <c r="P121" s="130"/>
      <c r="Q121" s="130"/>
      <c r="R121" s="130"/>
      <c r="S121" s="130"/>
      <c r="T121" s="130"/>
      <c r="U121" s="130"/>
      <c r="V121" s="130"/>
      <c r="W121" s="130"/>
      <c r="X121" s="130"/>
      <c r="Y121" s="130"/>
      <c r="Z121" s="130"/>
      <c r="AA121" s="130"/>
      <c r="AB121" s="130"/>
    </row>
    <row r="122" spans="1:28" ht="15">
      <c r="A122" s="473">
        <v>14</v>
      </c>
      <c r="B122" s="474" t="s">
        <v>75</v>
      </c>
      <c r="C122" s="386"/>
      <c r="D122" s="386"/>
      <c r="E122" s="289" t="e">
        <f>D122=#REF!</f>
        <v>#REF!</v>
      </c>
      <c r="F122" s="356"/>
      <c r="G122" s="356"/>
      <c r="H122" s="263"/>
      <c r="I122" s="130"/>
      <c r="J122" s="130"/>
      <c r="K122" s="130"/>
      <c r="L122" s="130"/>
      <c r="M122" s="130"/>
      <c r="N122" s="130"/>
      <c r="O122" s="130"/>
      <c r="P122" s="130"/>
      <c r="Q122" s="130"/>
      <c r="R122" s="130"/>
      <c r="S122" s="130"/>
      <c r="T122" s="130"/>
      <c r="U122" s="130"/>
      <c r="V122" s="130"/>
      <c r="W122" s="130"/>
      <c r="X122" s="130"/>
      <c r="Y122" s="130"/>
      <c r="Z122" s="130"/>
      <c r="AA122" s="130"/>
      <c r="AB122" s="130"/>
    </row>
    <row r="123" spans="1:28" ht="85.5">
      <c r="A123" s="197">
        <v>14.1</v>
      </c>
      <c r="B123" s="475" t="s">
        <v>215</v>
      </c>
      <c r="C123" s="476" t="s">
        <v>397</v>
      </c>
      <c r="D123" s="477">
        <v>0</v>
      </c>
      <c r="E123" s="289" t="e">
        <f>D123=#REF!</f>
        <v>#REF!</v>
      </c>
      <c r="F123" s="360"/>
      <c r="G123" s="360"/>
      <c r="H123" s="261"/>
      <c r="I123" s="130"/>
      <c r="J123" s="130"/>
      <c r="K123" s="130"/>
      <c r="L123" s="130"/>
      <c r="M123" s="130"/>
      <c r="N123" s="130"/>
      <c r="O123" s="130"/>
      <c r="P123" s="130"/>
      <c r="Q123" s="130"/>
      <c r="R123" s="130"/>
      <c r="S123" s="130"/>
      <c r="T123" s="130"/>
      <c r="U123" s="130"/>
      <c r="V123" s="130"/>
      <c r="W123" s="130"/>
      <c r="X123" s="130"/>
      <c r="Y123" s="130"/>
      <c r="Z123" s="130"/>
      <c r="AA123" s="130"/>
      <c r="AB123" s="130"/>
    </row>
    <row r="124" spans="1:28" ht="28.5">
      <c r="A124" s="197">
        <v>14.2</v>
      </c>
      <c r="B124" s="475" t="s">
        <v>216</v>
      </c>
      <c r="C124" s="478"/>
      <c r="D124" s="477">
        <v>0</v>
      </c>
      <c r="E124" s="289" t="e">
        <f>D124=#REF!</f>
        <v>#REF!</v>
      </c>
      <c r="F124" s="360"/>
      <c r="G124" s="360"/>
      <c r="H124" s="261"/>
      <c r="I124" s="130"/>
      <c r="J124" s="130"/>
      <c r="K124" s="130"/>
      <c r="L124" s="130"/>
      <c r="M124" s="130"/>
      <c r="N124" s="130"/>
      <c r="O124" s="130"/>
      <c r="P124" s="130"/>
      <c r="Q124" s="130"/>
      <c r="R124" s="130"/>
      <c r="S124" s="130"/>
      <c r="T124" s="130"/>
      <c r="U124" s="130"/>
      <c r="V124" s="130"/>
      <c r="W124" s="130"/>
      <c r="X124" s="130"/>
      <c r="Y124" s="130"/>
      <c r="Z124" s="130"/>
      <c r="AA124" s="130"/>
      <c r="AB124" s="130"/>
    </row>
    <row r="125" spans="1:28" ht="28.5">
      <c r="A125" s="198">
        <v>14.3</v>
      </c>
      <c r="B125" s="462" t="s">
        <v>217</v>
      </c>
      <c r="C125" s="463" t="s">
        <v>400</v>
      </c>
      <c r="D125" s="464">
        <v>1</v>
      </c>
      <c r="E125" s="289" t="e">
        <f>D125=#REF!</f>
        <v>#REF!</v>
      </c>
      <c r="F125" s="360"/>
      <c r="G125" s="360"/>
      <c r="H125" s="261"/>
      <c r="I125" s="130"/>
      <c r="J125" s="130"/>
      <c r="K125" s="130"/>
      <c r="L125" s="130"/>
      <c r="M125" s="130"/>
      <c r="N125" s="130"/>
      <c r="O125" s="130"/>
      <c r="P125" s="130"/>
      <c r="Q125" s="130"/>
      <c r="R125" s="130"/>
      <c r="S125" s="130"/>
      <c r="T125" s="130"/>
      <c r="U125" s="130"/>
      <c r="V125" s="130"/>
      <c r="W125" s="130"/>
      <c r="X125" s="130"/>
      <c r="Y125" s="130"/>
      <c r="Z125" s="130"/>
      <c r="AA125" s="130"/>
      <c r="AB125" s="130"/>
    </row>
    <row r="126" spans="1:28" ht="28.5">
      <c r="A126" s="198">
        <v>14.4</v>
      </c>
      <c r="B126" s="462" t="s">
        <v>218</v>
      </c>
      <c r="C126" s="479"/>
      <c r="D126" s="464">
        <v>1</v>
      </c>
      <c r="E126" s="289" t="e">
        <f>D126=#REF!</f>
        <v>#REF!</v>
      </c>
      <c r="F126" s="360"/>
      <c r="G126" s="360"/>
      <c r="H126" s="261"/>
      <c r="I126" s="130"/>
      <c r="J126" s="130"/>
      <c r="K126" s="130"/>
      <c r="L126" s="130"/>
      <c r="M126" s="130"/>
      <c r="N126" s="130"/>
      <c r="O126" s="130"/>
      <c r="P126" s="130"/>
      <c r="Q126" s="130"/>
      <c r="R126" s="130"/>
      <c r="S126" s="130"/>
      <c r="T126" s="130"/>
      <c r="U126" s="130"/>
      <c r="V126" s="130"/>
      <c r="W126" s="130"/>
      <c r="X126" s="130"/>
      <c r="Y126" s="130"/>
      <c r="Z126" s="130"/>
      <c r="AA126" s="130"/>
      <c r="AB126" s="130"/>
    </row>
    <row r="127" spans="1:28" ht="42.75">
      <c r="A127" s="198">
        <v>14.5</v>
      </c>
      <c r="B127" s="462" t="s">
        <v>219</v>
      </c>
      <c r="C127" s="463" t="s">
        <v>403</v>
      </c>
      <c r="D127" s="464">
        <v>1</v>
      </c>
      <c r="E127" s="289" t="e">
        <f>D127=#REF!</f>
        <v>#REF!</v>
      </c>
      <c r="F127" s="360"/>
      <c r="G127" s="360"/>
      <c r="H127" s="261"/>
      <c r="I127" s="130"/>
      <c r="J127" s="130"/>
      <c r="K127" s="130"/>
      <c r="L127" s="130"/>
      <c r="M127" s="130"/>
      <c r="N127" s="130"/>
      <c r="O127" s="130"/>
      <c r="P127" s="130"/>
      <c r="Q127" s="130"/>
      <c r="R127" s="130"/>
      <c r="S127" s="130"/>
      <c r="T127" s="130"/>
      <c r="U127" s="130"/>
      <c r="V127" s="130"/>
      <c r="W127" s="130"/>
      <c r="X127" s="130"/>
      <c r="Y127" s="130"/>
      <c r="Z127" s="130"/>
      <c r="AA127" s="130"/>
      <c r="AB127" s="130"/>
    </row>
    <row r="128" spans="1:28" ht="28.5">
      <c r="A128" s="198">
        <v>14.6</v>
      </c>
      <c r="B128" s="462" t="s">
        <v>220</v>
      </c>
      <c r="C128" s="463" t="s">
        <v>405</v>
      </c>
      <c r="D128" s="477">
        <v>1</v>
      </c>
      <c r="E128" s="289" t="e">
        <f>D128=#REF!</f>
        <v>#REF!</v>
      </c>
      <c r="F128" s="360"/>
      <c r="G128" s="360"/>
      <c r="H128" s="140"/>
      <c r="I128" s="130"/>
      <c r="J128" s="130"/>
      <c r="K128" s="130"/>
      <c r="L128" s="130"/>
      <c r="M128" s="130"/>
      <c r="N128" s="130"/>
      <c r="O128" s="130"/>
      <c r="P128" s="130"/>
      <c r="Q128" s="130"/>
      <c r="R128" s="130"/>
      <c r="S128" s="130"/>
      <c r="T128" s="130"/>
      <c r="U128" s="130"/>
      <c r="V128" s="130"/>
      <c r="W128" s="130"/>
      <c r="X128" s="130"/>
      <c r="Y128" s="130"/>
      <c r="Z128" s="130"/>
      <c r="AA128" s="130"/>
      <c r="AB128" s="130"/>
    </row>
    <row r="129" spans="1:28" ht="114">
      <c r="A129" s="198">
        <v>14.7</v>
      </c>
      <c r="B129" s="462" t="s">
        <v>221</v>
      </c>
      <c r="C129" s="463" t="s">
        <v>407</v>
      </c>
      <c r="D129" s="464">
        <v>1</v>
      </c>
      <c r="E129" s="289" t="e">
        <f>D129=#REF!</f>
        <v>#REF!</v>
      </c>
      <c r="F129" s="360"/>
      <c r="G129" s="360"/>
      <c r="H129" s="261"/>
      <c r="I129" s="130"/>
      <c r="J129" s="130"/>
      <c r="K129" s="130"/>
      <c r="L129" s="130"/>
      <c r="M129" s="130"/>
      <c r="N129" s="130"/>
      <c r="O129" s="130"/>
      <c r="P129" s="130"/>
      <c r="Q129" s="130"/>
      <c r="R129" s="130"/>
      <c r="S129" s="130"/>
      <c r="T129" s="130"/>
      <c r="U129" s="130"/>
      <c r="V129" s="130"/>
      <c r="W129" s="130"/>
      <c r="X129" s="130"/>
      <c r="Y129" s="130"/>
      <c r="Z129" s="130"/>
      <c r="AA129" s="130"/>
      <c r="AB129" s="130"/>
    </row>
    <row r="130" spans="1:28" ht="15">
      <c r="A130" s="332"/>
      <c r="B130" s="479"/>
      <c r="C130" s="479"/>
      <c r="D130" s="480"/>
      <c r="E130" s="289" t="e">
        <f>D130=#REF!</f>
        <v>#REF!</v>
      </c>
      <c r="F130" s="360"/>
      <c r="G130" s="360"/>
      <c r="H130" s="261"/>
      <c r="I130" s="130"/>
      <c r="J130" s="130"/>
      <c r="K130" s="130"/>
      <c r="L130" s="130"/>
      <c r="M130" s="130"/>
      <c r="N130" s="130"/>
      <c r="O130" s="130"/>
      <c r="P130" s="130"/>
      <c r="Q130" s="130"/>
      <c r="R130" s="130"/>
      <c r="S130" s="130"/>
      <c r="T130" s="130"/>
      <c r="U130" s="130"/>
      <c r="V130" s="130"/>
      <c r="W130" s="130"/>
      <c r="X130" s="130"/>
      <c r="Y130" s="130"/>
      <c r="Z130" s="130"/>
      <c r="AA130" s="130"/>
      <c r="AB130" s="130"/>
    </row>
    <row r="131" spans="1:28" ht="15">
      <c r="A131" s="473">
        <v>15</v>
      </c>
      <c r="B131" s="474" t="s">
        <v>77</v>
      </c>
      <c r="C131" s="386"/>
      <c r="D131" s="386"/>
      <c r="E131" s="289" t="e">
        <f>D131=#REF!</f>
        <v>#REF!</v>
      </c>
      <c r="F131" s="356"/>
      <c r="G131" s="356"/>
      <c r="H131" s="263"/>
      <c r="I131" s="130"/>
      <c r="J131" s="130"/>
      <c r="K131" s="130"/>
      <c r="L131" s="130"/>
      <c r="M131" s="130"/>
      <c r="N131" s="130"/>
      <c r="O131" s="130"/>
      <c r="P131" s="130"/>
      <c r="Q131" s="130"/>
      <c r="R131" s="130"/>
      <c r="S131" s="130"/>
      <c r="T131" s="130"/>
      <c r="U131" s="130"/>
      <c r="V131" s="130"/>
      <c r="W131" s="130"/>
      <c r="X131" s="130"/>
      <c r="Y131" s="130"/>
      <c r="Z131" s="130"/>
      <c r="AA131" s="130"/>
      <c r="AB131" s="130"/>
    </row>
    <row r="132" spans="1:28" ht="42.75">
      <c r="A132" s="198">
        <v>15.1</v>
      </c>
      <c r="B132" s="462" t="s">
        <v>223</v>
      </c>
      <c r="C132" s="463" t="s">
        <v>410</v>
      </c>
      <c r="D132" s="464">
        <v>1</v>
      </c>
      <c r="E132" s="289" t="e">
        <f>D132=#REF!</f>
        <v>#REF!</v>
      </c>
      <c r="F132" s="360"/>
      <c r="G132" s="360"/>
      <c r="H132" s="261"/>
      <c r="I132" s="130"/>
      <c r="J132" s="130"/>
      <c r="K132" s="130"/>
      <c r="L132" s="130"/>
      <c r="M132" s="130"/>
      <c r="N132" s="130"/>
      <c r="O132" s="130"/>
      <c r="P132" s="130"/>
      <c r="Q132" s="130"/>
      <c r="R132" s="130"/>
      <c r="S132" s="130"/>
      <c r="T132" s="130"/>
      <c r="U132" s="130"/>
      <c r="V132" s="130"/>
      <c r="W132" s="130"/>
      <c r="X132" s="130"/>
      <c r="Y132" s="130"/>
      <c r="Z132" s="130"/>
      <c r="AA132" s="130"/>
      <c r="AB132" s="130"/>
    </row>
    <row r="133" spans="1:28" ht="42.75">
      <c r="A133" s="198">
        <v>15.2</v>
      </c>
      <c r="B133" s="462" t="s">
        <v>224</v>
      </c>
      <c r="C133" s="463" t="s">
        <v>412</v>
      </c>
      <c r="D133" s="464">
        <v>1</v>
      </c>
      <c r="E133" s="289" t="e">
        <f>D133=#REF!</f>
        <v>#REF!</v>
      </c>
      <c r="F133" s="360"/>
      <c r="G133" s="360"/>
      <c r="H133" s="261"/>
      <c r="I133" s="130"/>
      <c r="J133" s="130"/>
      <c r="K133" s="130"/>
      <c r="L133" s="130"/>
      <c r="M133" s="130"/>
      <c r="N133" s="130"/>
      <c r="O133" s="130"/>
      <c r="P133" s="130"/>
      <c r="Q133" s="130"/>
      <c r="R133" s="130"/>
      <c r="S133" s="130"/>
      <c r="T133" s="130"/>
      <c r="U133" s="130"/>
      <c r="V133" s="130"/>
      <c r="W133" s="130"/>
      <c r="X133" s="130"/>
      <c r="Y133" s="130"/>
      <c r="Z133" s="130"/>
      <c r="AA133" s="130"/>
      <c r="AB133" s="130"/>
    </row>
    <row r="134" spans="1:28" ht="57">
      <c r="A134" s="198">
        <v>15.3</v>
      </c>
      <c r="B134" s="462" t="s">
        <v>225</v>
      </c>
      <c r="C134" s="463" t="s">
        <v>414</v>
      </c>
      <c r="D134" s="464">
        <v>1</v>
      </c>
      <c r="E134" s="289" t="e">
        <f>D134=#REF!</f>
        <v>#REF!</v>
      </c>
      <c r="F134" s="360"/>
      <c r="G134" s="360"/>
      <c r="H134" s="261"/>
      <c r="I134" s="130"/>
      <c r="J134" s="130"/>
      <c r="K134" s="130"/>
      <c r="L134" s="130"/>
      <c r="M134" s="130"/>
      <c r="N134" s="130"/>
      <c r="O134" s="130"/>
      <c r="P134" s="130"/>
      <c r="Q134" s="130"/>
      <c r="R134" s="130"/>
      <c r="S134" s="130"/>
      <c r="T134" s="130"/>
      <c r="U134" s="130"/>
      <c r="V134" s="130"/>
      <c r="W134" s="130"/>
      <c r="X134" s="130"/>
      <c r="Y134" s="130"/>
      <c r="Z134" s="130"/>
      <c r="AA134" s="130"/>
      <c r="AB134" s="130"/>
    </row>
    <row r="135" spans="1:28" ht="114">
      <c r="A135" s="198">
        <v>15.4</v>
      </c>
      <c r="B135" s="462" t="s">
        <v>226</v>
      </c>
      <c r="C135" s="463" t="s">
        <v>416</v>
      </c>
      <c r="D135" s="464">
        <v>1</v>
      </c>
      <c r="E135" s="289" t="e">
        <f>D135=#REF!</f>
        <v>#REF!</v>
      </c>
      <c r="F135" s="360"/>
      <c r="G135" s="360"/>
      <c r="H135" s="261"/>
      <c r="I135" s="130"/>
      <c r="J135" s="130"/>
      <c r="K135" s="130"/>
      <c r="L135" s="130"/>
      <c r="M135" s="130"/>
      <c r="N135" s="130"/>
      <c r="O135" s="130"/>
      <c r="P135" s="130"/>
      <c r="Q135" s="130"/>
      <c r="R135" s="130"/>
      <c r="S135" s="130"/>
      <c r="T135" s="130"/>
      <c r="U135" s="130"/>
      <c r="V135" s="130"/>
      <c r="W135" s="130"/>
      <c r="X135" s="130"/>
      <c r="Y135" s="130"/>
      <c r="Z135" s="130"/>
      <c r="AA135" s="130"/>
      <c r="AB135" s="130"/>
    </row>
    <row r="136" spans="1:28" ht="15">
      <c r="A136" s="332"/>
      <c r="B136" s="479"/>
      <c r="C136" s="479"/>
      <c r="D136" s="480"/>
      <c r="E136" s="289" t="e">
        <f>D136=#REF!</f>
        <v>#REF!</v>
      </c>
      <c r="F136" s="360"/>
      <c r="G136" s="360"/>
      <c r="H136" s="261"/>
      <c r="I136" s="130"/>
      <c r="J136" s="130"/>
      <c r="K136" s="130"/>
      <c r="L136" s="130"/>
      <c r="M136" s="130"/>
      <c r="N136" s="130"/>
      <c r="O136" s="130"/>
      <c r="P136" s="130"/>
      <c r="Q136" s="130"/>
      <c r="R136" s="130"/>
      <c r="S136" s="130"/>
      <c r="T136" s="130"/>
      <c r="U136" s="130"/>
      <c r="V136" s="130"/>
      <c r="W136" s="130"/>
      <c r="X136" s="130"/>
      <c r="Y136" s="130"/>
      <c r="Z136" s="130"/>
      <c r="AA136" s="130"/>
      <c r="AB136" s="130"/>
    </row>
    <row r="137" spans="1:28" ht="15">
      <c r="A137" s="198"/>
      <c r="B137" s="481" t="s">
        <v>417</v>
      </c>
      <c r="C137" s="377"/>
      <c r="D137" s="377"/>
      <c r="E137" s="289" t="e">
        <f>D137=#REF!</f>
        <v>#REF!</v>
      </c>
      <c r="F137" s="268"/>
      <c r="G137" s="268"/>
      <c r="H137" s="268"/>
      <c r="I137" s="130"/>
      <c r="J137" s="130"/>
      <c r="K137" s="130"/>
      <c r="L137" s="130"/>
      <c r="M137" s="130"/>
      <c r="N137" s="130"/>
      <c r="O137" s="130"/>
      <c r="P137" s="130"/>
      <c r="Q137" s="130"/>
      <c r="R137" s="130"/>
      <c r="S137" s="130"/>
      <c r="T137" s="130"/>
      <c r="U137" s="130"/>
      <c r="V137" s="130"/>
      <c r="W137" s="130"/>
      <c r="X137" s="130"/>
      <c r="Y137" s="130"/>
      <c r="Z137" s="130"/>
      <c r="AA137" s="130"/>
      <c r="AB137" s="130"/>
    </row>
    <row r="138" spans="1:28" ht="28.5">
      <c r="A138" s="198">
        <v>15.5</v>
      </c>
      <c r="B138" s="462" t="s">
        <v>228</v>
      </c>
      <c r="C138" s="479"/>
      <c r="D138" s="464">
        <v>1</v>
      </c>
      <c r="E138" s="289" t="e">
        <f>D138=#REF!</f>
        <v>#REF!</v>
      </c>
      <c r="F138" s="360"/>
      <c r="G138" s="360"/>
      <c r="H138" s="261"/>
      <c r="I138" s="130"/>
      <c r="J138" s="130"/>
      <c r="K138" s="130"/>
      <c r="L138" s="130"/>
      <c r="M138" s="130"/>
      <c r="N138" s="130"/>
      <c r="O138" s="130"/>
      <c r="P138" s="130"/>
      <c r="Q138" s="130"/>
      <c r="R138" s="130"/>
      <c r="S138" s="130"/>
      <c r="T138" s="130"/>
      <c r="U138" s="130"/>
      <c r="V138" s="130"/>
      <c r="W138" s="130"/>
      <c r="X138" s="130"/>
      <c r="Y138" s="130"/>
      <c r="Z138" s="130"/>
      <c r="AA138" s="130"/>
      <c r="AB138" s="130"/>
    </row>
    <row r="139" spans="1:28" ht="28.5">
      <c r="A139" s="198">
        <v>15.6</v>
      </c>
      <c r="B139" s="462" t="s">
        <v>229</v>
      </c>
      <c r="C139" s="479"/>
      <c r="D139" s="464">
        <v>1</v>
      </c>
      <c r="E139" s="289" t="e">
        <f>D139=#REF!</f>
        <v>#REF!</v>
      </c>
      <c r="F139" s="360"/>
      <c r="G139" s="360"/>
      <c r="H139" s="261"/>
      <c r="I139" s="130"/>
      <c r="J139" s="130"/>
      <c r="K139" s="130"/>
      <c r="L139" s="130"/>
      <c r="M139" s="130"/>
      <c r="N139" s="130"/>
      <c r="O139" s="130"/>
      <c r="P139" s="130"/>
      <c r="Q139" s="130"/>
      <c r="R139" s="130"/>
      <c r="S139" s="130"/>
      <c r="T139" s="130"/>
      <c r="U139" s="130"/>
      <c r="V139" s="130"/>
      <c r="W139" s="130"/>
      <c r="X139" s="130"/>
      <c r="Y139" s="130"/>
      <c r="Z139" s="130"/>
      <c r="AA139" s="130"/>
      <c r="AB139" s="130"/>
    </row>
    <row r="140" spans="1:28" ht="42.75">
      <c r="A140" s="198">
        <v>15.7</v>
      </c>
      <c r="B140" s="462" t="s">
        <v>230</v>
      </c>
      <c r="C140" s="463" t="s">
        <v>421</v>
      </c>
      <c r="D140" s="464">
        <v>1</v>
      </c>
      <c r="E140" s="289" t="e">
        <f>D140=#REF!</f>
        <v>#REF!</v>
      </c>
      <c r="F140" s="360"/>
      <c r="G140" s="360"/>
      <c r="H140" s="261"/>
      <c r="I140" s="130"/>
      <c r="J140" s="130"/>
      <c r="K140" s="130"/>
      <c r="L140" s="130"/>
      <c r="M140" s="130"/>
      <c r="N140" s="130"/>
      <c r="O140" s="130"/>
      <c r="P140" s="130"/>
      <c r="Q140" s="130"/>
      <c r="R140" s="130"/>
      <c r="S140" s="130"/>
      <c r="T140" s="130"/>
      <c r="U140" s="130"/>
      <c r="V140" s="130"/>
      <c r="W140" s="130"/>
      <c r="X140" s="130"/>
      <c r="Y140" s="130"/>
      <c r="Z140" s="130"/>
      <c r="AA140" s="130"/>
      <c r="AB140" s="130"/>
    </row>
    <row r="141" spans="1:28" ht="57">
      <c r="A141" s="198">
        <v>15.8</v>
      </c>
      <c r="B141" s="462" t="s">
        <v>231</v>
      </c>
      <c r="C141" s="479"/>
      <c r="D141" s="464">
        <v>1</v>
      </c>
      <c r="E141" s="289" t="e">
        <f>D141=#REF!</f>
        <v>#REF!</v>
      </c>
      <c r="F141" s="360"/>
      <c r="G141" s="360"/>
      <c r="H141" s="261"/>
      <c r="I141" s="130"/>
      <c r="J141" s="130"/>
      <c r="K141" s="130"/>
      <c r="L141" s="130"/>
      <c r="M141" s="130"/>
      <c r="N141" s="130"/>
      <c r="O141" s="130"/>
      <c r="P141" s="130"/>
      <c r="Q141" s="130"/>
      <c r="R141" s="130"/>
      <c r="S141" s="130"/>
      <c r="T141" s="130"/>
      <c r="U141" s="130"/>
      <c r="V141" s="130"/>
      <c r="W141" s="130"/>
      <c r="X141" s="130"/>
      <c r="Y141" s="130"/>
      <c r="Z141" s="130"/>
      <c r="AA141" s="130"/>
      <c r="AB141" s="130"/>
    </row>
    <row r="142" spans="1:28" ht="15">
      <c r="A142" s="198">
        <v>15.9</v>
      </c>
      <c r="B142" s="462" t="s">
        <v>232</v>
      </c>
      <c r="C142" s="479"/>
      <c r="D142" s="464">
        <v>1</v>
      </c>
      <c r="E142" s="289" t="e">
        <f>D142=#REF!</f>
        <v>#REF!</v>
      </c>
      <c r="F142" s="360"/>
      <c r="G142" s="360"/>
      <c r="H142" s="261"/>
      <c r="I142" s="130"/>
      <c r="J142" s="130"/>
      <c r="K142" s="130"/>
      <c r="L142" s="130"/>
      <c r="M142" s="130"/>
      <c r="N142" s="130"/>
      <c r="O142" s="130"/>
      <c r="P142" s="130"/>
      <c r="Q142" s="130"/>
      <c r="R142" s="130"/>
      <c r="S142" s="130"/>
      <c r="T142" s="130"/>
      <c r="U142" s="130"/>
      <c r="V142" s="130"/>
      <c r="W142" s="130"/>
      <c r="X142" s="130"/>
      <c r="Y142" s="130"/>
      <c r="Z142" s="130"/>
      <c r="AA142" s="130"/>
      <c r="AB142" s="130"/>
    </row>
    <row r="143" spans="1:28" ht="28.5">
      <c r="A143" s="198">
        <v>15.1</v>
      </c>
      <c r="B143" s="462" t="s">
        <v>233</v>
      </c>
      <c r="C143" s="479"/>
      <c r="D143" s="464">
        <v>1</v>
      </c>
      <c r="E143" s="289" t="e">
        <f>D143=#REF!</f>
        <v>#REF!</v>
      </c>
      <c r="F143" s="360"/>
      <c r="G143" s="360"/>
      <c r="H143" s="261"/>
      <c r="I143" s="130"/>
      <c r="J143" s="130"/>
      <c r="K143" s="130"/>
      <c r="L143" s="130"/>
      <c r="M143" s="130"/>
      <c r="N143" s="130"/>
      <c r="O143" s="130"/>
      <c r="P143" s="130"/>
      <c r="Q143" s="130"/>
      <c r="R143" s="130"/>
      <c r="S143" s="130"/>
      <c r="T143" s="130"/>
      <c r="U143" s="130"/>
      <c r="V143" s="130"/>
      <c r="W143" s="130"/>
      <c r="X143" s="130"/>
      <c r="Y143" s="130"/>
      <c r="Z143" s="130"/>
      <c r="AA143" s="130"/>
      <c r="AB143" s="130"/>
    </row>
    <row r="144" spans="1:28" ht="171">
      <c r="A144" s="198">
        <v>15.11</v>
      </c>
      <c r="B144" s="462" t="s">
        <v>234</v>
      </c>
      <c r="C144" s="463" t="s">
        <v>1679</v>
      </c>
      <c r="D144" s="464">
        <v>2</v>
      </c>
      <c r="E144" s="289" t="e">
        <f>D144=#REF!</f>
        <v>#REF!</v>
      </c>
      <c r="F144" s="360"/>
      <c r="G144" s="360"/>
      <c r="H144" s="252" t="s">
        <v>427</v>
      </c>
      <c r="I144" s="130"/>
      <c r="J144" s="130"/>
      <c r="K144" s="130"/>
      <c r="L144" s="130"/>
      <c r="M144" s="130"/>
      <c r="N144" s="130"/>
      <c r="O144" s="130"/>
      <c r="P144" s="130"/>
      <c r="Q144" s="130"/>
      <c r="R144" s="130"/>
      <c r="S144" s="130"/>
      <c r="T144" s="130"/>
      <c r="U144" s="130"/>
      <c r="V144" s="130"/>
      <c r="W144" s="130"/>
      <c r="X144" s="130"/>
      <c r="Y144" s="130"/>
      <c r="Z144" s="130"/>
      <c r="AA144" s="130"/>
      <c r="AB144" s="130"/>
    </row>
    <row r="145" spans="1:28" ht="15">
      <c r="A145" s="332"/>
      <c r="B145" s="479"/>
      <c r="C145" s="479"/>
      <c r="D145" s="480"/>
      <c r="E145" s="289" t="e">
        <f>D145=#REF!</f>
        <v>#REF!</v>
      </c>
      <c r="F145" s="360"/>
      <c r="G145" s="360"/>
      <c r="H145" s="261"/>
      <c r="I145" s="130"/>
      <c r="J145" s="130"/>
      <c r="K145" s="130"/>
      <c r="L145" s="130"/>
      <c r="M145" s="130"/>
      <c r="N145" s="130"/>
      <c r="O145" s="130"/>
      <c r="P145" s="130"/>
      <c r="Q145" s="130"/>
      <c r="R145" s="130"/>
      <c r="S145" s="130"/>
      <c r="T145" s="130"/>
      <c r="U145" s="130"/>
      <c r="V145" s="130"/>
      <c r="W145" s="130"/>
      <c r="X145" s="130"/>
      <c r="Y145" s="130"/>
      <c r="Z145" s="130"/>
      <c r="AA145" s="130"/>
      <c r="AB145" s="130"/>
    </row>
    <row r="146" spans="1:28" ht="15">
      <c r="A146" s="198"/>
      <c r="B146" s="481" t="s">
        <v>428</v>
      </c>
      <c r="C146" s="377"/>
      <c r="D146" s="377"/>
      <c r="E146" s="289" t="e">
        <f>D146=#REF!</f>
        <v>#REF!</v>
      </c>
      <c r="F146" s="268"/>
      <c r="G146" s="268"/>
      <c r="H146" s="268"/>
      <c r="I146" s="130"/>
      <c r="J146" s="130"/>
      <c r="K146" s="130"/>
      <c r="L146" s="130"/>
      <c r="M146" s="130"/>
      <c r="N146" s="130"/>
      <c r="O146" s="130"/>
      <c r="P146" s="130"/>
      <c r="Q146" s="130"/>
      <c r="R146" s="130"/>
      <c r="S146" s="130"/>
      <c r="T146" s="130"/>
      <c r="U146" s="130"/>
      <c r="V146" s="130"/>
      <c r="W146" s="130"/>
      <c r="X146" s="130"/>
      <c r="Y146" s="130"/>
      <c r="Z146" s="130"/>
      <c r="AA146" s="130"/>
      <c r="AB146" s="130"/>
    </row>
    <row r="147" spans="1:28" ht="71.25">
      <c r="A147" s="198">
        <v>15.12</v>
      </c>
      <c r="B147" s="462" t="s">
        <v>236</v>
      </c>
      <c r="C147" s="463" t="s">
        <v>430</v>
      </c>
      <c r="D147" s="464">
        <v>1</v>
      </c>
      <c r="E147" s="289" t="e">
        <f>D147=#REF!</f>
        <v>#REF!</v>
      </c>
      <c r="F147" s="360"/>
      <c r="G147" s="360"/>
      <c r="H147" s="261"/>
      <c r="I147" s="130"/>
      <c r="J147" s="130"/>
      <c r="K147" s="130"/>
      <c r="L147" s="130"/>
      <c r="M147" s="130"/>
      <c r="N147" s="130"/>
      <c r="O147" s="130"/>
      <c r="P147" s="130"/>
      <c r="Q147" s="130"/>
      <c r="R147" s="130"/>
      <c r="S147" s="130"/>
      <c r="T147" s="130"/>
      <c r="U147" s="130"/>
      <c r="V147" s="130"/>
      <c r="W147" s="130"/>
      <c r="X147" s="130"/>
      <c r="Y147" s="130"/>
      <c r="Z147" s="130"/>
      <c r="AA147" s="130"/>
      <c r="AB147" s="130"/>
    </row>
    <row r="148" spans="1:28" ht="71.25">
      <c r="A148" s="198">
        <v>15.13</v>
      </c>
      <c r="B148" s="462" t="s">
        <v>237</v>
      </c>
      <c r="C148" s="463" t="s">
        <v>430</v>
      </c>
      <c r="D148" s="464">
        <v>1</v>
      </c>
      <c r="E148" s="289" t="e">
        <f>D148=#REF!</f>
        <v>#REF!</v>
      </c>
      <c r="F148" s="360"/>
      <c r="G148" s="360"/>
      <c r="H148" s="261"/>
      <c r="I148" s="130"/>
      <c r="J148" s="130"/>
      <c r="K148" s="130"/>
      <c r="L148" s="130"/>
      <c r="M148" s="130"/>
      <c r="N148" s="130"/>
      <c r="O148" s="130"/>
      <c r="P148" s="130"/>
      <c r="Q148" s="130"/>
      <c r="R148" s="130"/>
      <c r="S148" s="130"/>
      <c r="T148" s="130"/>
      <c r="U148" s="130"/>
      <c r="V148" s="130"/>
      <c r="W148" s="130"/>
      <c r="X148" s="130"/>
      <c r="Y148" s="130"/>
      <c r="Z148" s="130"/>
      <c r="AA148" s="130"/>
      <c r="AB148" s="130"/>
    </row>
    <row r="149" spans="1:28" ht="71.25">
      <c r="A149" s="198">
        <v>15.14</v>
      </c>
      <c r="B149" s="462" t="s">
        <v>238</v>
      </c>
      <c r="C149" s="463" t="s">
        <v>430</v>
      </c>
      <c r="D149" s="464">
        <v>1</v>
      </c>
      <c r="E149" s="289" t="e">
        <f>D149=#REF!</f>
        <v>#REF!</v>
      </c>
      <c r="F149" s="360"/>
      <c r="G149" s="360"/>
      <c r="H149" s="261"/>
      <c r="I149" s="130"/>
      <c r="J149" s="130"/>
      <c r="K149" s="130"/>
      <c r="L149" s="130"/>
      <c r="M149" s="130"/>
      <c r="N149" s="130"/>
      <c r="O149" s="130"/>
      <c r="P149" s="130"/>
      <c r="Q149" s="130"/>
      <c r="R149" s="130"/>
      <c r="S149" s="130"/>
      <c r="T149" s="130"/>
      <c r="U149" s="130"/>
      <c r="V149" s="130"/>
      <c r="W149" s="130"/>
      <c r="X149" s="130"/>
      <c r="Y149" s="130"/>
      <c r="Z149" s="130"/>
      <c r="AA149" s="130"/>
      <c r="AB149" s="130"/>
    </row>
    <row r="150" spans="1:28" ht="71.25">
      <c r="A150" s="198">
        <v>15.15</v>
      </c>
      <c r="B150" s="462" t="s">
        <v>239</v>
      </c>
      <c r="C150" s="463" t="s">
        <v>430</v>
      </c>
      <c r="D150" s="464">
        <v>1</v>
      </c>
      <c r="E150" s="289" t="e">
        <f>D150=#REF!</f>
        <v>#REF!</v>
      </c>
      <c r="F150" s="360"/>
      <c r="G150" s="360"/>
      <c r="H150" s="261"/>
      <c r="I150" s="130"/>
      <c r="J150" s="130"/>
      <c r="K150" s="130"/>
      <c r="L150" s="130"/>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5"/>
      <c r="G151" s="235"/>
      <c r="H151" s="236"/>
      <c r="I151" s="130"/>
      <c r="J151" s="130"/>
      <c r="K151" s="130"/>
      <c r="L151" s="130"/>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272"/>
      <c r="G152" s="272"/>
      <c r="H152" s="224"/>
      <c r="I152" s="130"/>
      <c r="J152" s="130"/>
      <c r="K152" s="130"/>
      <c r="L152" s="130"/>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236"/>
      <c r="I153" s="130"/>
      <c r="J153" s="130"/>
      <c r="K153" s="130"/>
      <c r="L153" s="130"/>
      <c r="M153" s="130"/>
      <c r="N153" s="130"/>
      <c r="O153" s="130"/>
      <c r="P153" s="130"/>
      <c r="Q153" s="130"/>
      <c r="R153" s="130"/>
      <c r="S153" s="130"/>
      <c r="T153" s="130"/>
      <c r="U153" s="130"/>
      <c r="V153" s="130"/>
      <c r="W153" s="130"/>
      <c r="X153" s="130"/>
      <c r="Y153" s="130"/>
      <c r="Z153" s="130"/>
      <c r="AA153" s="130"/>
      <c r="AB153" s="130"/>
    </row>
    <row r="154" spans="1:28" ht="30">
      <c r="A154" s="293"/>
      <c r="B154" s="299" t="s">
        <v>434</v>
      </c>
      <c r="C154" s="300"/>
      <c r="D154" s="301" t="s">
        <v>250</v>
      </c>
      <c r="F154" s="235"/>
      <c r="G154" s="235"/>
      <c r="H154" s="236"/>
      <c r="I154" s="130"/>
      <c r="J154" s="130"/>
      <c r="K154" s="130"/>
      <c r="L154" s="130"/>
      <c r="M154" s="130"/>
      <c r="N154" s="130"/>
      <c r="O154" s="130"/>
      <c r="P154" s="130"/>
      <c r="Q154" s="130"/>
      <c r="R154" s="130"/>
      <c r="S154" s="130"/>
      <c r="T154" s="130"/>
      <c r="U154" s="130"/>
      <c r="V154" s="130"/>
      <c r="W154" s="130"/>
      <c r="X154" s="130"/>
      <c r="Y154" s="130"/>
      <c r="Z154" s="130"/>
      <c r="AA154" s="130"/>
      <c r="AB154" s="130"/>
    </row>
    <row r="155" spans="1:28" ht="30" customHeight="1">
      <c r="A155" s="302"/>
      <c r="B155" s="202" t="s">
        <v>32</v>
      </c>
      <c r="C155" s="3" t="s">
        <v>240</v>
      </c>
      <c r="D155" s="303">
        <f>SUM(D7:D150)-COUNTIF(E7:E150,"-")</f>
        <v>135</v>
      </c>
      <c r="F155" s="235"/>
      <c r="G155" s="235"/>
      <c r="H155" s="236"/>
      <c r="I155" s="130"/>
      <c r="J155" s="130"/>
      <c r="K155" s="130"/>
      <c r="L155" s="130"/>
      <c r="M155" s="130"/>
      <c r="N155" s="130"/>
      <c r="O155" s="130"/>
      <c r="P155" s="130"/>
      <c r="Q155" s="130"/>
      <c r="R155" s="130"/>
      <c r="S155" s="130"/>
      <c r="T155" s="130"/>
      <c r="U155" s="130"/>
      <c r="V155" s="130"/>
      <c r="W155" s="130"/>
      <c r="X155" s="130"/>
      <c r="Y155" s="130"/>
      <c r="Z155" s="130"/>
      <c r="AA155" s="130"/>
      <c r="AB155" s="130"/>
    </row>
    <row r="156" spans="1:28" ht="30" customHeight="1">
      <c r="A156" s="302"/>
      <c r="B156" s="202" t="s">
        <v>33</v>
      </c>
      <c r="C156" s="3" t="s">
        <v>241</v>
      </c>
      <c r="D156" s="304">
        <f>SUMIF(E5:E150,"~?",D5:D150)</f>
        <v>0</v>
      </c>
      <c r="F156" s="235"/>
      <c r="G156" s="235"/>
      <c r="H156" s="236"/>
      <c r="I156" s="130"/>
      <c r="J156" s="130"/>
      <c r="K156" s="130"/>
      <c r="L156" s="130"/>
      <c r="M156" s="130"/>
      <c r="N156" s="130"/>
      <c r="O156" s="130"/>
      <c r="P156" s="130"/>
      <c r="Q156" s="130"/>
      <c r="R156" s="130"/>
      <c r="S156" s="130"/>
      <c r="T156" s="130"/>
      <c r="U156" s="130"/>
      <c r="V156" s="130"/>
      <c r="W156" s="130"/>
      <c r="X156" s="130"/>
      <c r="Y156" s="130"/>
      <c r="Z156" s="130"/>
      <c r="AA156" s="130"/>
      <c r="AB156" s="130"/>
    </row>
    <row r="157" spans="1:28" ht="30" customHeight="1">
      <c r="A157" s="302"/>
      <c r="B157" s="202" t="s">
        <v>34</v>
      </c>
      <c r="C157" s="3" t="s">
        <v>242</v>
      </c>
      <c r="D157" s="304" t="e">
        <f>SUM(E5:E150)</f>
        <v>#REF!</v>
      </c>
      <c r="F157" s="235"/>
      <c r="G157" s="235"/>
      <c r="H157" s="236"/>
      <c r="I157" s="130"/>
      <c r="J157" s="130"/>
      <c r="K157" s="130"/>
      <c r="L157" s="130"/>
      <c r="M157" s="130"/>
      <c r="N157" s="130"/>
      <c r="O157" s="130"/>
      <c r="P157" s="130"/>
      <c r="Q157" s="130"/>
      <c r="R157" s="130"/>
      <c r="S157" s="130"/>
      <c r="T157" s="130"/>
      <c r="U157" s="130"/>
      <c r="V157" s="130"/>
      <c r="W157" s="130"/>
      <c r="X157" s="130"/>
      <c r="Y157" s="130"/>
      <c r="Z157" s="130"/>
      <c r="AA157" s="130"/>
      <c r="AB157" s="130"/>
    </row>
    <row r="158" spans="1:28" ht="30" customHeight="1">
      <c r="A158" s="302"/>
      <c r="B158" s="202" t="s">
        <v>35</v>
      </c>
      <c r="C158" s="3" t="s">
        <v>243</v>
      </c>
      <c r="D158" s="304">
        <f>D155-D156</f>
        <v>135</v>
      </c>
      <c r="F158" s="235"/>
      <c r="G158" s="235"/>
      <c r="H158" s="236"/>
      <c r="I158" s="130"/>
      <c r="J158" s="130"/>
      <c r="K158" s="130"/>
      <c r="L158" s="130"/>
      <c r="M158" s="130"/>
      <c r="N158" s="130"/>
      <c r="O158" s="130"/>
      <c r="P158" s="130"/>
      <c r="Q158" s="130"/>
      <c r="R158" s="130"/>
      <c r="S158" s="130"/>
      <c r="T158" s="130"/>
      <c r="U158" s="130"/>
      <c r="V158" s="130"/>
      <c r="W158" s="130"/>
      <c r="X158" s="130"/>
      <c r="Y158" s="130"/>
      <c r="Z158" s="130"/>
      <c r="AA158" s="130"/>
      <c r="AB158" s="130"/>
    </row>
    <row r="159" spans="1:28" ht="30" customHeight="1">
      <c r="A159" s="302"/>
      <c r="B159" s="204" t="s">
        <v>244</v>
      </c>
      <c r="C159" s="3" t="s">
        <v>245</v>
      </c>
      <c r="D159" s="305" t="e">
        <f>D157/D158</f>
        <v>#REF!</v>
      </c>
      <c r="F159" s="235"/>
      <c r="G159" s="235"/>
      <c r="H159" s="236"/>
      <c r="I159" s="130"/>
      <c r="J159" s="130"/>
      <c r="K159" s="130"/>
      <c r="L159" s="130"/>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236"/>
      <c r="I160" s="130"/>
      <c r="J160" s="130"/>
      <c r="K160" s="130"/>
      <c r="L160" s="130"/>
      <c r="M160" s="130"/>
      <c r="N160" s="130"/>
      <c r="O160" s="130"/>
      <c r="P160" s="130"/>
      <c r="Q160" s="130"/>
      <c r="R160" s="130"/>
      <c r="S160" s="130"/>
      <c r="T160" s="130"/>
      <c r="U160" s="130"/>
      <c r="V160" s="130"/>
      <c r="W160" s="130"/>
      <c r="X160" s="130"/>
      <c r="Y160" s="130"/>
      <c r="Z160" s="130"/>
      <c r="AA160" s="130"/>
      <c r="AB160" s="130"/>
    </row>
    <row r="161" spans="1:28" ht="15">
      <c r="A161" s="293"/>
      <c r="B161" s="235"/>
      <c r="C161" s="235"/>
      <c r="D161" s="235"/>
      <c r="E161" s="235"/>
      <c r="F161" s="235"/>
      <c r="G161" s="235"/>
      <c r="H161" s="236"/>
      <c r="I161" s="130"/>
      <c r="J161" s="130"/>
      <c r="K161" s="130"/>
      <c r="L161" s="130"/>
      <c r="M161" s="130"/>
      <c r="N161" s="130"/>
      <c r="O161" s="130"/>
      <c r="P161" s="130"/>
      <c r="Q161" s="130"/>
      <c r="R161" s="130"/>
      <c r="S161" s="130"/>
      <c r="T161" s="130"/>
      <c r="U161" s="130"/>
      <c r="V161" s="130"/>
      <c r="W161" s="130"/>
      <c r="X161" s="130"/>
      <c r="Y161" s="130"/>
      <c r="Z161" s="130"/>
      <c r="AA161" s="130"/>
      <c r="AB161" s="130"/>
    </row>
  </sheetData>
  <autoFilter ref="D1:D161"/>
  <mergeCells count="1">
    <mergeCell ref="H2:H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AF109"/>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ColWidth="14.42578125" defaultRowHeight="15.75" customHeight="1"/>
  <cols>
    <col min="1" max="1" width="10.42578125" customWidth="1"/>
    <col min="5" max="5" width="26" customWidth="1"/>
  </cols>
  <sheetData>
    <row r="1" spans="1:32" ht="15.75" customHeight="1">
      <c r="A1" s="142" t="s">
        <v>51</v>
      </c>
      <c r="B1" s="142" t="s">
        <v>79</v>
      </c>
      <c r="C1" s="142" t="s">
        <v>80</v>
      </c>
      <c r="D1" s="143" t="s">
        <v>81</v>
      </c>
      <c r="E1" s="143" t="s">
        <v>82</v>
      </c>
      <c r="F1" s="150" t="s">
        <v>7</v>
      </c>
      <c r="G1" s="144" t="s">
        <v>12</v>
      </c>
      <c r="H1" s="144" t="s">
        <v>26</v>
      </c>
      <c r="I1" s="145" t="s">
        <v>21</v>
      </c>
      <c r="J1" s="146" t="s">
        <v>16</v>
      </c>
      <c r="K1" s="149" t="s">
        <v>30</v>
      </c>
      <c r="L1" s="151" t="s">
        <v>22</v>
      </c>
      <c r="M1" s="145" t="s">
        <v>29</v>
      </c>
      <c r="N1" s="146" t="s">
        <v>17</v>
      </c>
      <c r="O1" s="144" t="s">
        <v>15</v>
      </c>
      <c r="P1" s="147" t="s">
        <v>28</v>
      </c>
      <c r="Q1" s="148" t="s">
        <v>23</v>
      </c>
      <c r="R1" s="145" t="s">
        <v>18</v>
      </c>
      <c r="S1" s="152" t="s">
        <v>13</v>
      </c>
      <c r="T1" s="154" t="s">
        <v>19</v>
      </c>
      <c r="U1" s="154" t="s">
        <v>25</v>
      </c>
      <c r="V1" s="154" t="s">
        <v>9</v>
      </c>
      <c r="W1" s="146" t="s">
        <v>24</v>
      </c>
      <c r="X1" s="145" t="s">
        <v>8</v>
      </c>
      <c r="Y1" s="145" t="s">
        <v>20</v>
      </c>
      <c r="Z1" s="153" t="s">
        <v>14</v>
      </c>
      <c r="AA1" s="155" t="s">
        <v>27</v>
      </c>
      <c r="AB1" s="155" t="s">
        <v>6</v>
      </c>
      <c r="AC1" s="155" t="s">
        <v>10</v>
      </c>
      <c r="AD1" s="155" t="s">
        <v>11</v>
      </c>
      <c r="AE1" s="156"/>
      <c r="AF1" s="157" t="s">
        <v>83</v>
      </c>
    </row>
    <row r="2" spans="1:32" ht="15.75" customHeight="1">
      <c r="A2" s="158"/>
      <c r="B2" s="158"/>
      <c r="C2" s="158"/>
      <c r="D2" s="158"/>
      <c r="E2" s="159" t="s">
        <v>84</v>
      </c>
      <c r="F2" s="160" t="s">
        <v>0</v>
      </c>
      <c r="G2" s="160" t="s">
        <v>0</v>
      </c>
      <c r="H2" s="160" t="s">
        <v>0</v>
      </c>
      <c r="I2" s="160" t="s">
        <v>0</v>
      </c>
      <c r="J2" s="160" t="s">
        <v>0</v>
      </c>
      <c r="K2" s="160" t="s">
        <v>0</v>
      </c>
      <c r="L2" s="160" t="s">
        <v>0</v>
      </c>
      <c r="M2" s="161" t="s">
        <v>2</v>
      </c>
      <c r="N2" s="160" t="s">
        <v>0</v>
      </c>
      <c r="O2" s="161" t="s">
        <v>2</v>
      </c>
      <c r="P2" s="161" t="s">
        <v>2</v>
      </c>
      <c r="Q2" s="161" t="s">
        <v>2</v>
      </c>
      <c r="R2" s="161" t="s">
        <v>2</v>
      </c>
      <c r="S2" s="163" t="s">
        <v>1</v>
      </c>
      <c r="T2" s="163" t="s">
        <v>1</v>
      </c>
      <c r="U2" s="161" t="s">
        <v>2</v>
      </c>
      <c r="V2" s="163" t="s">
        <v>1</v>
      </c>
      <c r="W2" s="160" t="s">
        <v>0</v>
      </c>
      <c r="X2" s="162" t="s">
        <v>3</v>
      </c>
      <c r="Y2" s="162" t="s">
        <v>3</v>
      </c>
      <c r="Z2" s="162" t="s">
        <v>3</v>
      </c>
      <c r="AA2" s="164" t="s">
        <v>4</v>
      </c>
      <c r="AB2" s="162" t="s">
        <v>3</v>
      </c>
      <c r="AC2" s="162" t="s">
        <v>3</v>
      </c>
      <c r="AD2" s="162" t="s">
        <v>3</v>
      </c>
      <c r="AE2" s="158"/>
      <c r="AF2" s="158"/>
    </row>
    <row r="3" spans="1:32" ht="15.75" customHeight="1">
      <c r="A3" s="506" t="s">
        <v>31</v>
      </c>
      <c r="B3" s="498" t="s">
        <v>62</v>
      </c>
      <c r="C3" s="499"/>
      <c r="D3" s="165">
        <v>1.1000000000000001</v>
      </c>
      <c r="E3" s="166" t="s">
        <v>85</v>
      </c>
      <c r="F3" s="167">
        <f>VLOOKUP($D3,'Zápis do obchodného registra – '!$A$7:$E$152,5,1)</f>
        <v>2</v>
      </c>
      <c r="G3" s="167">
        <f>VLOOKUP($D3,'Podávanie kontrolného výkazu'!$A$7:$E$152,5,1)</f>
        <v>2</v>
      </c>
      <c r="H3" s="167">
        <f>VLOOKUP($D3,Hárok25!$A$7:$E$152,5,1)</f>
        <v>2</v>
      </c>
      <c r="I3" s="167">
        <f>VLOOKUP($D3,Sankcie!$A$7:$E$152,5,1)</f>
        <v>2</v>
      </c>
      <c r="J3" s="167">
        <f>VLOOKUP($D3,'Domáhanie sa práva – Podanie na'!$A$7:$E$152,5,1)</f>
        <v>2</v>
      </c>
      <c r="K3" s="167">
        <f>VLOOKUP($D3,'Bežné podnikateľské operácie – '!$A$7:$E$152,5,1)</f>
        <v>2</v>
      </c>
      <c r="L3" s="167">
        <f>VLOOKUP($D3,'Sociálne dávky – Príspevok v ne'!$A$7:$E$152,5,1)</f>
        <v>2</v>
      </c>
      <c r="M3" s="167">
        <f>VLOOKUP($D3,'Doklady – Oznámenie straty obči'!$A$7:$E$152,5,1)</f>
        <v>2</v>
      </c>
      <c r="N3" s="167">
        <f>VLOOKUP($D3,'Domáhanie sa práva – Odvolanie '!$A$7:$E$152,5,1)</f>
        <v>2</v>
      </c>
      <c r="O3" s="167">
        <f>VLOOKUP($D3,'Plnenie si daňových povinností '!$A$7:$E$152,5,1)</f>
        <v>2</v>
      </c>
      <c r="P3" s="167">
        <f>VLOOKUP($D3,'Založenie s.r.o.  a.s.'!$A$7:$E$152,5,1)</f>
        <v>0</v>
      </c>
      <c r="Q3" s="167">
        <f>VLOOKUP($D3,'Bývanie – Stavba rodinného domu'!$A$7:$E$152,5,1)</f>
        <v>0</v>
      </c>
      <c r="R3" s="167">
        <f>VLOOKUP($D3,'Bývanie – Prihlásenie (zmena) t'!$A$7:$E$152,5,1)</f>
        <v>2</v>
      </c>
      <c r="S3" s="167">
        <f>VLOOKUP($D3,'Platenie sociálnych odvodov – S'!$A$7:$E$152,5,1)</f>
        <v>2</v>
      </c>
      <c r="T3" s="167">
        <f>VLOOKUP($D3,'Príspevok pri narodení dieťaťa'!$A$7:$E$152,5,1)</f>
        <v>2</v>
      </c>
      <c r="U3" s="167">
        <f>VLOOKUP($D3,'Sociálne dávky – Rodičovský prí'!$A$7:$E$152,5,1)</f>
        <v>2</v>
      </c>
      <c r="V3" s="167">
        <f>VLOOKUP($D3,'Prídavky na dieťa'!$A$7:$E$152,5,1)</f>
        <v>2</v>
      </c>
      <c r="W3" s="167">
        <f>VLOOKUP($D3,'Rodinný život – Rozvod'!$A$7:$E$152,5,1)</f>
        <v>2</v>
      </c>
      <c r="X3" s="167">
        <f>VLOOKUP($D3,'Predaj vozidla'!$A$7:$E$152,5,1)</f>
        <v>2</v>
      </c>
      <c r="Y3" s="167">
        <f>VLOOKUP($D3,'Kúpa  nadobudnutie vozidla'!$A$7:$E$152,5,1)</f>
        <v>2</v>
      </c>
      <c r="Z3" s="167">
        <f>VLOOKUP($D3,'Prihlásenie zamestnanca do Soci'!$A$7:$E$152,5,1)</f>
        <v>2</v>
      </c>
      <c r="AA3" s="167">
        <f>VLOOKUP($D3,'Živnosť – založenie'!$A$7:$E$152,5,1)</f>
        <v>0</v>
      </c>
      <c r="AB3" s="167">
        <f>VLOOKUP($D3,'Živnosť - zmena'!$A$7:$E$152,5,1)</f>
        <v>0</v>
      </c>
      <c r="AC3" s="167">
        <f>VLOOKUP($D3,'Živnosť - prerušenie'!$A$7:$E$152,5,1)</f>
        <v>0</v>
      </c>
      <c r="AD3" s="167">
        <f>VLOOKUP($D3,'Živnosť - ukončenie'!$A$7:$E$152,5,1)</f>
        <v>2</v>
      </c>
      <c r="AF3" s="1">
        <f>VLOOKUP($D3,'Živnosť - ukončenie'!$A$7:$E$152,4,1)</f>
        <v>2</v>
      </c>
    </row>
    <row r="4" spans="1:32" ht="15.75" customHeight="1">
      <c r="A4" s="507"/>
      <c r="B4" s="496"/>
      <c r="C4" s="494"/>
      <c r="D4" s="169">
        <v>1.2</v>
      </c>
      <c r="E4" s="170" t="s">
        <v>86</v>
      </c>
      <c r="F4" s="168">
        <f>VLOOKUP(D4,'Zápis do obchodného registra – '!$A$7:$E$152,5,1)</f>
        <v>0</v>
      </c>
      <c r="G4" s="168">
        <f>VLOOKUP($D4,'Podávanie kontrolného výkazu'!$A$7:$E$152,5,1)</f>
        <v>2</v>
      </c>
      <c r="H4" s="168">
        <f>VLOOKUP($D4,Hárok25!$A$7:$E$152,5,1)</f>
        <v>0</v>
      </c>
      <c r="I4" s="168">
        <f>VLOOKUP($D4,Sankcie!$A$7:$E$152,5,1)</f>
        <v>0</v>
      </c>
      <c r="J4" s="168">
        <f>VLOOKUP($D4,'Domáhanie sa práva – Podanie na'!$A$7:$E$152,5,1)</f>
        <v>2</v>
      </c>
      <c r="K4" s="168">
        <f>VLOOKUP($D4,'Bežné podnikateľské operácie – '!$A$7:$E$152,5,1)</f>
        <v>2</v>
      </c>
      <c r="L4" s="168">
        <f>VLOOKUP($D4,'Sociálne dávky – Príspevok v ne'!$A$7:$E$152,5,1)</f>
        <v>0</v>
      </c>
      <c r="M4" s="168">
        <f>VLOOKUP($D4,'Doklady – Oznámenie straty obči'!$A$7:$E$152,5,1)</f>
        <v>2</v>
      </c>
      <c r="N4" s="168">
        <f>VLOOKUP($D4,'Domáhanie sa práva – Odvolanie '!$A$7:$E$152,5,1)</f>
        <v>2</v>
      </c>
      <c r="O4" s="168">
        <f>VLOOKUP($D4,'Plnenie si daňových povinností '!$A$7:$E$152,5,1)</f>
        <v>2</v>
      </c>
      <c r="P4" s="168">
        <f>VLOOKUP($D4,'Založenie s.r.o.  a.s.'!$A$7:$E$152,5,1)</f>
        <v>0</v>
      </c>
      <c r="Q4" s="168">
        <f>VLOOKUP($D4,'Bývanie – Stavba rodinného domu'!$A$7:$E$152,5,1)</f>
        <v>0</v>
      </c>
      <c r="R4" s="168">
        <f>VLOOKUP($D4,'Bývanie – Prihlásenie (zmena) t'!$A$7:$E$152,5,1)</f>
        <v>2</v>
      </c>
      <c r="S4" s="168">
        <f>VLOOKUP($D4,'Platenie sociálnych odvodov – S'!$A$7:$E$152,5,1)</f>
        <v>0</v>
      </c>
      <c r="T4" s="168">
        <f>VLOOKUP($D4,'Príspevok pri narodení dieťaťa'!$A$7:$E$152,5,1)</f>
        <v>2</v>
      </c>
      <c r="U4" s="168">
        <f>VLOOKUP($D4,'Sociálne dávky – Rodičovský prí'!$A$7:$E$152,5,1)</f>
        <v>2</v>
      </c>
      <c r="V4" s="168">
        <f>VLOOKUP($D4,'Prídavky na dieťa'!$A$7:$E$152,5,1)</f>
        <v>2</v>
      </c>
      <c r="W4" s="168">
        <f>VLOOKUP($D4,'Rodinný život – Rozvod'!$A$7:$E$152,5,1)</f>
        <v>2</v>
      </c>
      <c r="X4" s="168">
        <f>VLOOKUP($D4,'Predaj vozidla'!$A$7:$E$152,5,1)</f>
        <v>0</v>
      </c>
      <c r="Y4" s="168">
        <f>VLOOKUP($D4,'Kúpa  nadobudnutie vozidla'!$A$7:$E$152,5,1)</f>
        <v>0</v>
      </c>
      <c r="Z4" s="168">
        <f>VLOOKUP($D4,'Prihlásenie zamestnanca do Soci'!$A$7:$E$152,5,1)</f>
        <v>2</v>
      </c>
      <c r="AA4" s="168">
        <f>VLOOKUP($D4,'Živnosť – založenie'!$A$7:$E$152,5,1)</f>
        <v>2</v>
      </c>
      <c r="AB4" s="168">
        <f>VLOOKUP($D4,'Živnosť - zmena'!$A$7:$E$152,5,1)</f>
        <v>0</v>
      </c>
      <c r="AC4" s="168">
        <f>VLOOKUP($D4,'Živnosť - prerušenie'!$A$7:$E$152,5,1)</f>
        <v>0</v>
      </c>
      <c r="AD4" s="168">
        <f>VLOOKUP($D4,'Živnosť - ukončenie'!$A$7:$E$152,5,1)</f>
        <v>2</v>
      </c>
      <c r="AF4" s="1">
        <f>VLOOKUP($D4,'Živnosť - ukončenie'!$A$7:$E$152,4,1)</f>
        <v>2</v>
      </c>
    </row>
    <row r="5" spans="1:32" ht="15.75" customHeight="1">
      <c r="A5" s="507"/>
      <c r="B5" s="496"/>
      <c r="C5" s="494"/>
      <c r="D5" s="169">
        <v>1.3</v>
      </c>
      <c r="E5" s="170" t="s">
        <v>87</v>
      </c>
      <c r="F5" s="168">
        <f>VLOOKUP(D5,'Zápis do obchodného registra – '!$A$7:$E$152,5,1)</f>
        <v>1</v>
      </c>
      <c r="G5" s="168">
        <f>VLOOKUP($D5,'Podávanie kontrolného výkazu'!$A$7:$E$152,5,1)</f>
        <v>0</v>
      </c>
      <c r="H5" s="168">
        <f>VLOOKUP($D5,Hárok25!$A$7:$E$152,5,1)</f>
        <v>1</v>
      </c>
      <c r="I5" s="168">
        <f>VLOOKUP($D5,Sankcie!$A$7:$E$152,5,1)</f>
        <v>0</v>
      </c>
      <c r="J5" s="168">
        <f>VLOOKUP($D5,'Domáhanie sa práva – Podanie na'!$A$7:$E$152,5,1)</f>
        <v>1</v>
      </c>
      <c r="K5" s="168">
        <f>VLOOKUP($D5,'Bežné podnikateľské operácie – '!$A$7:$E$152,5,1)</f>
        <v>1</v>
      </c>
      <c r="L5" s="168">
        <f>VLOOKUP($D5,'Sociálne dávky – Príspevok v ne'!$A$7:$E$152,5,1)</f>
        <v>0</v>
      </c>
      <c r="M5" s="168">
        <f>VLOOKUP($D5,'Doklady – Oznámenie straty obči'!$A$7:$E$152,5,1)</f>
        <v>1</v>
      </c>
      <c r="N5" s="168">
        <f>VLOOKUP($D5,'Domáhanie sa práva – Odvolanie '!$A$7:$E$152,5,1)</f>
        <v>1</v>
      </c>
      <c r="O5" s="168">
        <f>VLOOKUP($D5,'Plnenie si daňových povinností '!$A$7:$E$152,5,1)</f>
        <v>1</v>
      </c>
      <c r="P5" s="168">
        <f>VLOOKUP($D5,'Založenie s.r.o.  a.s.'!$A$7:$E$152,5,1)</f>
        <v>0</v>
      </c>
      <c r="Q5" s="168">
        <f>VLOOKUP($D5,'Bývanie – Stavba rodinného domu'!$A$7:$E$152,5,1)</f>
        <v>0</v>
      </c>
      <c r="R5" s="168">
        <f>VLOOKUP($D5,'Bývanie – Prihlásenie (zmena) t'!$A$7:$E$152,5,1)</f>
        <v>1</v>
      </c>
      <c r="S5" s="168">
        <f>VLOOKUP($D5,'Platenie sociálnych odvodov – S'!$A$7:$E$152,5,1)</f>
        <v>1</v>
      </c>
      <c r="T5" s="168">
        <f>VLOOKUP($D5,'Príspevok pri narodení dieťaťa'!$A$7:$E$152,5,1)</f>
        <v>1</v>
      </c>
      <c r="U5" s="168">
        <f>VLOOKUP($D5,'Sociálne dávky – Rodičovský prí'!$A$7:$E$152,5,1)</f>
        <v>1</v>
      </c>
      <c r="V5" s="168">
        <f>VLOOKUP($D5,'Prídavky na dieťa'!$A$7:$E$152,5,1)</f>
        <v>1</v>
      </c>
      <c r="W5" s="168">
        <f>VLOOKUP($D5,'Rodinný život – Rozvod'!$A$7:$E$152,5,1)</f>
        <v>1</v>
      </c>
      <c r="X5" s="168">
        <f>VLOOKUP($D5,'Predaj vozidla'!$A$7:$E$152,5,1)</f>
        <v>0</v>
      </c>
      <c r="Y5" s="168">
        <f>VLOOKUP($D5,'Kúpa  nadobudnutie vozidla'!$A$7:$E$152,5,1)</f>
        <v>0</v>
      </c>
      <c r="Z5" s="168">
        <f>VLOOKUP($D5,'Prihlásenie zamestnanca do Soci'!$A$7:$E$152,5,1)</f>
        <v>0</v>
      </c>
      <c r="AA5" s="168">
        <f>VLOOKUP($D5,'Živnosť – založenie'!$A$7:$E$152,5,1)</f>
        <v>1</v>
      </c>
      <c r="AB5" s="168">
        <f>VLOOKUP($D5,'Živnosť - zmena'!$A$7:$E$152,5,1)</f>
        <v>0</v>
      </c>
      <c r="AC5" s="168">
        <f>VLOOKUP($D5,'Živnosť - prerušenie'!$A$7:$E$152,5,1)</f>
        <v>0</v>
      </c>
      <c r="AD5" s="168">
        <f>VLOOKUP($D5,'Živnosť - ukončenie'!$A$7:$E$152,5,1)</f>
        <v>0</v>
      </c>
      <c r="AF5" s="1">
        <f>VLOOKUP($D5,'Živnosť - ukončenie'!$A$7:$E$152,4,1)</f>
        <v>1</v>
      </c>
    </row>
    <row r="6" spans="1:32" ht="15.75" customHeight="1">
      <c r="A6" s="507"/>
      <c r="B6" s="497"/>
      <c r="C6" s="500"/>
      <c r="D6" s="171">
        <v>1.4</v>
      </c>
      <c r="E6" s="172" t="s">
        <v>88</v>
      </c>
      <c r="F6" s="173">
        <f>VLOOKUP(D6,'Zápis do obchodného registra – '!$A$7:$E$152,5,1)</f>
        <v>1</v>
      </c>
      <c r="G6" s="173">
        <f>VLOOKUP($D6,'Podávanie kontrolného výkazu'!$A$7:$E$152,5,1)</f>
        <v>0</v>
      </c>
      <c r="H6" s="173">
        <f>VLOOKUP($D6,Hárok25!$A$7:$E$152,5,1)</f>
        <v>0</v>
      </c>
      <c r="I6" s="173">
        <f>VLOOKUP($D6,Sankcie!$A$7:$E$152,5,1)</f>
        <v>1</v>
      </c>
      <c r="J6" s="173">
        <f>VLOOKUP($D6,'Domáhanie sa práva – Podanie na'!$A$7:$E$152,5,1)</f>
        <v>1</v>
      </c>
      <c r="K6" s="173">
        <f>VLOOKUP($D6,'Bežné podnikateľské operácie – '!$A$7:$E$152,5,1)</f>
        <v>1</v>
      </c>
      <c r="L6" s="173">
        <f>VLOOKUP($D6,'Sociálne dávky – Príspevok v ne'!$A$7:$E$152,5,1)</f>
        <v>1</v>
      </c>
      <c r="M6" s="173">
        <f>VLOOKUP($D6,'Doklady – Oznámenie straty obči'!$A$7:$E$152,5,1)</f>
        <v>1</v>
      </c>
      <c r="N6" s="173">
        <f>VLOOKUP($D6,'Domáhanie sa práva – Odvolanie '!$A$7:$E$152,5,1)</f>
        <v>1</v>
      </c>
      <c r="O6" s="173">
        <f>VLOOKUP($D6,'Plnenie si daňových povinností '!$A$7:$E$152,5,1)</f>
        <v>1</v>
      </c>
      <c r="P6" s="173">
        <f>VLOOKUP($D6,'Založenie s.r.o.  a.s.'!$A$7:$E$152,5,1)</f>
        <v>0</v>
      </c>
      <c r="Q6" s="173">
        <f>VLOOKUP($D6,'Bývanie – Stavba rodinného domu'!$A$7:$E$152,5,1)</f>
        <v>1</v>
      </c>
      <c r="R6" s="173">
        <f>VLOOKUP($D6,'Bývanie – Prihlásenie (zmena) t'!$A$7:$E$152,5,1)</f>
        <v>1</v>
      </c>
      <c r="S6" s="173">
        <f>VLOOKUP($D6,'Platenie sociálnych odvodov – S'!$A$7:$E$152,5,1)</f>
        <v>0</v>
      </c>
      <c r="T6" s="173">
        <f>VLOOKUP($D6,'Príspevok pri narodení dieťaťa'!$A$7:$E$152,5,1)</f>
        <v>1</v>
      </c>
      <c r="U6" s="173">
        <f>VLOOKUP($D6,'Sociálne dávky – Rodičovský prí'!$A$7:$E$152,5,1)</f>
        <v>1</v>
      </c>
      <c r="V6" s="173">
        <f>VLOOKUP($D6,'Prídavky na dieťa'!$A$7:$E$152,5,1)</f>
        <v>1</v>
      </c>
      <c r="W6" s="173">
        <f>VLOOKUP($D6,'Rodinný život – Rozvod'!$A$7:$E$152,5,1)</f>
        <v>1</v>
      </c>
      <c r="X6" s="173">
        <f>VLOOKUP($D6,'Predaj vozidla'!$A$7:$E$152,5,1)</f>
        <v>1</v>
      </c>
      <c r="Y6" s="173">
        <f>VLOOKUP($D6,'Kúpa  nadobudnutie vozidla'!$A$7:$E$152,5,1)</f>
        <v>1</v>
      </c>
      <c r="Z6" s="173">
        <f>VLOOKUP($D6,'Prihlásenie zamestnanca do Soci'!$A$7:$E$152,5,1)</f>
        <v>0</v>
      </c>
      <c r="AA6" s="173">
        <f>VLOOKUP($D6,'Živnosť – založenie'!$A$7:$E$152,5,1)</f>
        <v>0</v>
      </c>
      <c r="AB6" s="173">
        <f>VLOOKUP($D6,'Živnosť - zmena'!$A$7:$E$152,5,1)</f>
        <v>0</v>
      </c>
      <c r="AC6" s="173">
        <f>VLOOKUP($D6,'Živnosť - prerušenie'!$A$7:$E$152,5,1)</f>
        <v>1</v>
      </c>
      <c r="AD6" s="173">
        <f>VLOOKUP($D6,'Živnosť - ukončenie'!$A$7:$E$152,5,1)</f>
        <v>1</v>
      </c>
      <c r="AF6" s="1">
        <f>VLOOKUP($D6,'Živnosť - ukončenie'!$A$7:$E$152,4,1)</f>
        <v>1</v>
      </c>
    </row>
    <row r="7" spans="1:32" ht="15.75" customHeight="1">
      <c r="A7" s="506" t="s">
        <v>37</v>
      </c>
      <c r="B7" s="498" t="s">
        <v>63</v>
      </c>
      <c r="C7" s="499"/>
      <c r="D7" s="169">
        <v>2.1</v>
      </c>
      <c r="E7" s="170" t="s">
        <v>89</v>
      </c>
      <c r="F7" s="168">
        <f>VLOOKUP(D7,'Zápis do obchodného registra – '!$A$7:$E$152,5,1)</f>
        <v>2</v>
      </c>
      <c r="G7" s="168">
        <f>VLOOKUP($D7,'Podávanie kontrolného výkazu'!$A$7:$E$152,5,1)</f>
        <v>2</v>
      </c>
      <c r="H7" s="168">
        <f>VLOOKUP($D7,Hárok25!$A$7:$E$152,5,1)</f>
        <v>2</v>
      </c>
      <c r="I7" s="168">
        <f>VLOOKUP($D7,Sankcie!$A$7:$E$152,5,1)</f>
        <v>0</v>
      </c>
      <c r="J7" s="168">
        <f>VLOOKUP($D7,'Domáhanie sa práva – Podanie na'!$A$7:$E$152,5,1)</f>
        <v>1</v>
      </c>
      <c r="K7" s="168">
        <f>VLOOKUP($D7,'Bežné podnikateľské operácie – '!$A$7:$E$152,5,1)</f>
        <v>1</v>
      </c>
      <c r="L7" s="168">
        <f>VLOOKUP($D7,'Sociálne dávky – Príspevok v ne'!$A$7:$E$152,5,1)</f>
        <v>2</v>
      </c>
      <c r="M7" s="168">
        <f>VLOOKUP($D7,'Doklady – Oznámenie straty obči'!$A$7:$E$152,5,1)</f>
        <v>2</v>
      </c>
      <c r="N7" s="168">
        <f>VLOOKUP($D7,'Domáhanie sa práva – Odvolanie '!$A$7:$E$152,5,1)</f>
        <v>2</v>
      </c>
      <c r="O7" s="168">
        <f>VLOOKUP($D7,'Plnenie si daňových povinností '!$A$7:$E$152,5,1)</f>
        <v>1</v>
      </c>
      <c r="P7" s="168">
        <f>VLOOKUP($D7,'Založenie s.r.o.  a.s.'!$A$7:$E$152,5,1)</f>
        <v>1</v>
      </c>
      <c r="Q7" s="168">
        <f>VLOOKUP($D7,'Bývanie – Stavba rodinného domu'!$A$7:$E$152,5,1)</f>
        <v>2</v>
      </c>
      <c r="R7" s="168">
        <f>VLOOKUP($D7,'Bývanie – Prihlásenie (zmena) t'!$A$7:$E$152,5,1)</f>
        <v>2</v>
      </c>
      <c r="S7" s="168">
        <f>VLOOKUP($D7,'Platenie sociálnych odvodov – S'!$A$7:$E$152,5,1)</f>
        <v>2</v>
      </c>
      <c r="T7" s="168">
        <f>VLOOKUP($D7,'Príspevok pri narodení dieťaťa'!$A$7:$E$152,5,1)</f>
        <v>2</v>
      </c>
      <c r="U7" s="168">
        <f>VLOOKUP($D7,'Sociálne dávky – Rodičovský prí'!$A$7:$E$152,5,1)</f>
        <v>2</v>
      </c>
      <c r="V7" s="168">
        <f>VLOOKUP($D7,'Prídavky na dieťa'!$A$7:$E$152,5,1)</f>
        <v>2</v>
      </c>
      <c r="W7" s="168">
        <f>VLOOKUP($D7,'Rodinný život – Rozvod'!$A$7:$E$152,5,1)</f>
        <v>1</v>
      </c>
      <c r="X7" s="168">
        <f>VLOOKUP($D7,'Predaj vozidla'!$A$7:$E$152,5,1)</f>
        <v>2</v>
      </c>
      <c r="Y7" s="168">
        <f>VLOOKUP($D7,'Kúpa  nadobudnutie vozidla'!$A$7:$E$152,5,1)</f>
        <v>2</v>
      </c>
      <c r="Z7" s="168">
        <f>VLOOKUP($D7,'Prihlásenie zamestnanca do Soci'!$A$7:$E$152,5,1)</f>
        <v>1</v>
      </c>
      <c r="AA7" s="168">
        <f>VLOOKUP($D7,'Živnosť – založenie'!$A$7:$E$152,5,1)</f>
        <v>2</v>
      </c>
      <c r="AB7" s="168">
        <f>VLOOKUP($D7,'Živnosť - zmena'!$A$7:$E$152,5,1)</f>
        <v>1</v>
      </c>
      <c r="AC7" s="168">
        <f>VLOOKUP($D7,'Živnosť - prerušenie'!$A$7:$E$152,5,1)</f>
        <v>1</v>
      </c>
      <c r="AD7" s="168">
        <f>VLOOKUP($D7,'Živnosť - ukončenie'!$A$7:$E$152,5,1)</f>
        <v>2</v>
      </c>
      <c r="AF7" s="1">
        <f>VLOOKUP($D7,'Živnosť - ukončenie'!$A$7:$E$152,4,1)</f>
        <v>2</v>
      </c>
    </row>
    <row r="8" spans="1:32" ht="15.75" customHeight="1">
      <c r="A8" s="507"/>
      <c r="B8" s="496"/>
      <c r="C8" s="494"/>
      <c r="D8" s="169">
        <v>2.2000000000000002</v>
      </c>
      <c r="E8" s="170" t="s">
        <v>90</v>
      </c>
      <c r="F8" s="168">
        <f>VLOOKUP(D8,'Zápis do obchodného registra – '!$A$7:$E$152,5,1)</f>
        <v>3</v>
      </c>
      <c r="G8" s="168">
        <f>VLOOKUP($D8,'Podávanie kontrolného výkazu'!$A$7:$E$152,5,1)</f>
        <v>3</v>
      </c>
      <c r="H8" s="168">
        <f>VLOOKUP($D8,Hárok25!$A$7:$E$152,5,1)</f>
        <v>3</v>
      </c>
      <c r="I8" s="168">
        <f>VLOOKUP($D8,Sankcie!$A$7:$E$152,5,1)</f>
        <v>0</v>
      </c>
      <c r="J8" s="168">
        <f>VLOOKUP($D8,'Domáhanie sa práva – Podanie na'!$A$7:$E$152,5,1)</f>
        <v>3</v>
      </c>
      <c r="K8" s="168">
        <f>VLOOKUP($D8,'Bežné podnikateľské operácie – '!$A$7:$E$152,5,1)</f>
        <v>3</v>
      </c>
      <c r="L8" s="168">
        <f>VLOOKUP($D8,'Sociálne dávky – Príspevok v ne'!$A$7:$E$152,5,1)</f>
        <v>3</v>
      </c>
      <c r="M8" s="168">
        <f>VLOOKUP($D8,'Doklady – Oznámenie straty obči'!$A$7:$E$152,5,1)</f>
        <v>3</v>
      </c>
      <c r="N8" s="168">
        <f>VLOOKUP($D8,'Domáhanie sa práva – Odvolanie '!$A$7:$E$152,5,1)</f>
        <v>3</v>
      </c>
      <c r="O8" s="168">
        <f>VLOOKUP($D8,'Plnenie si daňových povinností '!$A$7:$E$152,5,1)</f>
        <v>3</v>
      </c>
      <c r="P8" s="168">
        <f>VLOOKUP($D8,'Založenie s.r.o.  a.s.'!$A$7:$E$152,5,1)</f>
        <v>3</v>
      </c>
      <c r="Q8" s="168">
        <f>VLOOKUP($D8,'Bývanie – Stavba rodinného domu'!$A$7:$E$152,5,1)</f>
        <v>3</v>
      </c>
      <c r="R8" s="168">
        <f>VLOOKUP($D8,'Bývanie – Prihlásenie (zmena) t'!$A$7:$E$152,5,1)</f>
        <v>3</v>
      </c>
      <c r="S8" s="168">
        <f>VLOOKUP($D8,'Platenie sociálnych odvodov – S'!$A$7:$E$152,5,1)</f>
        <v>3</v>
      </c>
      <c r="T8" s="168">
        <f>VLOOKUP($D8,'Príspevok pri narodení dieťaťa'!$A$7:$E$152,5,1)</f>
        <v>3</v>
      </c>
      <c r="U8" s="168">
        <f>VLOOKUP($D8,'Sociálne dávky – Rodičovský prí'!$A$7:$E$152,5,1)</f>
        <v>3</v>
      </c>
      <c r="V8" s="168">
        <f>VLOOKUP($D8,'Prídavky na dieťa'!$A$7:$E$152,5,1)</f>
        <v>3</v>
      </c>
      <c r="W8" s="168">
        <f>VLOOKUP($D8,'Rodinný život – Rozvod'!$A$7:$E$152,5,1)</f>
        <v>3</v>
      </c>
      <c r="X8" s="168">
        <f>VLOOKUP($D8,'Predaj vozidla'!$A$7:$E$152,5,1)</f>
        <v>3</v>
      </c>
      <c r="Y8" s="168">
        <f>VLOOKUP($D8,'Kúpa  nadobudnutie vozidla'!$A$7:$E$152,5,1)</f>
        <v>3</v>
      </c>
      <c r="Z8" s="168">
        <f>VLOOKUP($D8,'Prihlásenie zamestnanca do Soci'!$A$7:$E$152,5,1)</f>
        <v>3</v>
      </c>
      <c r="AA8" s="168">
        <f>VLOOKUP($D8,'Živnosť – založenie'!$A$7:$E$152,5,1)</f>
        <v>0</v>
      </c>
      <c r="AB8" s="168">
        <f>VLOOKUP($D8,'Živnosť - zmena'!$A$7:$E$152,5,1)</f>
        <v>0</v>
      </c>
      <c r="AC8" s="168">
        <f>VLOOKUP($D8,'Živnosť - prerušenie'!$A$7:$E$152,5,1)</f>
        <v>0</v>
      </c>
      <c r="AD8" s="168">
        <f>VLOOKUP($D8,'Živnosť - ukončenie'!$A$7:$E$152,5,1)</f>
        <v>2</v>
      </c>
      <c r="AF8" s="1">
        <f>VLOOKUP($D8,'Živnosť - ukončenie'!$A$7:$E$152,4,1)</f>
        <v>3</v>
      </c>
    </row>
    <row r="9" spans="1:32" ht="15.75" customHeight="1">
      <c r="A9" s="507"/>
      <c r="B9" s="496"/>
      <c r="C9" s="494"/>
      <c r="D9" s="169">
        <v>2.2999999999999998</v>
      </c>
      <c r="E9" s="170" t="s">
        <v>91</v>
      </c>
      <c r="F9" s="168">
        <f>VLOOKUP(D9,'Zápis do obchodného registra – '!$A$7:$E$152,5,1)</f>
        <v>1</v>
      </c>
      <c r="G9" s="168">
        <f>VLOOKUP($D9,'Podávanie kontrolného výkazu'!$A$7:$E$152,5,1)</f>
        <v>1</v>
      </c>
      <c r="H9" s="168">
        <f>VLOOKUP($D9,Hárok25!$A$7:$E$152,5,1)</f>
        <v>1</v>
      </c>
      <c r="I9" s="168">
        <f>VLOOKUP($D9,Sankcie!$A$7:$E$152,5,1)</f>
        <v>1</v>
      </c>
      <c r="J9" s="168">
        <f>VLOOKUP($D9,'Domáhanie sa práva – Podanie na'!$A$7:$E$152,5,1)</f>
        <v>1</v>
      </c>
      <c r="K9" s="168">
        <f>VLOOKUP($D9,'Bežné podnikateľské operácie – '!$A$7:$E$152,5,1)</f>
        <v>0</v>
      </c>
      <c r="L9" s="168">
        <f>VLOOKUP($D9,'Sociálne dávky – Príspevok v ne'!$A$7:$E$152,5,1)</f>
        <v>0</v>
      </c>
      <c r="M9" s="168">
        <f>VLOOKUP($D9,'Doklady – Oznámenie straty obči'!$A$7:$E$152,5,1)</f>
        <v>1</v>
      </c>
      <c r="N9" s="168">
        <f>VLOOKUP($D9,'Domáhanie sa práva – Odvolanie '!$A$7:$E$152,5,1)</f>
        <v>1</v>
      </c>
      <c r="O9" s="168">
        <f>VLOOKUP($D9,'Plnenie si daňových povinností '!$A$7:$E$152,5,1)</f>
        <v>1</v>
      </c>
      <c r="P9" s="168">
        <f>VLOOKUP($D9,'Založenie s.r.o.  a.s.'!$A$7:$E$152,5,1)</f>
        <v>1</v>
      </c>
      <c r="Q9" s="168">
        <f>VLOOKUP($D9,'Bývanie – Stavba rodinného domu'!$A$7:$E$152,5,1)</f>
        <v>1</v>
      </c>
      <c r="R9" s="168">
        <f>VLOOKUP($D9,'Bývanie – Prihlásenie (zmena) t'!$A$7:$E$152,5,1)</f>
        <v>1</v>
      </c>
      <c r="S9" s="168">
        <f>VLOOKUP($D9,'Platenie sociálnych odvodov – S'!$A$7:$E$152,5,1)</f>
        <v>0</v>
      </c>
      <c r="T9" s="168">
        <f>VLOOKUP($D9,'Príspevok pri narodení dieťaťa'!$A$7:$E$152,5,1)</f>
        <v>1</v>
      </c>
      <c r="U9" s="168">
        <f>VLOOKUP($D9,'Sociálne dávky – Rodičovský prí'!$A$7:$E$152,5,1)</f>
        <v>1</v>
      </c>
      <c r="V9" s="168">
        <f>VLOOKUP($D9,'Prídavky na dieťa'!$A$7:$E$152,5,1)</f>
        <v>0</v>
      </c>
      <c r="W9" s="168">
        <f>VLOOKUP($D9,'Rodinný život – Rozvod'!$A$7:$E$152,5,1)</f>
        <v>1</v>
      </c>
      <c r="X9" s="168">
        <f>VLOOKUP($D9,'Predaj vozidla'!$A$7:$E$152,5,1)</f>
        <v>1</v>
      </c>
      <c r="Y9" s="168">
        <f>VLOOKUP($D9,'Kúpa  nadobudnutie vozidla'!$A$7:$E$152,5,1)</f>
        <v>1</v>
      </c>
      <c r="Z9" s="168">
        <f>VLOOKUP($D9,'Prihlásenie zamestnanca do Soci'!$A$7:$E$152,5,1)</f>
        <v>1</v>
      </c>
      <c r="AA9" s="174">
        <f>VLOOKUP($D9,'Živnosť – založenie'!$A$7:$E$152,5,1)</f>
        <v>0</v>
      </c>
      <c r="AB9" s="168">
        <f>VLOOKUP($D9,'Živnosť - zmena'!$A$7:$E$152,5,1)</f>
        <v>0</v>
      </c>
      <c r="AC9" s="168">
        <f>VLOOKUP($D9,'Živnosť - prerušenie'!$A$7:$E$152,5,1)</f>
        <v>0</v>
      </c>
      <c r="AD9" s="168">
        <f>VLOOKUP($D9,'Živnosť - ukončenie'!$A$7:$E$152,5,1)</f>
        <v>0</v>
      </c>
      <c r="AF9" s="1">
        <f>VLOOKUP($D9,'Živnosť - ukončenie'!$A$7:$E$152,4,1)</f>
        <v>1</v>
      </c>
    </row>
    <row r="10" spans="1:32" ht="15.75" customHeight="1">
      <c r="A10" s="507"/>
      <c r="B10" s="496"/>
      <c r="C10" s="494"/>
      <c r="D10" s="169">
        <v>2.4</v>
      </c>
      <c r="E10" s="170" t="s">
        <v>92</v>
      </c>
      <c r="F10" s="168">
        <f>VLOOKUP(D10,'Zápis do obchodného registra – '!$A$7:$E$152,5,1)</f>
        <v>2</v>
      </c>
      <c r="G10" s="168">
        <f>VLOOKUP($D10,'Podávanie kontrolného výkazu'!$A$7:$E$152,5,1)</f>
        <v>0</v>
      </c>
      <c r="H10" s="168">
        <f>VLOOKUP($D10,Hárok25!$A$7:$E$152,5,1)</f>
        <v>0</v>
      </c>
      <c r="I10" s="168">
        <f>VLOOKUP($D10,Sankcie!$A$7:$E$152,5,1)</f>
        <v>0</v>
      </c>
      <c r="J10" s="168">
        <f>VLOOKUP($D10,'Domáhanie sa práva – Podanie na'!$A$7:$E$152,5,1)</f>
        <v>0</v>
      </c>
      <c r="K10" s="168">
        <f>VLOOKUP($D10,'Bežné podnikateľské operácie – '!$A$7:$E$152,5,1)</f>
        <v>0</v>
      </c>
      <c r="L10" s="168">
        <f>VLOOKUP($D10,'Sociálne dávky – Príspevok v ne'!$A$7:$E$152,5,1)</f>
        <v>0</v>
      </c>
      <c r="M10" s="168">
        <f>VLOOKUP($D10,'Doklady – Oznámenie straty obči'!$A$7:$E$152,5,1)</f>
        <v>2</v>
      </c>
      <c r="N10" s="168">
        <f>VLOOKUP($D10,'Domáhanie sa práva – Odvolanie '!$A$7:$E$152,5,1)</f>
        <v>0</v>
      </c>
      <c r="O10" s="168">
        <f>VLOOKUP($D10,'Plnenie si daňových povinností '!$A$7:$E$152,5,1)</f>
        <v>2</v>
      </c>
      <c r="P10" s="168">
        <f>VLOOKUP($D10,'Založenie s.r.o.  a.s.'!$A$7:$E$152,5,1)</f>
        <v>2</v>
      </c>
      <c r="Q10" s="168">
        <f>VLOOKUP($D10,'Bývanie – Stavba rodinného domu'!$A$7:$E$152,5,1)</f>
        <v>0</v>
      </c>
      <c r="R10" s="168">
        <f>VLOOKUP($D10,'Bývanie – Prihlásenie (zmena) t'!$A$7:$E$152,5,1)</f>
        <v>2</v>
      </c>
      <c r="S10" s="168">
        <f>VLOOKUP($D10,'Platenie sociálnych odvodov – S'!$A$7:$E$152,5,1)</f>
        <v>0</v>
      </c>
      <c r="T10" s="168">
        <f>VLOOKUP($D10,'Príspevok pri narodení dieťaťa'!$A$7:$E$152,5,1)</f>
        <v>2</v>
      </c>
      <c r="U10" s="168">
        <f>VLOOKUP($D10,'Sociálne dávky – Rodičovský prí'!$A$7:$E$152,5,1)</f>
        <v>2</v>
      </c>
      <c r="V10" s="168">
        <f>VLOOKUP($D10,'Prídavky na dieťa'!$A$7:$E$152,5,1)</f>
        <v>2</v>
      </c>
      <c r="W10" s="168">
        <f>VLOOKUP($D10,'Rodinný život – Rozvod'!$A$7:$E$152,5,1)</f>
        <v>0</v>
      </c>
      <c r="X10" s="168">
        <f>VLOOKUP($D10,'Predaj vozidla'!$A$7:$E$152,5,1)</f>
        <v>2</v>
      </c>
      <c r="Y10" s="168">
        <f>VLOOKUP($D10,'Kúpa  nadobudnutie vozidla'!$A$7:$E$152,5,1)</f>
        <v>2</v>
      </c>
      <c r="Z10" s="168">
        <f>VLOOKUP($D10,'Prihlásenie zamestnanca do Soci'!$A$7:$E$152,5,1)</f>
        <v>0</v>
      </c>
      <c r="AA10" s="168">
        <f>VLOOKUP($D10,'Živnosť – založenie'!$A$7:$E$152,5,1)</f>
        <v>2</v>
      </c>
      <c r="AB10" s="168">
        <f>VLOOKUP($D10,'Živnosť - zmena'!$A$7:$E$152,5,1)</f>
        <v>2</v>
      </c>
      <c r="AC10" s="168">
        <f>VLOOKUP($D10,'Živnosť - prerušenie'!$A$7:$E$152,5,1)</f>
        <v>2</v>
      </c>
      <c r="AD10" s="168">
        <f>VLOOKUP($D10,'Živnosť - ukončenie'!$A$7:$E$152,5,1)</f>
        <v>2</v>
      </c>
      <c r="AF10" s="1">
        <f>VLOOKUP($D10,'Živnosť - ukončenie'!$A$7:$E$152,4,1)</f>
        <v>2</v>
      </c>
    </row>
    <row r="11" spans="1:32" ht="15.75" customHeight="1">
      <c r="A11" s="507"/>
      <c r="B11" s="496"/>
      <c r="C11" s="494"/>
      <c r="D11" s="169">
        <v>2.5</v>
      </c>
      <c r="E11" s="170" t="s">
        <v>93</v>
      </c>
      <c r="F11" s="168">
        <f>VLOOKUP(D11,'Zápis do obchodného registra – '!$A$7:$E$152,5,1)</f>
        <v>1</v>
      </c>
      <c r="G11" s="168">
        <f>VLOOKUP($D11,'Podávanie kontrolného výkazu'!$A$7:$E$152,5,1)</f>
        <v>1</v>
      </c>
      <c r="H11" s="168">
        <f>VLOOKUP($D11,Hárok25!$A$7:$E$152,5,1)</f>
        <v>1</v>
      </c>
      <c r="I11" s="168">
        <f>VLOOKUP($D11,Sankcie!$A$7:$E$152,5,1)</f>
        <v>1</v>
      </c>
      <c r="J11" s="168">
        <f>VLOOKUP($D11,'Domáhanie sa práva – Podanie na'!$A$7:$E$152,5,1)</f>
        <v>1</v>
      </c>
      <c r="K11" s="168">
        <f>VLOOKUP($D11,'Bežné podnikateľské operácie – '!$A$7:$E$152,5,1)</f>
        <v>1</v>
      </c>
      <c r="L11" s="168">
        <f>VLOOKUP($D11,'Sociálne dávky – Príspevok v ne'!$A$7:$E$152,5,1)</f>
        <v>1</v>
      </c>
      <c r="M11" s="168">
        <f>VLOOKUP($D11,'Doklady – Oznámenie straty obči'!$A$7:$E$152,5,1)</f>
        <v>1</v>
      </c>
      <c r="N11" s="168">
        <f>VLOOKUP($D11,'Domáhanie sa práva – Odvolanie '!$A$7:$E$152,5,1)</f>
        <v>1</v>
      </c>
      <c r="O11" s="168">
        <f>VLOOKUP($D11,'Plnenie si daňových povinností '!$A$7:$E$152,5,1)</f>
        <v>0</v>
      </c>
      <c r="P11" s="168">
        <f>VLOOKUP($D11,'Založenie s.r.o.  a.s.'!$A$7:$E$152,5,1)</f>
        <v>1</v>
      </c>
      <c r="Q11" s="168">
        <f>VLOOKUP($D11,'Bývanie – Stavba rodinného domu'!$A$7:$E$152,5,1)</f>
        <v>1</v>
      </c>
      <c r="R11" s="168">
        <f>VLOOKUP($D11,'Bývanie – Prihlásenie (zmena) t'!$A$7:$E$152,5,1)</f>
        <v>1</v>
      </c>
      <c r="S11" s="168">
        <f>VLOOKUP($D11,'Platenie sociálnych odvodov – S'!$A$7:$E$152,5,1)</f>
        <v>1</v>
      </c>
      <c r="T11" s="168">
        <f>VLOOKUP($D11,'Príspevok pri narodení dieťaťa'!$A$7:$E$152,5,1)</f>
        <v>1</v>
      </c>
      <c r="U11" s="168">
        <f>VLOOKUP($D11,'Sociálne dávky – Rodičovský prí'!$A$7:$E$152,5,1)</f>
        <v>1</v>
      </c>
      <c r="V11" s="168">
        <f>VLOOKUP($D11,'Prídavky na dieťa'!$A$7:$E$152,5,1)</f>
        <v>1</v>
      </c>
      <c r="W11" s="168">
        <f>VLOOKUP($D11,'Rodinný život – Rozvod'!$A$7:$E$152,5,1)</f>
        <v>1</v>
      </c>
      <c r="X11" s="168">
        <f>VLOOKUP($D11,'Predaj vozidla'!$A$7:$E$152,5,1)</f>
        <v>1</v>
      </c>
      <c r="Y11" s="168">
        <f>VLOOKUP($D11,'Kúpa  nadobudnutie vozidla'!$A$7:$E$152,5,1)</f>
        <v>1</v>
      </c>
      <c r="Z11" s="168">
        <f>VLOOKUP($D11,'Prihlásenie zamestnanca do Soci'!$A$7:$E$152,5,1)</f>
        <v>0</v>
      </c>
      <c r="AA11" s="168">
        <f>VLOOKUP($D11,'Živnosť – založenie'!$A$7:$E$152,5,1)</f>
        <v>1</v>
      </c>
      <c r="AB11" s="168">
        <f>VLOOKUP($D11,'Živnosť - zmena'!$A$7:$E$152,5,1)</f>
        <v>1</v>
      </c>
      <c r="AC11" s="168">
        <f>VLOOKUP($D11,'Živnosť - prerušenie'!$A$7:$E$152,5,1)</f>
        <v>1</v>
      </c>
      <c r="AD11" s="168">
        <f>VLOOKUP($D11,'Živnosť - ukončenie'!$A$7:$E$152,5,1)</f>
        <v>1</v>
      </c>
      <c r="AF11" s="1">
        <f>VLOOKUP($D11,'Živnosť - ukončenie'!$A$7:$E$152,4,1)</f>
        <v>1</v>
      </c>
    </row>
    <row r="12" spans="1:32" ht="15.75" customHeight="1">
      <c r="A12" s="507"/>
      <c r="B12" s="496"/>
      <c r="C12" s="494"/>
      <c r="D12" s="169">
        <v>2.6</v>
      </c>
      <c r="E12" s="170" t="s">
        <v>94</v>
      </c>
      <c r="F12" s="168">
        <f>VLOOKUP(D12,'Zápis do obchodného registra – '!$A$7:$E$152,5,1)</f>
        <v>1</v>
      </c>
      <c r="G12" s="175" t="str">
        <f>VLOOKUP($D12,'Podávanie kontrolného výkazu'!$A$7:$E$152,5,1)</f>
        <v>-</v>
      </c>
      <c r="H12" s="175" t="str">
        <f>VLOOKUP($D12,Hárok25!$A$7:$E$152,5,1)</f>
        <v>-</v>
      </c>
      <c r="I12" s="168">
        <f>VLOOKUP($D12,Sankcie!$A$7:$E$152,5,1)</f>
        <v>0</v>
      </c>
      <c r="J12" s="168">
        <f>VLOOKUP($D12,'Domáhanie sa práva – Podanie na'!$A$7:$E$152,5,1)</f>
        <v>0</v>
      </c>
      <c r="K12" s="168" t="str">
        <f>VLOOKUP($D12,'Bežné podnikateľské operácie – '!$A$7:$E$152,5,1)</f>
        <v>-</v>
      </c>
      <c r="L12" s="168" t="str">
        <f>VLOOKUP($D12,'Sociálne dávky – Príspevok v ne'!$A$7:$E$152,5,1)</f>
        <v>-</v>
      </c>
      <c r="M12" s="168" t="str">
        <f>VLOOKUP($D12,'Doklady – Oznámenie straty obči'!$A$7:$E$152,5,1)</f>
        <v>-</v>
      </c>
      <c r="N12" s="168">
        <f>VLOOKUP($D12,'Domáhanie sa práva – Odvolanie '!$A$7:$E$152,5,1)</f>
        <v>0</v>
      </c>
      <c r="O12" s="175" t="str">
        <f>VLOOKUP($D12,'Plnenie si daňových povinností '!$A$7:$E$152,5,1)</f>
        <v>-</v>
      </c>
      <c r="P12" s="168">
        <f>VLOOKUP($D12,'Založenie s.r.o.  a.s.'!$A$7:$E$152,5,1)</f>
        <v>0</v>
      </c>
      <c r="Q12" s="174" t="str">
        <f>VLOOKUP($D12,'Bývanie – Stavba rodinného domu'!$A$7:$E$152,5,1)</f>
        <v>?</v>
      </c>
      <c r="R12" s="168">
        <f>VLOOKUP($D12,'Bývanie – Prihlásenie (zmena) t'!$A$7:$E$152,5,1)</f>
        <v>1</v>
      </c>
      <c r="S12" s="175">
        <f>VLOOKUP($D12,'Platenie sociálnych odvodov – S'!$A$7:$E$152,5,1)</f>
        <v>0</v>
      </c>
      <c r="T12" s="175" t="str">
        <f>VLOOKUP($D12,'Príspevok pri narodení dieťaťa'!$A$7:$E$152,5,1)</f>
        <v>-</v>
      </c>
      <c r="U12" s="174" t="str">
        <f>VLOOKUP($D12,'Sociálne dávky – Rodičovský prí'!$A$7:$E$152,5,1)</f>
        <v>-</v>
      </c>
      <c r="V12" s="175" t="str">
        <f>VLOOKUP($D12,'Prídavky na dieťa'!$A$7:$E$152,5,1)</f>
        <v>-</v>
      </c>
      <c r="W12" s="168">
        <f>VLOOKUP($D12,'Rodinný život – Rozvod'!$A$7:$E$152,5,1)</f>
        <v>0</v>
      </c>
      <c r="X12" s="168">
        <f>VLOOKUP($D12,'Predaj vozidla'!$A$7:$E$152,5,1)</f>
        <v>0</v>
      </c>
      <c r="Y12" s="168">
        <f>VLOOKUP($D12,'Kúpa  nadobudnutie vozidla'!$A$7:$E$152,5,1)</f>
        <v>0</v>
      </c>
      <c r="Z12" s="168">
        <f>VLOOKUP($D12,'Prihlásenie zamestnanca do Soci'!$A$7:$E$152,5,1)</f>
        <v>0</v>
      </c>
      <c r="AA12" s="168">
        <f>VLOOKUP($D12,'Živnosť – založenie'!$A$7:$E$152,5,1)</f>
        <v>0</v>
      </c>
      <c r="AB12" s="168">
        <f>VLOOKUP($D12,'Živnosť - zmena'!$A$7:$E$152,5,1)</f>
        <v>0</v>
      </c>
      <c r="AC12" s="168">
        <f>VLOOKUP($D12,'Živnosť - prerušenie'!$A$7:$E$152,5,1)</f>
        <v>0</v>
      </c>
      <c r="AD12" s="168">
        <f>VLOOKUP($D12,'Živnosť - ukončenie'!$A$7:$E$152,5,1)</f>
        <v>0</v>
      </c>
      <c r="AF12" s="1">
        <f>VLOOKUP($D12,'Živnosť - ukončenie'!$A$7:$E$152,4,1)</f>
        <v>1</v>
      </c>
    </row>
    <row r="13" spans="1:32" ht="15.75" customHeight="1">
      <c r="A13" s="507"/>
      <c r="B13" s="496"/>
      <c r="C13" s="494"/>
      <c r="D13" s="169">
        <v>2.7</v>
      </c>
      <c r="E13" s="170" t="s">
        <v>95</v>
      </c>
      <c r="F13" s="168">
        <f>VLOOKUP(D13,'Zápis do obchodného registra – '!$A$7:$E$152,5,1)</f>
        <v>2</v>
      </c>
      <c r="G13" s="168">
        <f>VLOOKUP($D13,'Podávanie kontrolného výkazu'!$A$7:$E$152,5,1)</f>
        <v>0</v>
      </c>
      <c r="H13" s="168">
        <f>VLOOKUP($D13,Hárok25!$A$7:$E$152,5,1)</f>
        <v>0</v>
      </c>
      <c r="I13" s="168">
        <f>VLOOKUP($D13,Sankcie!$A$7:$E$152,5,1)</f>
        <v>0</v>
      </c>
      <c r="J13" s="168">
        <f>VLOOKUP($D13,'Domáhanie sa práva – Podanie na'!$A$7:$E$152,5,1)</f>
        <v>0</v>
      </c>
      <c r="K13" s="168">
        <f>VLOOKUP($D13,'Bežné podnikateľské operácie – '!$A$7:$E$152,5,1)</f>
        <v>2</v>
      </c>
      <c r="L13" s="168">
        <f>VLOOKUP($D13,'Sociálne dávky – Príspevok v ne'!$A$7:$E$152,5,1)</f>
        <v>0</v>
      </c>
      <c r="M13" s="168">
        <f>VLOOKUP($D13,'Doklady – Oznámenie straty obči'!$A$7:$E$152,5,1)</f>
        <v>2</v>
      </c>
      <c r="N13" s="168">
        <f>VLOOKUP($D13,'Domáhanie sa práva – Odvolanie '!$A$7:$E$152,5,1)</f>
        <v>0</v>
      </c>
      <c r="O13" s="168">
        <f>VLOOKUP($D13,'Plnenie si daňových povinností '!$A$7:$E$152,5,1)</f>
        <v>2</v>
      </c>
      <c r="P13" s="168">
        <f>VLOOKUP($D13,'Založenie s.r.o.  a.s.'!$A$7:$E$152,5,1)</f>
        <v>2</v>
      </c>
      <c r="Q13" s="168">
        <f>VLOOKUP($D13,'Bývanie – Stavba rodinného domu'!$A$7:$E$152,5,1)</f>
        <v>2</v>
      </c>
      <c r="R13" s="168">
        <f>VLOOKUP($D13,'Bývanie – Prihlásenie (zmena) t'!$A$7:$E$152,5,1)</f>
        <v>2</v>
      </c>
      <c r="S13" s="175">
        <f>VLOOKUP($D13,'Platenie sociálnych odvodov – S'!$A$7:$E$152,5,1)</f>
        <v>0</v>
      </c>
      <c r="T13" s="168">
        <f>VLOOKUP($D13,'Príspevok pri narodení dieťaťa'!$A$7:$E$152,5,1)</f>
        <v>0</v>
      </c>
      <c r="U13" s="168">
        <f>VLOOKUP($D13,'Sociálne dávky – Rodičovský prí'!$A$7:$E$152,5,1)</f>
        <v>2</v>
      </c>
      <c r="V13" s="168">
        <f>VLOOKUP($D13,'Prídavky na dieťa'!$A$7:$E$152,5,1)</f>
        <v>0</v>
      </c>
      <c r="W13" s="168">
        <f>VLOOKUP($D13,'Rodinný život – Rozvod'!$A$7:$E$152,5,1)</f>
        <v>0</v>
      </c>
      <c r="X13" s="168">
        <f>VLOOKUP($D13,'Predaj vozidla'!$A$7:$E$152,5,1)</f>
        <v>2</v>
      </c>
      <c r="Y13" s="168">
        <f>VLOOKUP($D13,'Kúpa  nadobudnutie vozidla'!$A$7:$E$152,5,1)</f>
        <v>2</v>
      </c>
      <c r="Z13" s="168">
        <f>VLOOKUP($D13,'Prihlásenie zamestnanca do Soci'!$A$7:$E$152,5,1)</f>
        <v>0</v>
      </c>
      <c r="AA13" s="168">
        <f>VLOOKUP($D13,'Živnosť – založenie'!$A$7:$E$152,5,1)</f>
        <v>2</v>
      </c>
      <c r="AB13" s="168">
        <f>VLOOKUP($D13,'Živnosť - zmena'!$A$7:$E$152,5,1)</f>
        <v>2</v>
      </c>
      <c r="AC13" s="168">
        <f>VLOOKUP($D13,'Živnosť - prerušenie'!$A$7:$E$152,5,1)</f>
        <v>2</v>
      </c>
      <c r="AD13" s="168">
        <f>VLOOKUP($D13,'Živnosť - ukončenie'!$A$7:$E$152,5,1)</f>
        <v>2</v>
      </c>
      <c r="AF13" s="1">
        <f>VLOOKUP($D13,'Živnosť - ukončenie'!$A$7:$E$152,4,1)</f>
        <v>2</v>
      </c>
    </row>
    <row r="14" spans="1:32" ht="15.75" customHeight="1">
      <c r="A14" s="507"/>
      <c r="B14" s="497"/>
      <c r="C14" s="500"/>
      <c r="D14" s="171">
        <v>2.8</v>
      </c>
      <c r="E14" s="172" t="s">
        <v>96</v>
      </c>
      <c r="F14" s="173">
        <f>VLOOKUP(D14,'Zápis do obchodného registra – '!$A$7:$E$152,5,1)</f>
        <v>1</v>
      </c>
      <c r="G14" s="176">
        <f>VLOOKUP($D14,'Podávanie kontrolného výkazu'!$A$7:$E$152,5,1)</f>
        <v>0</v>
      </c>
      <c r="H14" s="176">
        <f>VLOOKUP($D14,Hárok25!$A$7:$E$152,5,1)</f>
        <v>0</v>
      </c>
      <c r="I14" s="173">
        <f>VLOOKUP($D14,Sankcie!$A$7:$E$152,5,1)</f>
        <v>0</v>
      </c>
      <c r="J14" s="173">
        <f>VLOOKUP($D14,'Domáhanie sa práva – Podanie na'!$A$7:$E$152,5,1)</f>
        <v>1</v>
      </c>
      <c r="K14" s="176">
        <f>VLOOKUP($D14,'Bežné podnikateľské operácie – '!$A$7:$E$152,5,1)</f>
        <v>0</v>
      </c>
      <c r="L14" s="176">
        <f>VLOOKUP($D14,'Sociálne dávky – Príspevok v ne'!$A$7:$E$152,5,1)</f>
        <v>0</v>
      </c>
      <c r="M14" s="173">
        <f>VLOOKUP($D14,'Doklady – Oznámenie straty obči'!$A$7:$E$152,5,1)</f>
        <v>1</v>
      </c>
      <c r="N14" s="173">
        <f>VLOOKUP($D14,'Domáhanie sa práva – Odvolanie '!$A$7:$E$152,5,1)</f>
        <v>1</v>
      </c>
      <c r="O14" s="176">
        <f>VLOOKUP($D14,'Plnenie si daňových povinností '!$A$7:$E$152,5,1)</f>
        <v>0</v>
      </c>
      <c r="P14" s="173">
        <f>VLOOKUP($D14,'Založenie s.r.o.  a.s.'!$A$7:$E$152,5,1)</f>
        <v>0</v>
      </c>
      <c r="Q14" s="173">
        <f>VLOOKUP($D14,'Bývanie – Stavba rodinného domu'!$A$7:$E$152,5,1)</f>
        <v>0</v>
      </c>
      <c r="R14" s="173">
        <f>VLOOKUP($D14,'Bývanie – Prihlásenie (zmena) t'!$A$7:$E$152,5,1)</f>
        <v>1</v>
      </c>
      <c r="S14" s="176">
        <f>VLOOKUP($D14,'Platenie sociálnych odvodov – S'!$A$7:$E$152,5,1)</f>
        <v>0</v>
      </c>
      <c r="T14" s="173">
        <f>VLOOKUP($D14,'Príspevok pri narodení dieťaťa'!$A$7:$E$152,5,1)</f>
        <v>0</v>
      </c>
      <c r="U14" s="173">
        <f>VLOOKUP($D14,'Sociálne dávky – Rodičovský prí'!$A$7:$E$152,5,1)</f>
        <v>0</v>
      </c>
      <c r="V14" s="173">
        <f>VLOOKUP($D14,'Prídavky na dieťa'!$A$7:$E$152,5,1)</f>
        <v>0</v>
      </c>
      <c r="W14" s="173">
        <f>VLOOKUP($D14,'Rodinný život – Rozvod'!$A$7:$E$152,5,1)</f>
        <v>1</v>
      </c>
      <c r="X14" s="173">
        <f>VLOOKUP($D14,'Predaj vozidla'!$A$7:$E$152,5,1)</f>
        <v>1</v>
      </c>
      <c r="Y14" s="173">
        <f>VLOOKUP($D14,'Kúpa  nadobudnutie vozidla'!$A$7:$E$152,5,1)</f>
        <v>1</v>
      </c>
      <c r="Z14" s="173">
        <f>VLOOKUP($D14,'Prihlásenie zamestnanca do Soci'!$A$7:$E$152,5,1)</f>
        <v>0</v>
      </c>
      <c r="AA14" s="173">
        <f>VLOOKUP($D14,'Živnosť – založenie'!$A$7:$E$152,5,1)</f>
        <v>1</v>
      </c>
      <c r="AB14" s="173">
        <f>VLOOKUP($D14,'Živnosť - zmena'!$A$7:$E$152,5,1)</f>
        <v>1</v>
      </c>
      <c r="AC14" s="173">
        <f>VLOOKUP($D14,'Živnosť - prerušenie'!$A$7:$E$152,5,1)</f>
        <v>1</v>
      </c>
      <c r="AD14" s="173">
        <f>VLOOKUP($D14,'Živnosť - ukončenie'!$A$7:$E$152,5,1)</f>
        <v>1</v>
      </c>
      <c r="AF14" s="1">
        <f>VLOOKUP($D14,'Živnosť - ukončenie'!$A$7:$E$152,4,1)</f>
        <v>1</v>
      </c>
    </row>
    <row r="15" spans="1:32" ht="15.75" customHeight="1">
      <c r="A15" s="506" t="s">
        <v>38</v>
      </c>
      <c r="B15" s="495" t="s">
        <v>64</v>
      </c>
      <c r="C15" s="494"/>
      <c r="D15" s="169">
        <v>3.1</v>
      </c>
      <c r="E15" s="170" t="s">
        <v>97</v>
      </c>
      <c r="F15" s="168">
        <f>VLOOKUP(D15,'Zápis do obchodného registra – '!$A$7:$E$152,5,1)</f>
        <v>0</v>
      </c>
      <c r="G15" s="168">
        <f>VLOOKUP($D15,'Podávanie kontrolného výkazu'!$A$7:$E$152,5,1)</f>
        <v>0</v>
      </c>
      <c r="H15" s="168">
        <f>VLOOKUP($D15,Hárok25!$A$7:$E$152,5,1)</f>
        <v>0</v>
      </c>
      <c r="I15" s="168">
        <f>VLOOKUP($D15,Sankcie!$A$7:$E$152,5,1)</f>
        <v>0</v>
      </c>
      <c r="J15" s="168">
        <f>VLOOKUP($D15,'Domáhanie sa práva – Podanie na'!$A$7:$E$152,5,1)</f>
        <v>0</v>
      </c>
      <c r="K15" s="168">
        <f>VLOOKUP($D15,'Bežné podnikateľské operácie – '!$A$7:$E$152,5,1)</f>
        <v>1</v>
      </c>
      <c r="L15" s="168">
        <f>VLOOKUP($D15,'Sociálne dávky – Príspevok v ne'!$A$7:$E$152,5,1)</f>
        <v>0</v>
      </c>
      <c r="M15" s="168">
        <f>VLOOKUP($D15,'Doklady – Oznámenie straty obči'!$A$7:$E$152,5,1)</f>
        <v>1</v>
      </c>
      <c r="N15" s="168">
        <f>VLOOKUP($D15,'Domáhanie sa práva – Odvolanie '!$A$7:$E$152,5,1)</f>
        <v>0</v>
      </c>
      <c r="O15" s="168">
        <f>VLOOKUP($D15,'Plnenie si daňových povinností '!$A$7:$E$152,5,1)</f>
        <v>0</v>
      </c>
      <c r="P15" s="168">
        <f>VLOOKUP($D15,'Založenie s.r.o.  a.s.'!$A$7:$E$152,5,1)</f>
        <v>0</v>
      </c>
      <c r="Q15" s="168">
        <f>VLOOKUP($D15,'Bývanie – Stavba rodinného domu'!$A$7:$E$152,5,1)</f>
        <v>0</v>
      </c>
      <c r="R15" s="168">
        <f>VLOOKUP($D15,'Bývanie – Prihlásenie (zmena) t'!$A$7:$E$152,5,1)</f>
        <v>1</v>
      </c>
      <c r="S15" s="168">
        <f>VLOOKUP($D15,'Platenie sociálnych odvodov – S'!$A$7:$E$152,5,1)</f>
        <v>1</v>
      </c>
      <c r="T15" s="168">
        <f>VLOOKUP($D15,'Príspevok pri narodení dieťaťa'!$A$7:$E$152,5,1)</f>
        <v>1</v>
      </c>
      <c r="U15" s="168">
        <f>VLOOKUP($D15,'Sociálne dávky – Rodičovský prí'!$A$7:$E$152,5,1)</f>
        <v>1</v>
      </c>
      <c r="V15" s="168">
        <f>VLOOKUP($D15,'Prídavky na dieťa'!$A$7:$E$152,5,1)</f>
        <v>1</v>
      </c>
      <c r="W15" s="168">
        <f>VLOOKUP($D15,'Rodinný život – Rozvod'!$A$7:$E$152,5,1)</f>
        <v>0</v>
      </c>
      <c r="X15" s="168">
        <f>VLOOKUP($D15,'Predaj vozidla'!$A$7:$E$152,5,1)</f>
        <v>1</v>
      </c>
      <c r="Y15" s="168">
        <f>VLOOKUP($D15,'Kúpa  nadobudnutie vozidla'!$A$7:$E$152,5,1)</f>
        <v>1</v>
      </c>
      <c r="Z15" s="174">
        <f>VLOOKUP($D15,'Prihlásenie zamestnanca do Soci'!$A$7:$E$152,5,1)</f>
        <v>0</v>
      </c>
      <c r="AA15" s="168">
        <f>VLOOKUP($D15,'Živnosť – založenie'!$A$7:$E$152,5,1)</f>
        <v>0</v>
      </c>
      <c r="AB15" s="168">
        <f>VLOOKUP($D15,'Živnosť - zmena'!$A$7:$E$152,5,1)</f>
        <v>0</v>
      </c>
      <c r="AC15" s="168">
        <f>VLOOKUP($D15,'Živnosť - prerušenie'!$A$7:$E$152,5,1)</f>
        <v>0</v>
      </c>
      <c r="AD15" s="168">
        <f>VLOOKUP($D15,'Živnosť - ukončenie'!$A$7:$E$152,5,1)</f>
        <v>0</v>
      </c>
      <c r="AF15" s="1">
        <f>VLOOKUP($D15,'Živnosť - ukončenie'!$A$7:$E$152,4,1)</f>
        <v>1</v>
      </c>
    </row>
    <row r="16" spans="1:32" ht="15.75" customHeight="1">
      <c r="A16" s="507"/>
      <c r="B16" s="496"/>
      <c r="C16" s="494"/>
      <c r="D16" s="169">
        <v>3.2</v>
      </c>
      <c r="E16" s="170" t="s">
        <v>98</v>
      </c>
      <c r="F16" s="174" t="str">
        <f>VLOOKUP(D16,'Zápis do obchodného registra – '!$A$7:$E$152,5,1)</f>
        <v>?</v>
      </c>
      <c r="G16" s="174" t="str">
        <f>VLOOKUP($D16,'Podávanie kontrolného výkazu'!$A$7:$E$152,5,1)</f>
        <v>?</v>
      </c>
      <c r="H16" s="174" t="str">
        <f>VLOOKUP($D16,Hárok25!$A$7:$E$152,5,1)</f>
        <v>?</v>
      </c>
      <c r="I16" s="174" t="str">
        <f>VLOOKUP($D16,Sankcie!$A$7:$E$152,5,1)</f>
        <v>?</v>
      </c>
      <c r="J16" s="174" t="str">
        <f>VLOOKUP($D16,'Domáhanie sa práva – Podanie na'!$A$7:$E$152,5,1)</f>
        <v>?</v>
      </c>
      <c r="K16" s="174" t="str">
        <f>VLOOKUP($D16,'Bežné podnikateľské operácie – '!$A$7:$E$152,5,1)</f>
        <v>?</v>
      </c>
      <c r="L16" s="168">
        <f>VLOOKUP($D16,'Sociálne dávky – Príspevok v ne'!$A$7:$E$152,5,1)</f>
        <v>3</v>
      </c>
      <c r="M16" s="174" t="str">
        <f>VLOOKUP($D16,'Doklady – Oznámenie straty obči'!$A$7:$E$152,5,1)</f>
        <v>?</v>
      </c>
      <c r="N16" s="174" t="str">
        <f>VLOOKUP($D16,'Domáhanie sa práva – Odvolanie '!$A$7:$E$152,5,1)</f>
        <v>?</v>
      </c>
      <c r="O16" s="174" t="str">
        <f>VLOOKUP($D16,'Plnenie si daňových povinností '!$A$7:$E$152,5,1)</f>
        <v>?</v>
      </c>
      <c r="P16" s="174" t="str">
        <f>VLOOKUP($D16,'Založenie s.r.o.  a.s.'!$A$7:$E$152,5,1)</f>
        <v>?</v>
      </c>
      <c r="Q16" s="174" t="str">
        <f>VLOOKUP($D16,'Bývanie – Stavba rodinného domu'!$A$7:$E$152,5,1)</f>
        <v>?</v>
      </c>
      <c r="R16" s="174" t="str">
        <f>VLOOKUP($D16,'Bývanie – Prihlásenie (zmena) t'!$A$7:$E$152,5,1)</f>
        <v>?</v>
      </c>
      <c r="S16" s="175">
        <f>VLOOKUP($D16,'Platenie sociálnych odvodov – S'!$A$7:$E$152,5,1)</f>
        <v>0</v>
      </c>
      <c r="T16" s="174" t="str">
        <f>VLOOKUP($D16,'Príspevok pri narodení dieťaťa'!$A$7:$E$152,5,1)</f>
        <v>?</v>
      </c>
      <c r="U16" s="174" t="str">
        <f>VLOOKUP($D16,'Sociálne dávky – Rodičovský prí'!$A$7:$E$152,5,1)</f>
        <v>?</v>
      </c>
      <c r="V16" s="174" t="str">
        <f>VLOOKUP($D16,'Prídavky na dieťa'!$A$7:$E$152,5,1)</f>
        <v>?</v>
      </c>
      <c r="W16" s="174" t="str">
        <f>VLOOKUP($D16,'Rodinný život – Rozvod'!$A$7:$E$152,5,1)</f>
        <v>?</v>
      </c>
      <c r="X16" s="174" t="str">
        <f>VLOOKUP($D16,'Predaj vozidla'!$A$7:$E$152,5,1)</f>
        <v>?</v>
      </c>
      <c r="Y16" s="174" t="str">
        <f>VLOOKUP($D16,'Kúpa  nadobudnutie vozidla'!$A$7:$E$152,5,1)</f>
        <v>?</v>
      </c>
      <c r="Z16" s="174" t="str">
        <f>VLOOKUP($D16,'Prihlásenie zamestnanca do Soci'!$A$7:$E$152,5,1)</f>
        <v>?</v>
      </c>
      <c r="AA16" s="168">
        <f>VLOOKUP($D16,'Živnosť – založenie'!$A$7:$E$152,5,1)</f>
        <v>0</v>
      </c>
      <c r="AB16" s="168">
        <f>VLOOKUP($D16,'Živnosť - zmena'!$A$7:$E$152,5,1)</f>
        <v>0</v>
      </c>
      <c r="AC16" s="168">
        <f>VLOOKUP($D16,'Živnosť - prerušenie'!$A$7:$E$152,5,1)</f>
        <v>0</v>
      </c>
      <c r="AD16" s="168">
        <f>VLOOKUP($D16,'Živnosť - ukončenie'!$A$7:$E$152,5,1)</f>
        <v>0</v>
      </c>
      <c r="AF16" s="1">
        <f>VLOOKUP($D16,'Živnosť - ukončenie'!$A$7:$E$152,4,1)</f>
        <v>3</v>
      </c>
    </row>
    <row r="17" spans="1:32" ht="15.75" customHeight="1">
      <c r="A17" s="507"/>
      <c r="B17" s="497"/>
      <c r="C17" s="500"/>
      <c r="D17" s="171">
        <v>3.3</v>
      </c>
      <c r="E17" s="172" t="s">
        <v>99</v>
      </c>
      <c r="F17" s="173">
        <f>VLOOKUP(D17,'Zápis do obchodného registra – '!$A$7:$E$152,5,1)</f>
        <v>2</v>
      </c>
      <c r="G17" s="173">
        <f>VLOOKUP($D17,'Podávanie kontrolného výkazu'!$A$7:$E$152,5,1)</f>
        <v>2</v>
      </c>
      <c r="H17" s="173">
        <f>VLOOKUP($D17,Hárok25!$A$7:$E$152,5,1)</f>
        <v>2</v>
      </c>
      <c r="I17" s="177">
        <f>VLOOKUP($D17,Sankcie!$A$7:$E$152,5,1)</f>
        <v>0</v>
      </c>
      <c r="J17" s="173">
        <f>VLOOKUP($D17,'Domáhanie sa práva – Podanie na'!$A$7:$E$152,5,1)</f>
        <v>2</v>
      </c>
      <c r="K17" s="177">
        <f>VLOOKUP($D17,'Bežné podnikateľské operácie – '!$A$7:$E$152,5,1)</f>
        <v>0</v>
      </c>
      <c r="L17" s="173">
        <f>VLOOKUP($D17,'Sociálne dávky – Príspevok v ne'!$A$7:$E$152,5,1)</f>
        <v>2</v>
      </c>
      <c r="M17" s="177" t="str">
        <f>VLOOKUP($D17,'Doklady – Oznámenie straty obči'!$A$7:$E$152,5,1)</f>
        <v>?</v>
      </c>
      <c r="N17" s="173">
        <f>VLOOKUP($D17,'Domáhanie sa práva – Odvolanie '!$A$7:$E$152,5,1)</f>
        <v>2</v>
      </c>
      <c r="O17" s="173">
        <f>VLOOKUP($D17,'Plnenie si daňových povinností '!$A$7:$E$152,5,1)</f>
        <v>2</v>
      </c>
      <c r="P17" s="173">
        <f>VLOOKUP($D17,'Založenie s.r.o.  a.s.'!$A$7:$E$152,5,1)</f>
        <v>2</v>
      </c>
      <c r="Q17" s="173">
        <f>VLOOKUP($D17,'Bývanie – Stavba rodinného domu'!$A$7:$E$152,5,1)</f>
        <v>0</v>
      </c>
      <c r="R17" s="173">
        <f>VLOOKUP($D17,'Bývanie – Prihlásenie (zmena) t'!$A$7:$E$152,5,1)</f>
        <v>2</v>
      </c>
      <c r="S17" s="176">
        <f>VLOOKUP($D17,'Platenie sociálnych odvodov – S'!$A$7:$E$152,5,1)</f>
        <v>0</v>
      </c>
      <c r="T17" s="173">
        <f>VLOOKUP($D17,'Príspevok pri narodení dieťaťa'!$A$7:$E$152,5,1)</f>
        <v>0</v>
      </c>
      <c r="U17" s="173">
        <f>VLOOKUP($D17,'Sociálne dávky – Rodičovský prí'!$A$7:$E$152,5,1)</f>
        <v>2</v>
      </c>
      <c r="V17" s="173">
        <f>VLOOKUP($D17,'Prídavky na dieťa'!$A$7:$E$152,5,1)</f>
        <v>0</v>
      </c>
      <c r="W17" s="173">
        <f>VLOOKUP($D17,'Rodinný život – Rozvod'!$A$7:$E$152,5,1)</f>
        <v>2</v>
      </c>
      <c r="X17" s="173">
        <f>VLOOKUP($D17,'Predaj vozidla'!$A$7:$E$152,5,1)</f>
        <v>2</v>
      </c>
      <c r="Y17" s="173">
        <f>VLOOKUP($D17,'Kúpa  nadobudnutie vozidla'!$A$7:$E$152,5,1)</f>
        <v>2</v>
      </c>
      <c r="Z17" s="177" t="str">
        <f>VLOOKUP($D17,'Prihlásenie zamestnanca do Soci'!$A$7:$E$152,5,1)</f>
        <v>?</v>
      </c>
      <c r="AA17" s="173">
        <f>VLOOKUP($D17,'Živnosť – založenie'!$A$7:$E$152,5,1)</f>
        <v>2</v>
      </c>
      <c r="AB17" s="173">
        <f>VLOOKUP($D17,'Živnosť - zmena'!$A$7:$E$152,5,1)</f>
        <v>2</v>
      </c>
      <c r="AC17" s="173">
        <f>VLOOKUP($D17,'Živnosť - prerušenie'!$A$7:$E$152,5,1)</f>
        <v>2</v>
      </c>
      <c r="AD17" s="173">
        <f>VLOOKUP($D17,'Živnosť - ukončenie'!$A$7:$E$152,5,1)</f>
        <v>2</v>
      </c>
      <c r="AF17" s="1">
        <f>VLOOKUP($D17,'Živnosť - ukončenie'!$A$7:$E$152,4,1)</f>
        <v>2</v>
      </c>
    </row>
    <row r="18" spans="1:32" ht="15.75" customHeight="1">
      <c r="A18" s="506" t="s">
        <v>40</v>
      </c>
      <c r="B18" s="498" t="s">
        <v>100</v>
      </c>
      <c r="C18" s="499"/>
      <c r="D18" s="169">
        <v>4.0999999999999996</v>
      </c>
      <c r="E18" s="170" t="s">
        <v>101</v>
      </c>
      <c r="F18" s="168">
        <f>VLOOKUP(D18,'Zápis do obchodného registra – '!$A$7:$E$152,5,1)</f>
        <v>2</v>
      </c>
      <c r="G18" s="178" t="str">
        <f>VLOOKUP($D18,'Podávanie kontrolného výkazu'!$A$7:$E$152,5,1)</f>
        <v>?</v>
      </c>
      <c r="H18" s="178">
        <f>VLOOKUP($D18,Hárok25!$A$7:$E$152,5,1)</f>
        <v>1</v>
      </c>
      <c r="I18" s="178" t="str">
        <f>VLOOKUP($D18,Sankcie!$A$7:$E$152,5,1)</f>
        <v>?</v>
      </c>
      <c r="J18" s="178" t="str">
        <f>VLOOKUP($D18,'Domáhanie sa práva – Podanie na'!$A$7:$E$152,5,1)</f>
        <v>?</v>
      </c>
      <c r="K18" s="178" t="str">
        <f>VLOOKUP($D18,'Bežné podnikateľské operácie – '!$A$7:$E$152,5,1)</f>
        <v>?</v>
      </c>
      <c r="L18" s="178" t="str">
        <f>VLOOKUP($D18,'Sociálne dávky – Príspevok v ne'!$A$7:$E$152,5,1)</f>
        <v>?</v>
      </c>
      <c r="M18" s="178" t="str">
        <f>VLOOKUP($D18,'Doklady – Oznámenie straty obči'!$A$7:$E$152,5,1)</f>
        <v>?</v>
      </c>
      <c r="N18" s="178" t="str">
        <f>VLOOKUP($D18,'Domáhanie sa práva – Odvolanie '!$A$7:$E$152,5,1)</f>
        <v>?</v>
      </c>
      <c r="O18" s="168">
        <f>VLOOKUP($D18,'Plnenie si daňových povinností '!$A$7:$E$152,5,1)</f>
        <v>1</v>
      </c>
      <c r="P18" s="178" t="str">
        <f>VLOOKUP($D18,'Založenie s.r.o.  a.s.'!$A$7:$E$152,5,1)</f>
        <v>?</v>
      </c>
      <c r="Q18" s="178" t="str">
        <f>VLOOKUP($D18,'Bývanie – Stavba rodinného domu'!$A$7:$E$152,5,1)</f>
        <v>?</v>
      </c>
      <c r="R18" s="178" t="str">
        <f>VLOOKUP($D18,'Bývanie – Prihlásenie (zmena) t'!$A$7:$E$152,5,1)</f>
        <v>?</v>
      </c>
      <c r="S18" s="168">
        <f>VLOOKUP($D18,'Platenie sociálnych odvodov – S'!$A$7:$E$152,5,1)</f>
        <v>1</v>
      </c>
      <c r="T18" s="168">
        <f>VLOOKUP($D18,'Príspevok pri narodení dieťaťa'!$A$7:$E$152,5,1)</f>
        <v>1</v>
      </c>
      <c r="U18" s="178" t="str">
        <f>VLOOKUP($D18,'Sociálne dávky – Rodičovský prí'!$A$7:$E$152,5,1)</f>
        <v>?</v>
      </c>
      <c r="V18" s="179" t="str">
        <f>VLOOKUP($D18,'Prídavky na dieťa'!$A$7:$E$152,5,1)</f>
        <v>-</v>
      </c>
      <c r="W18" s="178" t="str">
        <f>VLOOKUP($D18,'Rodinný život – Rozvod'!$A$7:$E$152,5,1)</f>
        <v>?</v>
      </c>
      <c r="X18" s="178" t="str">
        <f>VLOOKUP($D18,'Predaj vozidla'!$A$7:$E$152,5,1)</f>
        <v>?</v>
      </c>
      <c r="Y18" s="178" t="str">
        <f>VLOOKUP($D18,'Kúpa  nadobudnutie vozidla'!$A$7:$E$152,5,1)</f>
        <v>?</v>
      </c>
      <c r="Z18" s="178" t="str">
        <f>VLOOKUP($D18,'Prihlásenie zamestnanca do Soci'!$A$7:$E$152,5,1)</f>
        <v>?</v>
      </c>
      <c r="AA18" s="168">
        <f>VLOOKUP($D18,'Živnosť – založenie'!$A$7:$E$152,5,1)</f>
        <v>2</v>
      </c>
      <c r="AB18" s="168">
        <f>VLOOKUP($D18,'Živnosť - zmena'!$A$7:$E$152,5,1)</f>
        <v>2</v>
      </c>
      <c r="AC18" s="168">
        <f>VLOOKUP($D18,'Živnosť - prerušenie'!$A$7:$E$152,5,1)</f>
        <v>2</v>
      </c>
      <c r="AD18" s="168">
        <f>VLOOKUP($D18,'Živnosť - ukončenie'!$A$7:$E$152,5,1)</f>
        <v>2</v>
      </c>
      <c r="AF18" s="1">
        <f>VLOOKUP($D18,'Živnosť - ukončenie'!$A$7:$E$152,4,1)</f>
        <v>2</v>
      </c>
    </row>
    <row r="19" spans="1:32" ht="15.75" customHeight="1">
      <c r="A19" s="507"/>
      <c r="B19" s="496"/>
      <c r="C19" s="494"/>
      <c r="D19" s="169">
        <v>4.2</v>
      </c>
      <c r="E19" s="170" t="s">
        <v>102</v>
      </c>
      <c r="F19" s="168">
        <f>VLOOKUP(D19,'Zápis do obchodného registra – '!$A$7:$E$152,5,1)</f>
        <v>2</v>
      </c>
      <c r="G19" s="174" t="str">
        <f>VLOOKUP($D19,'Podávanie kontrolného výkazu'!$A$7:$E$152,5,1)</f>
        <v>?</v>
      </c>
      <c r="H19" s="174">
        <f>VLOOKUP($D19,Hárok25!$A$7:$E$152,5,1)</f>
        <v>0</v>
      </c>
      <c r="I19" s="174" t="str">
        <f>VLOOKUP($D19,Sankcie!$A$7:$E$152,5,1)</f>
        <v>?</v>
      </c>
      <c r="J19" s="174" t="str">
        <f>VLOOKUP($D19,'Domáhanie sa práva – Podanie na'!$A$7:$E$152,5,1)</f>
        <v>?</v>
      </c>
      <c r="K19" s="174" t="str">
        <f>VLOOKUP($D19,'Bežné podnikateľské operácie – '!$A$7:$E$152,5,1)</f>
        <v>?</v>
      </c>
      <c r="L19" s="174" t="str">
        <f>VLOOKUP($D19,'Sociálne dávky – Príspevok v ne'!$A$7:$E$152,5,1)</f>
        <v>?</v>
      </c>
      <c r="M19" s="174" t="str">
        <f>VLOOKUP($D19,'Doklady – Oznámenie straty obči'!$A$7:$E$152,5,1)</f>
        <v>?</v>
      </c>
      <c r="N19" s="174" t="str">
        <f>VLOOKUP($D19,'Domáhanie sa práva – Odvolanie '!$A$7:$E$152,5,1)</f>
        <v>?</v>
      </c>
      <c r="O19" s="168">
        <f>VLOOKUP($D19,'Plnenie si daňových povinností '!$A$7:$E$152,5,1)</f>
        <v>0</v>
      </c>
      <c r="P19" s="174" t="str">
        <f>VLOOKUP($D19,'Založenie s.r.o.  a.s.'!$A$7:$E$152,5,1)</f>
        <v>?</v>
      </c>
      <c r="Q19" s="174" t="str">
        <f>VLOOKUP($D19,'Bývanie – Stavba rodinného domu'!$A$7:$E$152,5,1)</f>
        <v>?</v>
      </c>
      <c r="R19" s="174" t="str">
        <f>VLOOKUP($D19,'Bývanie – Prihlásenie (zmena) t'!$A$7:$E$152,5,1)</f>
        <v>?</v>
      </c>
      <c r="S19" s="175" t="str">
        <f>VLOOKUP($D19,'Platenie sociálnych odvodov – S'!$A$7:$E$152,5,1)</f>
        <v>-</v>
      </c>
      <c r="T19" s="175" t="str">
        <f>VLOOKUP($D19,'Príspevok pri narodení dieťaťa'!$A$7:$E$152,5,1)</f>
        <v>-</v>
      </c>
      <c r="U19" s="174" t="str">
        <f>VLOOKUP($D19,'Sociálne dávky – Rodičovský prí'!$A$7:$E$152,5,1)</f>
        <v>?</v>
      </c>
      <c r="V19" s="175" t="str">
        <f>VLOOKUP($D19,'Prídavky na dieťa'!$A$7:$E$152,5,1)</f>
        <v>-</v>
      </c>
      <c r="W19" s="174" t="str">
        <f>VLOOKUP($D19,'Rodinný život – Rozvod'!$A$7:$E$152,5,1)</f>
        <v>?</v>
      </c>
      <c r="X19" s="174" t="str">
        <f>VLOOKUP($D19,'Predaj vozidla'!$A$7:$E$152,5,1)</f>
        <v>?</v>
      </c>
      <c r="Y19" s="174" t="str">
        <f>VLOOKUP($D19,'Kúpa  nadobudnutie vozidla'!$A$7:$E$152,5,1)</f>
        <v>?</v>
      </c>
      <c r="Z19" s="174" t="str">
        <f>VLOOKUP($D19,'Prihlásenie zamestnanca do Soci'!$A$7:$E$152,5,1)</f>
        <v>?</v>
      </c>
      <c r="AA19" s="168">
        <f>VLOOKUP($D19,'Živnosť – založenie'!$A$7:$E$152,5,1)</f>
        <v>0</v>
      </c>
      <c r="AB19" s="174" t="str">
        <f>VLOOKUP($D19,'Živnosť - zmena'!$A$7:$E$152,5,1)</f>
        <v>?</v>
      </c>
      <c r="AC19" s="174" t="str">
        <f>VLOOKUP($D19,'Živnosť - prerušenie'!$A$7:$E$152,5,1)</f>
        <v>?</v>
      </c>
      <c r="AD19" s="174" t="str">
        <f>VLOOKUP($D19,'Živnosť - ukončenie'!$A$7:$E$152,5,1)</f>
        <v>?</v>
      </c>
      <c r="AF19" s="1">
        <f>VLOOKUP($D19,'Živnosť - ukončenie'!$A$7:$E$152,4,1)</f>
        <v>2</v>
      </c>
    </row>
    <row r="20" spans="1:32" ht="15.75" customHeight="1">
      <c r="A20" s="507"/>
      <c r="B20" s="497"/>
      <c r="C20" s="500"/>
      <c r="D20" s="171">
        <v>4.3</v>
      </c>
      <c r="E20" s="172" t="s">
        <v>103</v>
      </c>
      <c r="F20" s="177" t="str">
        <f>VLOOKUP(D20,'Zápis do obchodného registra – '!$A$7:$E$152,5,1)</f>
        <v>?</v>
      </c>
      <c r="G20" s="177" t="str">
        <f>VLOOKUP($D20,'Podávanie kontrolného výkazu'!$A$7:$E$152,5,1)</f>
        <v>?</v>
      </c>
      <c r="H20" s="177">
        <f>VLOOKUP($D20,Hárok25!$A$7:$E$152,5,1)</f>
        <v>2</v>
      </c>
      <c r="I20" s="177" t="str">
        <f>VLOOKUP($D20,Sankcie!$A$7:$E$152,5,1)</f>
        <v>?</v>
      </c>
      <c r="J20" s="177" t="str">
        <f>VLOOKUP($D20,'Domáhanie sa práva – Podanie na'!$A$7:$E$152,5,1)</f>
        <v>?</v>
      </c>
      <c r="K20" s="177" t="str">
        <f>VLOOKUP($D20,'Bežné podnikateľské operácie – '!$A$7:$E$152,5,1)</f>
        <v>?</v>
      </c>
      <c r="L20" s="177" t="str">
        <f>VLOOKUP($D20,'Sociálne dávky – Príspevok v ne'!$A$7:$E$152,5,1)</f>
        <v>?</v>
      </c>
      <c r="M20" s="177" t="str">
        <f>VLOOKUP($D20,'Doklady – Oznámenie straty obči'!$A$7:$E$152,5,1)</f>
        <v>?</v>
      </c>
      <c r="N20" s="177" t="str">
        <f>VLOOKUP($D20,'Domáhanie sa práva – Odvolanie '!$A$7:$E$152,5,1)</f>
        <v>?</v>
      </c>
      <c r="O20" s="173">
        <f>VLOOKUP($D20,'Plnenie si daňových povinností '!$A$7:$E$152,5,1)</f>
        <v>2</v>
      </c>
      <c r="P20" s="177" t="str">
        <f>VLOOKUP($D20,'Založenie s.r.o.  a.s.'!$A$7:$E$152,5,1)</f>
        <v>?</v>
      </c>
      <c r="Q20" s="177" t="str">
        <f>VLOOKUP($D20,'Bývanie – Stavba rodinného domu'!$A$7:$E$152,5,1)</f>
        <v>?</v>
      </c>
      <c r="R20" s="177" t="str">
        <f>VLOOKUP($D20,'Bývanie – Prihlásenie (zmena) t'!$A$7:$E$152,5,1)</f>
        <v>?</v>
      </c>
      <c r="S20" s="173">
        <f>VLOOKUP($D20,'Platenie sociálnych odvodov – S'!$A$7:$E$152,5,1)</f>
        <v>2</v>
      </c>
      <c r="T20" s="173">
        <f>VLOOKUP($D20,'Príspevok pri narodení dieťaťa'!$A$7:$E$152,5,1)</f>
        <v>2</v>
      </c>
      <c r="U20" s="173">
        <f>VLOOKUP($D20,'Sociálne dávky – Rodičovský prí'!$A$7:$E$152,5,1)</f>
        <v>1</v>
      </c>
      <c r="V20" s="173">
        <f>VLOOKUP($D20,'Prídavky na dieťa'!$A$7:$E$152,5,1)</f>
        <v>2</v>
      </c>
      <c r="W20" s="177" t="str">
        <f>VLOOKUP($D20,'Rodinný život – Rozvod'!$A$7:$E$152,5,1)</f>
        <v>?</v>
      </c>
      <c r="X20" s="177" t="str">
        <f>VLOOKUP($D20,'Predaj vozidla'!$A$7:$E$152,5,1)</f>
        <v>?</v>
      </c>
      <c r="Y20" s="177" t="str">
        <f>VLOOKUP($D20,'Kúpa  nadobudnutie vozidla'!$A$7:$E$152,5,1)</f>
        <v>?</v>
      </c>
      <c r="Z20" s="177" t="str">
        <f>VLOOKUP($D20,'Prihlásenie zamestnanca do Soci'!$A$7:$E$152,5,1)</f>
        <v>?</v>
      </c>
      <c r="AA20" s="173">
        <f>VLOOKUP($D20,'Živnosť – založenie'!$A$7:$E$152,5,1)</f>
        <v>2</v>
      </c>
      <c r="AB20" s="173">
        <f>VLOOKUP($D20,'Živnosť - zmena'!$A$7:$E$152,5,1)</f>
        <v>2</v>
      </c>
      <c r="AC20" s="173">
        <f>VLOOKUP($D20,'Živnosť - prerušenie'!$A$7:$E$152,5,1)</f>
        <v>2</v>
      </c>
      <c r="AD20" s="173">
        <f>VLOOKUP($D20,'Živnosť - ukončenie'!$A$7:$E$152,5,1)</f>
        <v>2</v>
      </c>
      <c r="AF20" s="1">
        <f>VLOOKUP($D20,'Živnosť - ukončenie'!$A$7:$E$152,4,1)</f>
        <v>2</v>
      </c>
    </row>
    <row r="21" spans="1:32" ht="15.75" customHeight="1">
      <c r="A21" s="506" t="s">
        <v>42</v>
      </c>
      <c r="B21" s="498" t="s">
        <v>104</v>
      </c>
      <c r="C21" s="499"/>
      <c r="D21" s="169">
        <v>5.0999999999999996</v>
      </c>
      <c r="E21" s="170" t="s">
        <v>105</v>
      </c>
      <c r="F21" s="178" t="str">
        <f>VLOOKUP(D21,'Zápis do obchodného registra – '!$A$7:$E$152,5,1)</f>
        <v>?</v>
      </c>
      <c r="G21" s="178" t="str">
        <f>VLOOKUP($D21,'Podávanie kontrolného výkazu'!$A$7:$E$152,5,1)</f>
        <v>?</v>
      </c>
      <c r="H21" s="178">
        <f>VLOOKUP($D21,Hárok25!$A$7:$E$152,5,1)</f>
        <v>3</v>
      </c>
      <c r="I21" s="168">
        <f>VLOOKUP($D21,Sankcie!$A$7:$E$152,5,1)</f>
        <v>3</v>
      </c>
      <c r="J21" s="178" t="str">
        <f>VLOOKUP($D21,'Domáhanie sa práva – Podanie na'!$A$7:$E$152,5,1)</f>
        <v>?</v>
      </c>
      <c r="K21" s="178" t="str">
        <f>VLOOKUP($D21,'Bežné podnikateľské operácie – '!$A$7:$E$152,5,1)</f>
        <v>?</v>
      </c>
      <c r="L21" s="178" t="str">
        <f>VLOOKUP($D21,'Sociálne dávky – Príspevok v ne'!$A$7:$E$152,5,1)</f>
        <v>?</v>
      </c>
      <c r="M21" s="168">
        <f>VLOOKUP($D21,'Doklady – Oznámenie straty obči'!$A$7:$E$152,5,1)</f>
        <v>3</v>
      </c>
      <c r="N21" s="178" t="str">
        <f>VLOOKUP($D21,'Domáhanie sa práva – Odvolanie '!$A$7:$E$152,5,1)</f>
        <v>?</v>
      </c>
      <c r="O21" s="168">
        <f>VLOOKUP($D21,'Plnenie si daňových povinností '!$A$7:$E$152,5,1)</f>
        <v>3</v>
      </c>
      <c r="P21" s="168">
        <f>VLOOKUP($D21,'Založenie s.r.o.  a.s.'!$A$7:$E$152,5,1)</f>
        <v>3</v>
      </c>
      <c r="Q21" s="168">
        <f>VLOOKUP($D21,'Bývanie – Stavba rodinného domu'!$A$7:$E$152,5,1)</f>
        <v>3</v>
      </c>
      <c r="R21" s="168">
        <f>VLOOKUP($D21,'Bývanie – Prihlásenie (zmena) t'!$A$7:$E$152,5,1)</f>
        <v>3</v>
      </c>
      <c r="S21" s="179">
        <f>VLOOKUP($D21,'Platenie sociálnych odvodov – S'!$A$7:$E$152,5,1)</f>
        <v>0</v>
      </c>
      <c r="T21" s="168">
        <f>VLOOKUP($D21,'Príspevok pri narodení dieťaťa'!$A$7:$E$152,5,1)</f>
        <v>3</v>
      </c>
      <c r="U21" s="168">
        <f>VLOOKUP($D21,'Sociálne dávky – Rodičovský prí'!$A$7:$E$152,5,1)</f>
        <v>3</v>
      </c>
      <c r="V21" s="168">
        <f>VLOOKUP($D21,'Prídavky na dieťa'!$A$7:$E$152,5,1)</f>
        <v>3</v>
      </c>
      <c r="W21" s="178" t="str">
        <f>VLOOKUP($D21,'Rodinný život – Rozvod'!$A$7:$E$152,5,1)</f>
        <v>?</v>
      </c>
      <c r="X21" s="178" t="str">
        <f>VLOOKUP($D21,'Predaj vozidla'!$A$7:$E$152,5,1)</f>
        <v>?</v>
      </c>
      <c r="Y21" s="178" t="str">
        <f>VLOOKUP($D21,'Kúpa  nadobudnutie vozidla'!$A$7:$E$152,5,1)</f>
        <v>?</v>
      </c>
      <c r="Z21" s="178" t="str">
        <f>VLOOKUP($D21,'Prihlásenie zamestnanca do Soci'!$A$7:$E$152,5,1)</f>
        <v>?</v>
      </c>
      <c r="AA21" s="168">
        <f>VLOOKUP($D21,'Živnosť – založenie'!$A$7:$E$152,5,1)</f>
        <v>0</v>
      </c>
      <c r="AB21" s="178" t="str">
        <f>VLOOKUP($D21,'Živnosť - zmena'!$A$7:$E$152,5,1)</f>
        <v>?</v>
      </c>
      <c r="AC21" s="178" t="str">
        <f>VLOOKUP($D21,'Živnosť - prerušenie'!$A$7:$E$152,5,1)</f>
        <v>?</v>
      </c>
      <c r="AD21" s="178" t="str">
        <f>VLOOKUP($D21,'Živnosť - ukončenie'!$A$7:$E$152,5,1)</f>
        <v>?</v>
      </c>
      <c r="AF21" s="1">
        <f>VLOOKUP($D21,'Živnosť - ukončenie'!$A$7:$E$152,4,1)</f>
        <v>3</v>
      </c>
    </row>
    <row r="22" spans="1:32" ht="15.75" customHeight="1">
      <c r="A22" s="507"/>
      <c r="B22" s="496"/>
      <c r="C22" s="494"/>
      <c r="D22" s="169">
        <v>5.2</v>
      </c>
      <c r="E22" s="170" t="s">
        <v>106</v>
      </c>
      <c r="F22" s="174" t="str">
        <f>VLOOKUP(D22,'Zápis do obchodného registra – '!$A$7:$E$152,5,1)</f>
        <v>?</v>
      </c>
      <c r="G22" s="174" t="str">
        <f>VLOOKUP($D22,'Podávanie kontrolného výkazu'!$A$7:$E$152,5,1)</f>
        <v>?</v>
      </c>
      <c r="H22" s="174">
        <f>VLOOKUP($D22,Hárok25!$A$7:$E$152,5,1)</f>
        <v>0</v>
      </c>
      <c r="I22" s="175" t="str">
        <f>VLOOKUP($D22,Sankcie!$A$7:$E$152,5,1)</f>
        <v>-</v>
      </c>
      <c r="J22" s="174" t="str">
        <f>VLOOKUP($D22,'Domáhanie sa práva – Podanie na'!$A$7:$E$152,5,1)</f>
        <v>?</v>
      </c>
      <c r="K22" s="174" t="str">
        <f>VLOOKUP($D22,'Bežné podnikateľské operácie – '!$A$7:$E$152,5,1)</f>
        <v>?</v>
      </c>
      <c r="L22" s="174" t="str">
        <f>VLOOKUP($D22,'Sociálne dávky – Príspevok v ne'!$A$7:$E$152,5,1)</f>
        <v>?</v>
      </c>
      <c r="M22" s="168">
        <f>VLOOKUP($D22,'Doklady – Oznámenie straty obči'!$A$7:$E$152,5,1)</f>
        <v>2</v>
      </c>
      <c r="N22" s="174" t="str">
        <f>VLOOKUP($D22,'Domáhanie sa práva – Odvolanie '!$A$7:$E$152,5,1)</f>
        <v>?</v>
      </c>
      <c r="O22" s="168">
        <f>VLOOKUP($D22,'Plnenie si daňových povinností '!$A$7:$E$152,5,1)</f>
        <v>0</v>
      </c>
      <c r="P22" s="168">
        <f>VLOOKUP($D22,'Založenie s.r.o.  a.s.'!$A$7:$E$152,5,1)</f>
        <v>2</v>
      </c>
      <c r="Q22" s="168">
        <f>VLOOKUP($D22,'Bývanie – Stavba rodinného domu'!$A$7:$E$152,5,1)</f>
        <v>2</v>
      </c>
      <c r="R22" s="168">
        <f>VLOOKUP($D22,'Bývanie – Prihlásenie (zmena) t'!$A$7:$E$152,5,1)</f>
        <v>2</v>
      </c>
      <c r="S22" s="175" t="str">
        <f>VLOOKUP($D22,'Platenie sociálnych odvodov – S'!$A$7:$E$152,5,1)</f>
        <v>-</v>
      </c>
      <c r="T22" s="175" t="str">
        <f>VLOOKUP($D22,'Príspevok pri narodení dieťaťa'!$A$7:$E$152,5,1)</f>
        <v>-</v>
      </c>
      <c r="U22" s="175" t="str">
        <f>VLOOKUP($D22,'Sociálne dávky – Rodičovský prí'!$A$7:$E$152,5,1)</f>
        <v>-</v>
      </c>
      <c r="V22" s="175" t="str">
        <f>VLOOKUP($D22,'Prídavky na dieťa'!$A$7:$E$152,5,1)</f>
        <v>-</v>
      </c>
      <c r="W22" s="174" t="str">
        <f>VLOOKUP($D22,'Rodinný život – Rozvod'!$A$7:$E$152,5,1)</f>
        <v>?</v>
      </c>
      <c r="X22" s="174" t="str">
        <f>VLOOKUP($D22,'Predaj vozidla'!$A$7:$E$152,5,1)</f>
        <v>?</v>
      </c>
      <c r="Y22" s="174" t="str">
        <f>VLOOKUP($D22,'Kúpa  nadobudnutie vozidla'!$A$7:$E$152,5,1)</f>
        <v>?</v>
      </c>
      <c r="Z22" s="174" t="str">
        <f>VLOOKUP($D22,'Prihlásenie zamestnanca do Soci'!$A$7:$E$152,5,1)</f>
        <v>?</v>
      </c>
      <c r="AA22" s="174" t="str">
        <f>VLOOKUP($D22,'Živnosť – založenie'!$A$7:$E$152,5,1)</f>
        <v>?</v>
      </c>
      <c r="AB22" s="174" t="str">
        <f>VLOOKUP($D22,'Živnosť - zmena'!$A$7:$E$152,5,1)</f>
        <v>?</v>
      </c>
      <c r="AC22" s="174" t="str">
        <f>VLOOKUP($D22,'Živnosť - prerušenie'!$A$7:$E$152,5,1)</f>
        <v>?</v>
      </c>
      <c r="AD22" s="174" t="str">
        <f>VLOOKUP($D22,'Živnosť - ukončenie'!$A$7:$E$152,5,1)</f>
        <v>?</v>
      </c>
      <c r="AF22" s="1">
        <f>VLOOKUP($D22,'Živnosť - ukončenie'!$A$7:$E$152,4,1)</f>
        <v>2</v>
      </c>
    </row>
    <row r="23" spans="1:32" ht="15.75" customHeight="1">
      <c r="A23" s="507"/>
      <c r="B23" s="496"/>
      <c r="C23" s="494"/>
      <c r="D23" s="169">
        <v>5.3</v>
      </c>
      <c r="E23" s="170" t="s">
        <v>107</v>
      </c>
      <c r="F23" s="174" t="str">
        <f>VLOOKUP(D23,'Zápis do obchodného registra – '!$A$7:$E$152,5,1)</f>
        <v>?</v>
      </c>
      <c r="G23" s="174" t="str">
        <f>VLOOKUP($D23,'Podávanie kontrolného výkazu'!$A$7:$E$152,5,1)</f>
        <v>?</v>
      </c>
      <c r="H23" s="174" t="str">
        <f>VLOOKUP($D23,Hárok25!$A$7:$E$152,5,1)</f>
        <v>?</v>
      </c>
      <c r="I23" s="174" t="str">
        <f>VLOOKUP($D23,Sankcie!$A$7:$E$152,5,1)</f>
        <v>?</v>
      </c>
      <c r="J23" s="174" t="str">
        <f>VLOOKUP($D23,'Domáhanie sa práva – Podanie na'!$A$7:$E$152,5,1)</f>
        <v>?</v>
      </c>
      <c r="K23" s="174" t="str">
        <f>VLOOKUP($D23,'Bežné podnikateľské operácie – '!$A$7:$E$152,5,1)</f>
        <v>?</v>
      </c>
      <c r="L23" s="174" t="str">
        <f>VLOOKUP($D23,'Sociálne dávky – Príspevok v ne'!$A$7:$E$152,5,1)</f>
        <v>?</v>
      </c>
      <c r="M23" s="168">
        <f>VLOOKUP($D23,'Doklady – Oznámenie straty obči'!$A$7:$E$152,5,1)</f>
        <v>1</v>
      </c>
      <c r="N23" s="174" t="str">
        <f>VLOOKUP($D23,'Domáhanie sa práva – Odvolanie '!$A$7:$E$152,5,1)</f>
        <v>?</v>
      </c>
      <c r="O23" s="174" t="str">
        <f>VLOOKUP($D23,'Plnenie si daňových povinností '!$A$7:$E$152,5,1)</f>
        <v>?</v>
      </c>
      <c r="P23" s="168">
        <f>VLOOKUP($D23,'Založenie s.r.o.  a.s.'!$A$7:$E$152,5,1)</f>
        <v>1</v>
      </c>
      <c r="Q23" s="168">
        <f>VLOOKUP($D23,'Bývanie – Stavba rodinného domu'!$A$7:$E$152,5,1)</f>
        <v>1</v>
      </c>
      <c r="R23" s="168">
        <f>VLOOKUP($D23,'Bývanie – Prihlásenie (zmena) t'!$A$7:$E$152,5,1)</f>
        <v>1</v>
      </c>
      <c r="S23" s="175">
        <f>VLOOKUP($D23,'Platenie sociálnych odvodov – S'!$A$7:$E$152,5,1)</f>
        <v>0</v>
      </c>
      <c r="T23" s="168">
        <f>VLOOKUP($D23,'Príspevok pri narodení dieťaťa'!$A$7:$E$152,5,1)</f>
        <v>1</v>
      </c>
      <c r="U23" s="168">
        <f>VLOOKUP($D23,'Sociálne dávky – Rodičovský prí'!$A$7:$E$152,5,1)</f>
        <v>1</v>
      </c>
      <c r="V23" s="168">
        <f>VLOOKUP($D23,'Prídavky na dieťa'!$A$7:$E$152,5,1)</f>
        <v>1</v>
      </c>
      <c r="W23" s="174" t="str">
        <f>VLOOKUP($D23,'Rodinný život – Rozvod'!$A$7:$E$152,5,1)</f>
        <v>?</v>
      </c>
      <c r="X23" s="174" t="str">
        <f>VLOOKUP($D23,'Predaj vozidla'!$A$7:$E$152,5,1)</f>
        <v>?</v>
      </c>
      <c r="Y23" s="174" t="str">
        <f>VLOOKUP($D23,'Kúpa  nadobudnutie vozidla'!$A$7:$E$152,5,1)</f>
        <v>?</v>
      </c>
      <c r="Z23" s="174" t="str">
        <f>VLOOKUP($D23,'Prihlásenie zamestnanca do Soci'!$A$7:$E$152,5,1)</f>
        <v>?</v>
      </c>
      <c r="AA23" s="168">
        <f>VLOOKUP($D23,'Živnosť – založenie'!$A$7:$E$152,5,1)</f>
        <v>0</v>
      </c>
      <c r="AB23" s="168">
        <f>VLOOKUP($D23,'Živnosť - zmena'!$A$7:$E$152,5,1)</f>
        <v>0</v>
      </c>
      <c r="AC23" s="168">
        <f>VLOOKUP($D23,'Živnosť - prerušenie'!$A$7:$E$152,5,1)</f>
        <v>0</v>
      </c>
      <c r="AD23" s="168">
        <f>VLOOKUP($D23,'Živnosť - ukončenie'!$A$7:$E$152,5,1)</f>
        <v>0</v>
      </c>
      <c r="AF23" s="1">
        <f>VLOOKUP($D23,'Živnosť - ukončenie'!$A$7:$E$152,4,1)</f>
        <v>1</v>
      </c>
    </row>
    <row r="24" spans="1:32" ht="15.75" customHeight="1">
      <c r="A24" s="506" t="s">
        <v>43</v>
      </c>
      <c r="B24" s="498" t="s">
        <v>67</v>
      </c>
      <c r="C24" s="498" t="s">
        <v>108</v>
      </c>
      <c r="D24" s="180" t="s">
        <v>109</v>
      </c>
      <c r="E24" s="166" t="s">
        <v>110</v>
      </c>
      <c r="F24" s="167">
        <f>VLOOKUP(D24,'Zápis do obchodného registra – '!$A$7:$E$152,5,1)</f>
        <v>0</v>
      </c>
      <c r="G24" s="167">
        <f>VLOOKUP($D24,'Podávanie kontrolného výkazu'!$A$7:$E$152,5,1)</f>
        <v>1</v>
      </c>
      <c r="H24" s="167">
        <f>VLOOKUP($D24,Hárok25!$A$7:$E$152,5,1)</f>
        <v>1</v>
      </c>
      <c r="I24" s="167">
        <f>VLOOKUP($D24,Sankcie!$A$7:$E$152,5,1)</f>
        <v>1</v>
      </c>
      <c r="J24" s="167">
        <f>VLOOKUP($D24,'Domáhanie sa práva – Podanie na'!$A$7:$E$152,5,1)</f>
        <v>0</v>
      </c>
      <c r="K24" s="167">
        <f>VLOOKUP($D24,'Bežné podnikateľské operácie – '!$A$7:$E$152,5,1)</f>
        <v>1</v>
      </c>
      <c r="L24" s="167">
        <f>VLOOKUP($D24,'Sociálne dávky – Príspevok v ne'!$A$7:$E$152,5,1)</f>
        <v>2</v>
      </c>
      <c r="M24" s="167">
        <f>VLOOKUP($D24,'Doklady – Oznámenie straty obči'!$A$7:$E$152,5,1)</f>
        <v>0</v>
      </c>
      <c r="N24" s="167">
        <f>VLOOKUP($D24,'Domáhanie sa práva – Odvolanie '!$A$7:$E$152,5,1)</f>
        <v>0</v>
      </c>
      <c r="O24" s="167">
        <f>VLOOKUP($D24,'Plnenie si daňových povinností '!$A$7:$E$152,5,1)</f>
        <v>1</v>
      </c>
      <c r="P24" s="167">
        <f>VLOOKUP($D24,'Založenie s.r.o.  a.s.'!$A$7:$E$152,5,1)</f>
        <v>0</v>
      </c>
      <c r="Q24" s="167">
        <f>VLOOKUP($D24,'Bývanie – Stavba rodinného domu'!$A$7:$E$152,5,1)</f>
        <v>1</v>
      </c>
      <c r="R24" s="167">
        <f>VLOOKUP($D24,'Bývanie – Prihlásenie (zmena) t'!$A$7:$E$152,5,1)</f>
        <v>0</v>
      </c>
      <c r="S24" s="179">
        <f>VLOOKUP($D24,'Platenie sociálnych odvodov – S'!$A$7:$E$152,5,1)</f>
        <v>0</v>
      </c>
      <c r="T24" s="167">
        <f>VLOOKUP($D24,'Príspevok pri narodení dieťaťa'!$A$7:$E$152,5,1)</f>
        <v>2</v>
      </c>
      <c r="U24" s="167">
        <f>VLOOKUP($D24,'Sociálne dávky – Rodičovský prí'!$A$7:$E$152,5,1)</f>
        <v>2</v>
      </c>
      <c r="V24" s="167">
        <f>VLOOKUP($D24,'Prídavky na dieťa'!$A$7:$E$152,5,1)</f>
        <v>2</v>
      </c>
      <c r="W24" s="167">
        <f>VLOOKUP($D24,'Rodinný život – Rozvod'!$A$7:$E$152,5,1)</f>
        <v>0</v>
      </c>
      <c r="X24" s="167">
        <f>VLOOKUP($D24,'Predaj vozidla'!$A$7:$E$152,5,1)</f>
        <v>0</v>
      </c>
      <c r="Y24" s="167">
        <f>VLOOKUP($D24,'Kúpa  nadobudnutie vozidla'!$A$7:$E$152,5,1)</f>
        <v>0</v>
      </c>
      <c r="Z24" s="167">
        <f>VLOOKUP($D24,'Prihlásenie zamestnanca do Soci'!$A$7:$E$152,5,1)</f>
        <v>2</v>
      </c>
      <c r="AA24" s="167">
        <f>VLOOKUP($D24,'Živnosť – založenie'!$A$7:$E$152,5,1)</f>
        <v>0</v>
      </c>
      <c r="AB24" s="167">
        <f>VLOOKUP($D24,'Živnosť - zmena'!$A$7:$E$152,5,1)</f>
        <v>0</v>
      </c>
      <c r="AC24" s="167">
        <f>VLOOKUP($D24,'Živnosť - prerušenie'!$A$7:$E$152,5,1)</f>
        <v>0</v>
      </c>
      <c r="AD24" s="167">
        <f>VLOOKUP($D24,'Živnosť - ukončenie'!$A$7:$E$152,5,1)</f>
        <v>0</v>
      </c>
      <c r="AF24" s="1">
        <f>VLOOKUP($D24,'Živnosť - ukončenie'!$A$7:$E$152,4,1)</f>
        <v>2</v>
      </c>
    </row>
    <row r="25" spans="1:32" ht="15.75" customHeight="1">
      <c r="A25" s="507"/>
      <c r="B25" s="496"/>
      <c r="C25" s="496"/>
      <c r="D25" s="181" t="s">
        <v>111</v>
      </c>
      <c r="E25" s="170" t="s">
        <v>112</v>
      </c>
      <c r="F25" s="174" t="str">
        <f>VLOOKUP(D25,'Zápis do obchodného registra – '!$A$7:$E$152,5,1)</f>
        <v>?</v>
      </c>
      <c r="G25" s="168">
        <f>VLOOKUP($D25,'Podávanie kontrolného výkazu'!$A$7:$E$152,5,1)</f>
        <v>1</v>
      </c>
      <c r="H25" s="168">
        <f>VLOOKUP($D25,Hárok25!$A$7:$E$152,5,1)</f>
        <v>1</v>
      </c>
      <c r="I25" s="168">
        <f>VLOOKUP($D25,Sankcie!$A$7:$E$152,5,1)</f>
        <v>1</v>
      </c>
      <c r="J25" s="174">
        <f>VLOOKUP($D25,'Domáhanie sa práva – Podanie na'!$A$7:$E$152,5,1)</f>
        <v>0</v>
      </c>
      <c r="K25" s="174" t="str">
        <f>VLOOKUP($D25,'Bežné podnikateľské operácie – '!$A$7:$E$152,5,1)</f>
        <v>?</v>
      </c>
      <c r="L25" s="168">
        <f>VLOOKUP($D25,'Sociálne dávky – Príspevok v ne'!$A$7:$E$152,5,1)</f>
        <v>1</v>
      </c>
      <c r="M25" s="168">
        <f>VLOOKUP($D25,'Doklady – Oznámenie straty obči'!$A$7:$E$152,5,1)</f>
        <v>0</v>
      </c>
      <c r="N25" s="174" t="str">
        <f>VLOOKUP($D25,'Domáhanie sa práva – Odvolanie '!$A$7:$E$152,5,1)</f>
        <v>?</v>
      </c>
      <c r="O25" s="168">
        <f>VLOOKUP($D25,'Plnenie si daňových povinností '!$A$7:$E$152,5,1)</f>
        <v>1</v>
      </c>
      <c r="P25" s="168">
        <f>VLOOKUP($D25,'Založenie s.r.o.  a.s.'!$A$7:$E$152,5,1)</f>
        <v>0</v>
      </c>
      <c r="Q25" s="168">
        <f>VLOOKUP($D25,'Bývanie – Stavba rodinného domu'!$A$7:$E$152,5,1)</f>
        <v>1</v>
      </c>
      <c r="R25" s="168">
        <f>VLOOKUP($D25,'Bývanie – Prihlásenie (zmena) t'!$A$7:$E$152,5,1)</f>
        <v>0</v>
      </c>
      <c r="S25" s="168">
        <f>VLOOKUP($D25,'Platenie sociálnych odvodov – S'!$A$7:$E$152,5,1)</f>
        <v>1</v>
      </c>
      <c r="T25" s="168">
        <f>VLOOKUP($D25,'Príspevok pri narodení dieťaťa'!$A$7:$E$152,5,1)</f>
        <v>1</v>
      </c>
      <c r="U25" s="168">
        <f>VLOOKUP($D25,'Sociálne dávky – Rodičovský prí'!$A$7:$E$152,5,1)</f>
        <v>1</v>
      </c>
      <c r="V25" s="168">
        <f>VLOOKUP($D25,'Prídavky na dieťa'!$A$7:$E$152,5,1)</f>
        <v>1</v>
      </c>
      <c r="W25" s="174" t="str">
        <f>VLOOKUP($D25,'Rodinný život – Rozvod'!$A$7:$E$152,5,1)</f>
        <v>?</v>
      </c>
      <c r="X25" s="168">
        <f>VLOOKUP($D25,'Predaj vozidla'!$A$7:$E$152,5,1)</f>
        <v>1</v>
      </c>
      <c r="Y25" s="168">
        <f>VLOOKUP($D25,'Kúpa  nadobudnutie vozidla'!$A$7:$E$152,5,1)</f>
        <v>1</v>
      </c>
      <c r="Z25" s="168">
        <f>VLOOKUP($D25,'Prihlásenie zamestnanca do Soci'!$A$7:$E$152,5,1)</f>
        <v>1</v>
      </c>
      <c r="AA25" s="168">
        <f>VLOOKUP($D25,'Živnosť – založenie'!$A$7:$E$152,5,1)</f>
        <v>1</v>
      </c>
      <c r="AB25" s="168">
        <f>VLOOKUP($D25,'Živnosť - zmena'!$A$7:$E$152,5,1)</f>
        <v>1</v>
      </c>
      <c r="AC25" s="168">
        <f>VLOOKUP($D25,'Živnosť - prerušenie'!$A$7:$E$152,5,1)</f>
        <v>1</v>
      </c>
      <c r="AD25" s="168">
        <f>VLOOKUP($D25,'Živnosť - ukončenie'!$A$7:$E$152,5,1)</f>
        <v>1</v>
      </c>
      <c r="AF25" s="1">
        <f>VLOOKUP($D25,'Živnosť - ukončenie'!$A$7:$E$152,4,1)</f>
        <v>1</v>
      </c>
    </row>
    <row r="26" spans="1:32" ht="15.75" customHeight="1">
      <c r="A26" s="507"/>
      <c r="B26" s="496"/>
      <c r="C26" s="497"/>
      <c r="D26" s="182" t="s">
        <v>113</v>
      </c>
      <c r="E26" s="172" t="s">
        <v>114</v>
      </c>
      <c r="F26" s="173">
        <f>VLOOKUP(D26,'Zápis do obchodného registra – '!$A$7:$E$152,5,1)</f>
        <v>0</v>
      </c>
      <c r="G26" s="173">
        <f>VLOOKUP($D26,'Podávanie kontrolného výkazu'!$A$7:$E$152,5,1)</f>
        <v>0</v>
      </c>
      <c r="H26" s="173">
        <f>VLOOKUP($D26,Hárok25!$A$7:$E$152,5,1)</f>
        <v>0</v>
      </c>
      <c r="I26" s="173">
        <f>VLOOKUP($D26,Sankcie!$A$7:$E$152,5,1)</f>
        <v>0</v>
      </c>
      <c r="J26" s="173">
        <f>VLOOKUP($D26,'Domáhanie sa práva – Podanie na'!$A$7:$E$152,5,1)</f>
        <v>2</v>
      </c>
      <c r="K26" s="177" t="str">
        <f>VLOOKUP($D26,'Bežné podnikateľské operácie – '!$A$7:$E$152,5,1)</f>
        <v>?</v>
      </c>
      <c r="L26" s="173">
        <f>VLOOKUP($D26,'Sociálne dávky – Príspevok v ne'!$A$7:$E$152,5,1)</f>
        <v>0</v>
      </c>
      <c r="M26" s="173">
        <f>VLOOKUP($D26,'Doklady – Oznámenie straty obči'!$A$7:$E$152,5,1)</f>
        <v>2</v>
      </c>
      <c r="N26" s="173">
        <f>VLOOKUP($D26,'Domáhanie sa práva – Odvolanie '!$A$7:$E$152,5,1)</f>
        <v>2</v>
      </c>
      <c r="O26" s="173">
        <f>VLOOKUP($D26,'Plnenie si daňových povinností '!$A$7:$E$152,5,1)</f>
        <v>0</v>
      </c>
      <c r="P26" s="173">
        <f>VLOOKUP($D26,'Založenie s.r.o.  a.s.'!$A$7:$E$152,5,1)</f>
        <v>2</v>
      </c>
      <c r="Q26" s="173">
        <f>VLOOKUP($D26,'Bývanie – Stavba rodinného domu'!$A$7:$E$152,5,1)</f>
        <v>2</v>
      </c>
      <c r="R26" s="173">
        <f>VLOOKUP($D26,'Bývanie – Prihlásenie (zmena) t'!$A$7:$E$152,5,1)</f>
        <v>2</v>
      </c>
      <c r="S26" s="176">
        <f>VLOOKUP($D26,'Platenie sociálnych odvodov – S'!$A$7:$E$152,5,1)</f>
        <v>0</v>
      </c>
      <c r="T26" s="173">
        <f>VLOOKUP($D26,'Príspevok pri narodení dieťaťa'!$A$7:$E$152,5,1)</f>
        <v>2</v>
      </c>
      <c r="U26" s="173">
        <f>VLOOKUP($D26,'Sociálne dávky – Rodičovský prí'!$A$7:$E$152,5,1)</f>
        <v>2</v>
      </c>
      <c r="V26" s="173">
        <f>VLOOKUP($D26,'Prídavky na dieťa'!$A$7:$E$152,5,1)</f>
        <v>2</v>
      </c>
      <c r="W26" s="173">
        <f>VLOOKUP($D26,'Rodinný život – Rozvod'!$A$7:$E$152,5,1)</f>
        <v>2</v>
      </c>
      <c r="X26" s="173">
        <f>VLOOKUP($D26,'Predaj vozidla'!$A$7:$E$152,5,1)</f>
        <v>2</v>
      </c>
      <c r="Y26" s="173">
        <f>VLOOKUP($D26,'Kúpa  nadobudnutie vozidla'!$A$7:$E$152,5,1)</f>
        <v>2</v>
      </c>
      <c r="Z26" s="177" t="str">
        <f>VLOOKUP($D26,'Prihlásenie zamestnanca do Soci'!$A$7:$E$152,5,1)</f>
        <v>?</v>
      </c>
      <c r="AA26" s="173">
        <f>VLOOKUP($D26,'Živnosť – založenie'!$A$7:$E$152,5,1)</f>
        <v>2</v>
      </c>
      <c r="AB26" s="173">
        <f>VLOOKUP($D26,'Živnosť - zmena'!$A$7:$E$152,5,1)</f>
        <v>2</v>
      </c>
      <c r="AC26" s="173">
        <f>VLOOKUP($D26,'Živnosť - prerušenie'!$A$7:$E$152,5,1)</f>
        <v>2</v>
      </c>
      <c r="AD26" s="173">
        <f>VLOOKUP($D26,'Živnosť - ukončenie'!$A$7:$E$152,5,1)</f>
        <v>2</v>
      </c>
      <c r="AF26" s="1">
        <f>VLOOKUP($D26,'Živnosť - ukončenie'!$A$7:$E$152,4,1)</f>
        <v>2</v>
      </c>
    </row>
    <row r="27" spans="1:32" ht="15.75" customHeight="1">
      <c r="A27" s="507"/>
      <c r="B27" s="496"/>
      <c r="C27" s="495" t="s">
        <v>115</v>
      </c>
      <c r="D27" s="181" t="s">
        <v>116</v>
      </c>
      <c r="E27" s="170" t="s">
        <v>117</v>
      </c>
      <c r="F27" s="168">
        <f>VLOOKUP(D27,'Zápis do obchodného registra – '!$A$7:$E$152,5,1)</f>
        <v>0</v>
      </c>
      <c r="G27" s="168">
        <f>VLOOKUP($D27,'Podávanie kontrolného výkazu'!$A$7:$E$152,5,1)</f>
        <v>0</v>
      </c>
      <c r="H27" s="168">
        <f>VLOOKUP($D27,Hárok25!$A$7:$E$152,5,1)</f>
        <v>0</v>
      </c>
      <c r="I27" s="168">
        <f>VLOOKUP($D27,Sankcie!$A$7:$E$152,5,1)</f>
        <v>0</v>
      </c>
      <c r="J27" s="178">
        <f>VLOOKUP($D27,'Domáhanie sa práva – Podanie na'!$A$7:$E$152,5,1)</f>
        <v>0</v>
      </c>
      <c r="K27" s="178" t="str">
        <f>VLOOKUP($D27,'Bežné podnikateľské operácie – '!$A$7:$E$152,5,1)</f>
        <v>?</v>
      </c>
      <c r="L27" s="168">
        <f>VLOOKUP($D27,'Sociálne dávky – Príspevok v ne'!$A$7:$E$152,5,1)</f>
        <v>0</v>
      </c>
      <c r="M27" s="168">
        <f>VLOOKUP($D27,'Doklady – Oznámenie straty obči'!$A$7:$E$152,5,1)</f>
        <v>0</v>
      </c>
      <c r="N27" s="178" t="str">
        <f>VLOOKUP($D27,'Domáhanie sa práva – Odvolanie '!$A$7:$E$152,5,1)</f>
        <v>?</v>
      </c>
      <c r="O27" s="168">
        <f>VLOOKUP($D27,'Plnenie si daňových povinností '!$A$7:$E$152,5,1)</f>
        <v>0</v>
      </c>
      <c r="P27" s="168">
        <f>VLOOKUP($D27,'Založenie s.r.o.  a.s.'!$A$7:$E$152,5,1)</f>
        <v>0</v>
      </c>
      <c r="Q27" s="168">
        <f>VLOOKUP($D27,'Bývanie – Stavba rodinného domu'!$A$7:$E$152,5,1)</f>
        <v>0</v>
      </c>
      <c r="R27" s="168">
        <f>VLOOKUP($D27,'Bývanie – Prihlásenie (zmena) t'!$A$7:$E$152,5,1)</f>
        <v>0</v>
      </c>
      <c r="S27" s="179">
        <f>VLOOKUP($D27,'Platenie sociálnych odvodov – S'!$A$7:$E$152,5,1)</f>
        <v>0</v>
      </c>
      <c r="T27" s="168">
        <f>VLOOKUP($D27,'Príspevok pri narodení dieťaťa'!$A$7:$E$152,5,1)</f>
        <v>1</v>
      </c>
      <c r="U27" s="168">
        <f>VLOOKUP($D27,'Sociálne dávky – Rodičovský prí'!$A$7:$E$152,5,1)</f>
        <v>1</v>
      </c>
      <c r="V27" s="168">
        <f>VLOOKUP($D27,'Prídavky na dieťa'!$A$7:$E$152,5,1)</f>
        <v>1</v>
      </c>
      <c r="W27" s="178" t="str">
        <f>VLOOKUP($D27,'Rodinný život – Rozvod'!$A$7:$E$152,5,1)</f>
        <v>?</v>
      </c>
      <c r="X27" s="178" t="str">
        <f>VLOOKUP($D27,'Predaj vozidla'!$A$7:$E$152,5,1)</f>
        <v>?</v>
      </c>
      <c r="Y27" s="178" t="str">
        <f>VLOOKUP($D27,'Kúpa  nadobudnutie vozidla'!$A$7:$E$152,5,1)</f>
        <v>?</v>
      </c>
      <c r="Z27" s="178" t="str">
        <f>VLOOKUP($D27,'Prihlásenie zamestnanca do Soci'!$A$7:$E$152,5,1)</f>
        <v>?</v>
      </c>
      <c r="AA27" s="168">
        <f>VLOOKUP($D27,'Živnosť – založenie'!$A$7:$E$152,5,1)</f>
        <v>0</v>
      </c>
      <c r="AB27" s="168">
        <f>VLOOKUP($D27,'Živnosť - zmena'!$A$7:$E$152,5,1)</f>
        <v>0</v>
      </c>
      <c r="AC27" s="168">
        <f>VLOOKUP($D27,'Živnosť - prerušenie'!$A$7:$E$152,5,1)</f>
        <v>0</v>
      </c>
      <c r="AD27" s="168">
        <f>VLOOKUP($D27,'Živnosť - ukončenie'!$A$7:$E$152,5,1)</f>
        <v>0</v>
      </c>
      <c r="AF27" s="1">
        <f>VLOOKUP($D27,'Živnosť - ukončenie'!$A$7:$E$152,4,1)</f>
        <v>1</v>
      </c>
    </row>
    <row r="28" spans="1:32" ht="15.75" customHeight="1">
      <c r="A28" s="507"/>
      <c r="B28" s="496"/>
      <c r="C28" s="497"/>
      <c r="D28" s="182" t="s">
        <v>118</v>
      </c>
      <c r="E28" s="172" t="s">
        <v>119</v>
      </c>
      <c r="F28" s="173">
        <f>VLOOKUP(D28,'Zápis do obchodného registra – '!$A$7:$E$152,5,1)</f>
        <v>0</v>
      </c>
      <c r="G28" s="173">
        <f>VLOOKUP($D28,'Podávanie kontrolného výkazu'!$A$7:$E$152,5,1)</f>
        <v>0</v>
      </c>
      <c r="H28" s="173">
        <f>VLOOKUP($D28,Hárok25!$A$7:$E$152,5,1)</f>
        <v>0</v>
      </c>
      <c r="I28" s="177" t="str">
        <f>VLOOKUP($D28,Sankcie!$A$7:$E$152,5,1)</f>
        <v>?</v>
      </c>
      <c r="J28" s="177" t="str">
        <f>VLOOKUP($D28,'Domáhanie sa práva – Podanie na'!$A$7:$E$152,5,1)</f>
        <v>?</v>
      </c>
      <c r="K28" s="177" t="str">
        <f>VLOOKUP($D28,'Bežné podnikateľské operácie – '!$A$7:$E$152,5,1)</f>
        <v>?</v>
      </c>
      <c r="L28" s="173">
        <f>VLOOKUP($D28,'Sociálne dávky – Príspevok v ne'!$A$7:$E$152,5,1)</f>
        <v>0</v>
      </c>
      <c r="M28" s="177" t="str">
        <f>VLOOKUP($D28,'Doklady – Oznámenie straty obči'!$A$7:$E$152,5,1)</f>
        <v>?</v>
      </c>
      <c r="N28" s="177" t="str">
        <f>VLOOKUP($D28,'Domáhanie sa práva – Odvolanie '!$A$7:$E$152,5,1)</f>
        <v>?</v>
      </c>
      <c r="O28" s="173">
        <f>VLOOKUP($D28,'Plnenie si daňových povinností '!$A$7:$E$152,5,1)</f>
        <v>0</v>
      </c>
      <c r="P28" s="173">
        <f>VLOOKUP($D28,'Založenie s.r.o.  a.s.'!$A$7:$E$152,5,1)</f>
        <v>0</v>
      </c>
      <c r="Q28" s="177" t="str">
        <f>VLOOKUP($D28,'Bývanie – Stavba rodinného domu'!$A$7:$E$152,5,1)</f>
        <v>?</v>
      </c>
      <c r="R28" s="177" t="str">
        <f>VLOOKUP($D28,'Bývanie – Prihlásenie (zmena) t'!$A$7:$E$152,5,1)</f>
        <v>?</v>
      </c>
      <c r="S28" s="176" t="str">
        <f>VLOOKUP($D28,'Platenie sociálnych odvodov – S'!$A$7:$E$152,5,1)</f>
        <v>?</v>
      </c>
      <c r="T28" s="177" t="str">
        <f>VLOOKUP($D28,'Príspevok pri narodení dieťaťa'!$A$7:$E$152,5,1)</f>
        <v>?</v>
      </c>
      <c r="U28" s="177" t="str">
        <f>VLOOKUP($D28,'Sociálne dávky – Rodičovský prí'!$A$7:$E$152,5,1)</f>
        <v>?</v>
      </c>
      <c r="V28" s="177" t="str">
        <f>VLOOKUP($D28,'Prídavky na dieťa'!$A$7:$E$152,5,1)</f>
        <v>?</v>
      </c>
      <c r="W28" s="177" t="str">
        <f>VLOOKUP($D28,'Rodinný život – Rozvod'!$A$7:$E$152,5,1)</f>
        <v>?</v>
      </c>
      <c r="X28" s="177" t="str">
        <f>VLOOKUP($D28,'Predaj vozidla'!$A$7:$E$152,5,1)</f>
        <v>?</v>
      </c>
      <c r="Y28" s="177" t="str">
        <f>VLOOKUP($D28,'Kúpa  nadobudnutie vozidla'!$A$7:$E$152,5,1)</f>
        <v>?</v>
      </c>
      <c r="Z28" s="177" t="str">
        <f>VLOOKUP($D28,'Prihlásenie zamestnanca do Soci'!$A$7:$E$152,5,1)</f>
        <v>?</v>
      </c>
      <c r="AA28" s="173">
        <f>VLOOKUP($D28,'Živnosť – založenie'!$A$7:$E$152,5,1)</f>
        <v>0</v>
      </c>
      <c r="AB28" s="173">
        <f>VLOOKUP($D28,'Živnosť - zmena'!$A$7:$E$152,5,1)</f>
        <v>0</v>
      </c>
      <c r="AC28" s="173">
        <f>VLOOKUP($D28,'Živnosť - prerušenie'!$A$7:$E$152,5,1)</f>
        <v>0</v>
      </c>
      <c r="AD28" s="173">
        <f>VLOOKUP($D28,'Živnosť - ukončenie'!$A$7:$E$152,5,1)</f>
        <v>0</v>
      </c>
      <c r="AF28" s="1">
        <f>VLOOKUP($D28,'Živnosť - ukončenie'!$A$7:$E$152,4,1)</f>
        <v>2</v>
      </c>
    </row>
    <row r="29" spans="1:32" ht="15.75" customHeight="1">
      <c r="A29" s="507"/>
      <c r="B29" s="496"/>
      <c r="C29" s="495" t="s">
        <v>120</v>
      </c>
      <c r="D29" s="181" t="s">
        <v>121</v>
      </c>
      <c r="E29" s="170" t="s">
        <v>122</v>
      </c>
      <c r="F29" s="168">
        <f>VLOOKUP(D29,'Zápis do obchodného registra – '!$A$7:$E$152,5,1)</f>
        <v>0</v>
      </c>
      <c r="G29" s="168">
        <f>VLOOKUP($D29,'Podávanie kontrolného výkazu'!$A$7:$E$152,5,1)</f>
        <v>2</v>
      </c>
      <c r="H29" s="168">
        <f>VLOOKUP($D29,Hárok25!$A$7:$E$152,5,1)</f>
        <v>1</v>
      </c>
      <c r="I29" s="168">
        <f>VLOOKUP($D29,Sankcie!$A$7:$E$152,5,1)</f>
        <v>0</v>
      </c>
      <c r="J29" s="168">
        <f>VLOOKUP($D29,'Domáhanie sa práva – Podanie na'!$A$7:$E$152,5,1)</f>
        <v>2</v>
      </c>
      <c r="K29" s="168">
        <f>VLOOKUP($D29,'Bežné podnikateľské operácie – '!$A$7:$E$152,5,1)</f>
        <v>2</v>
      </c>
      <c r="L29" s="168">
        <f>VLOOKUP($D29,'Sociálne dávky – Príspevok v ne'!$A$7:$E$152,5,1)</f>
        <v>0</v>
      </c>
      <c r="M29" s="168">
        <f>VLOOKUP($D29,'Doklady – Oznámenie straty obči'!$A$7:$E$152,5,1)</f>
        <v>0</v>
      </c>
      <c r="N29" s="168">
        <f>VLOOKUP($D29,'Domáhanie sa práva – Odvolanie '!$A$7:$E$152,5,1)</f>
        <v>2</v>
      </c>
      <c r="O29" s="168">
        <f>VLOOKUP($D29,'Plnenie si daňových povinností '!$A$7:$E$152,5,1)</f>
        <v>1</v>
      </c>
      <c r="P29" s="168">
        <f>VLOOKUP($D29,'Založenie s.r.o.  a.s.'!$A$7:$E$152,5,1)</f>
        <v>2</v>
      </c>
      <c r="Q29" s="168">
        <f>VLOOKUP($D29,'Bývanie – Stavba rodinného domu'!$A$7:$E$152,5,1)</f>
        <v>0</v>
      </c>
      <c r="R29" s="168">
        <f>VLOOKUP($D29,'Bývanie – Prihlásenie (zmena) t'!$A$7:$E$152,5,1)</f>
        <v>0</v>
      </c>
      <c r="S29" s="168">
        <f>VLOOKUP($D29,'Platenie sociálnych odvodov – S'!$A$7:$E$152,5,1)</f>
        <v>1</v>
      </c>
      <c r="T29" s="168">
        <f>VLOOKUP($D29,'Príspevok pri narodení dieťaťa'!$A$7:$E$152,5,1)</f>
        <v>0</v>
      </c>
      <c r="U29" s="168">
        <f>VLOOKUP($D29,'Sociálne dávky – Rodičovský prí'!$A$7:$E$152,5,1)</f>
        <v>0</v>
      </c>
      <c r="V29" s="168">
        <f>VLOOKUP($D29,'Prídavky na dieťa'!$A$7:$E$152,5,1)</f>
        <v>0</v>
      </c>
      <c r="W29" s="168">
        <f>VLOOKUP($D29,'Rodinný život – Rozvod'!$A$7:$E$152,5,1)</f>
        <v>2</v>
      </c>
      <c r="X29" s="168">
        <f>VLOOKUP($D29,'Predaj vozidla'!$A$7:$E$152,5,1)</f>
        <v>2</v>
      </c>
      <c r="Y29" s="168">
        <f>VLOOKUP($D29,'Kúpa  nadobudnutie vozidla'!$A$7:$E$152,5,1)</f>
        <v>2</v>
      </c>
      <c r="Z29" s="168">
        <f>VLOOKUP($D29,'Prihlásenie zamestnanca do Soci'!$A$7:$E$152,5,1)</f>
        <v>2</v>
      </c>
      <c r="AA29" s="168">
        <f>VLOOKUP($D29,'Živnosť – založenie'!$A$7:$E$152,5,1)</f>
        <v>2</v>
      </c>
      <c r="AB29" s="168">
        <f>VLOOKUP($D29,'Živnosť - zmena'!$A$7:$E$152,5,1)</f>
        <v>0</v>
      </c>
      <c r="AC29" s="168">
        <f>VLOOKUP($D29,'Živnosť - prerušenie'!$A$7:$E$152,5,1)</f>
        <v>0</v>
      </c>
      <c r="AD29" s="168">
        <f>VLOOKUP($D29,'Živnosť - ukončenie'!$A$7:$E$152,5,1)</f>
        <v>0</v>
      </c>
      <c r="AF29" s="1">
        <f>VLOOKUP($D29,'Živnosť - ukončenie'!$A$7:$E$152,4,1)</f>
        <v>2</v>
      </c>
    </row>
    <row r="30" spans="1:32" ht="15.75" customHeight="1">
      <c r="A30" s="507"/>
      <c r="B30" s="496"/>
      <c r="C30" s="496"/>
      <c r="D30" s="181" t="s">
        <v>123</v>
      </c>
      <c r="E30" s="170" t="s">
        <v>124</v>
      </c>
      <c r="F30" s="175">
        <f>VLOOKUP(D30,'Zápis do obchodného registra – '!$A$7:$E$152,5,1)</f>
        <v>0</v>
      </c>
      <c r="G30" s="168">
        <f>VLOOKUP($D30,'Podávanie kontrolného výkazu'!$A$7:$E$152,5,1)</f>
        <v>0</v>
      </c>
      <c r="H30" s="168">
        <f>VLOOKUP($D30,Hárok25!$A$7:$E$152,5,1)</f>
        <v>1</v>
      </c>
      <c r="I30" s="168">
        <f>VLOOKUP($D30,Sankcie!$A$7:$E$152,5,1)</f>
        <v>1</v>
      </c>
      <c r="J30" s="168">
        <f>VLOOKUP($D30,'Domáhanie sa práva – Podanie na'!$A$7:$E$152,5,1)</f>
        <v>0</v>
      </c>
      <c r="K30" s="168">
        <f>VLOOKUP($D30,'Bežné podnikateľské operácie – '!$A$7:$E$152,5,1)</f>
        <v>0</v>
      </c>
      <c r="L30" s="175" t="str">
        <f>VLOOKUP($D30,'Sociálne dávky – Príspevok v ne'!$A$7:$E$152,5,1)</f>
        <v>-</v>
      </c>
      <c r="M30" s="175" t="str">
        <f>VLOOKUP($D30,'Doklady – Oznámenie straty obči'!$A$7:$E$152,5,1)</f>
        <v>-</v>
      </c>
      <c r="N30" s="168">
        <f>VLOOKUP($D30,'Domáhanie sa práva – Odvolanie '!$A$7:$E$152,5,1)</f>
        <v>0</v>
      </c>
      <c r="O30" s="168">
        <f>VLOOKUP($D30,'Plnenie si daňových povinností '!$A$7:$E$152,5,1)</f>
        <v>1</v>
      </c>
      <c r="P30" s="168">
        <f>VLOOKUP($D30,'Založenie s.r.o.  a.s.'!$A$7:$E$152,5,1)</f>
        <v>0</v>
      </c>
      <c r="Q30" s="175" t="str">
        <f>VLOOKUP($D30,'Bývanie – Stavba rodinného domu'!$A$7:$E$152,5,1)</f>
        <v>-</v>
      </c>
      <c r="R30" s="175" t="str">
        <f>VLOOKUP($D30,'Bývanie – Prihlásenie (zmena) t'!$A$7:$E$152,5,1)</f>
        <v>-</v>
      </c>
      <c r="S30" s="168">
        <f>VLOOKUP($D30,'Platenie sociálnych odvodov – S'!$A$7:$E$152,5,1)</f>
        <v>1</v>
      </c>
      <c r="T30" s="175" t="str">
        <f>VLOOKUP($D30,'Príspevok pri narodení dieťaťa'!$A$7:$E$152,5,1)</f>
        <v>-</v>
      </c>
      <c r="U30" s="175" t="str">
        <f>VLOOKUP($D30,'Sociálne dávky – Rodičovský prí'!$A$7:$E$152,5,1)</f>
        <v>-</v>
      </c>
      <c r="V30" s="175" t="str">
        <f>VLOOKUP($D30,'Prídavky na dieťa'!$A$7:$E$152,5,1)</f>
        <v>-</v>
      </c>
      <c r="W30" s="168">
        <f>VLOOKUP($D30,'Rodinný život – Rozvod'!$A$7:$E$152,5,1)</f>
        <v>0</v>
      </c>
      <c r="X30" s="168">
        <f>VLOOKUP($D30,'Predaj vozidla'!$A$7:$E$152,5,1)</f>
        <v>1</v>
      </c>
      <c r="Y30" s="168">
        <f>VLOOKUP($D30,'Kúpa  nadobudnutie vozidla'!$A$7:$E$152,5,1)</f>
        <v>1</v>
      </c>
      <c r="Z30" s="168">
        <f>VLOOKUP($D30,'Prihlásenie zamestnanca do Soci'!$A$7:$E$152,5,1)</f>
        <v>0</v>
      </c>
      <c r="AA30" s="175" t="str">
        <f>VLOOKUP($D30,'Živnosť – založenie'!$A$7:$E$152,5,1)</f>
        <v>-</v>
      </c>
      <c r="AB30" s="175" t="str">
        <f>VLOOKUP($D30,'Živnosť - zmena'!$A$7:$E$152,5,1)</f>
        <v>-</v>
      </c>
      <c r="AC30" s="175" t="str">
        <f>VLOOKUP($D30,'Živnosť - prerušenie'!$A$7:$E$152,5,1)</f>
        <v>-</v>
      </c>
      <c r="AD30" s="175" t="str">
        <f>VLOOKUP($D30,'Živnosť - ukončenie'!$A$7:$E$152,5,1)</f>
        <v>-</v>
      </c>
      <c r="AF30" s="1">
        <f>VLOOKUP($D30,'Živnosť - ukončenie'!$A$7:$E$152,4,1)</f>
        <v>1</v>
      </c>
    </row>
    <row r="31" spans="1:32" ht="15.75" customHeight="1">
      <c r="A31" s="507"/>
      <c r="B31" s="496"/>
      <c r="C31" s="496"/>
      <c r="D31" s="181" t="s">
        <v>125</v>
      </c>
      <c r="E31" s="170" t="s">
        <v>126</v>
      </c>
      <c r="F31" s="175">
        <f>VLOOKUP(D31,'Zápis do obchodného registra – '!$A$7:$E$152,5,1)</f>
        <v>0</v>
      </c>
      <c r="G31" s="168">
        <f>VLOOKUP($D31,'Podávanie kontrolného výkazu'!$A$7:$E$152,5,1)</f>
        <v>0</v>
      </c>
      <c r="H31" s="168">
        <f>VLOOKUP($D31,Hárok25!$A$7:$E$152,5,1)</f>
        <v>0</v>
      </c>
      <c r="I31" s="168">
        <f>VLOOKUP($D31,Sankcie!$A$7:$E$152,5,1)</f>
        <v>0</v>
      </c>
      <c r="J31" s="168">
        <f>VLOOKUP($D31,'Domáhanie sa práva – Podanie na'!$A$7:$E$152,5,1)</f>
        <v>0</v>
      </c>
      <c r="K31" s="168">
        <f>VLOOKUP($D31,'Bežné podnikateľské operácie – '!$A$7:$E$152,5,1)</f>
        <v>1</v>
      </c>
      <c r="L31" s="175" t="str">
        <f>VLOOKUP($D31,'Sociálne dávky – Príspevok v ne'!$A$7:$E$152,5,1)</f>
        <v>-</v>
      </c>
      <c r="M31" s="175" t="str">
        <f>VLOOKUP($D31,'Doklady – Oznámenie straty obči'!$A$7:$E$152,5,1)</f>
        <v>-</v>
      </c>
      <c r="N31" s="168">
        <f>VLOOKUP($D31,'Domáhanie sa práva – Odvolanie '!$A$7:$E$152,5,1)</f>
        <v>0</v>
      </c>
      <c r="O31" s="168">
        <f>VLOOKUP($D31,'Plnenie si daňových povinností '!$A$7:$E$152,5,1)</f>
        <v>0</v>
      </c>
      <c r="P31" s="168">
        <f>VLOOKUP($D31,'Založenie s.r.o.  a.s.'!$A$7:$E$152,5,1)</f>
        <v>0</v>
      </c>
      <c r="Q31" s="175" t="str">
        <f>VLOOKUP($D31,'Bývanie – Stavba rodinného domu'!$A$7:$E$152,5,1)</f>
        <v>-</v>
      </c>
      <c r="R31" s="175" t="str">
        <f>VLOOKUP($D31,'Bývanie – Prihlásenie (zmena) t'!$A$7:$E$152,5,1)</f>
        <v>-</v>
      </c>
      <c r="S31" s="168">
        <f>VLOOKUP($D31,'Platenie sociálnych odvodov – S'!$A$7:$E$152,5,1)</f>
        <v>1</v>
      </c>
      <c r="T31" s="175" t="str">
        <f>VLOOKUP($D31,'Príspevok pri narodení dieťaťa'!$A$7:$E$152,5,1)</f>
        <v>-</v>
      </c>
      <c r="U31" s="175" t="str">
        <f>VLOOKUP($D31,'Sociálne dávky – Rodičovský prí'!$A$7:$E$152,5,1)</f>
        <v>-</v>
      </c>
      <c r="V31" s="175" t="str">
        <f>VLOOKUP($D31,'Prídavky na dieťa'!$A$7:$E$152,5,1)</f>
        <v>-</v>
      </c>
      <c r="W31" s="168">
        <f>VLOOKUP($D31,'Rodinný život – Rozvod'!$A$7:$E$152,5,1)</f>
        <v>0</v>
      </c>
      <c r="X31" s="168">
        <f>VLOOKUP($D31,'Predaj vozidla'!$A$7:$E$152,5,1)</f>
        <v>0</v>
      </c>
      <c r="Y31" s="168">
        <f>VLOOKUP($D31,'Kúpa  nadobudnutie vozidla'!$A$7:$E$152,5,1)</f>
        <v>0</v>
      </c>
      <c r="Z31" s="168">
        <f>VLOOKUP($D31,'Prihlásenie zamestnanca do Soci'!$A$7:$E$152,5,1)</f>
        <v>0</v>
      </c>
      <c r="AA31" s="175" t="str">
        <f>VLOOKUP($D31,'Živnosť – založenie'!$A$7:$E$152,5,1)</f>
        <v>-</v>
      </c>
      <c r="AB31" s="175" t="str">
        <f>VLOOKUP($D31,'Živnosť - zmena'!$A$7:$E$152,5,1)</f>
        <v>-</v>
      </c>
      <c r="AC31" s="175" t="str">
        <f>VLOOKUP($D31,'Živnosť - prerušenie'!$A$7:$E$152,5,1)</f>
        <v>-</v>
      </c>
      <c r="AD31" s="175" t="str">
        <f>VLOOKUP($D31,'Živnosť - ukončenie'!$A$7:$E$152,5,1)</f>
        <v>-</v>
      </c>
      <c r="AF31" s="1">
        <f>VLOOKUP($D31,'Živnosť - ukončenie'!$A$7:$E$152,4,1)</f>
        <v>1</v>
      </c>
    </row>
    <row r="32" spans="1:32" ht="15.75" customHeight="1">
      <c r="A32" s="507"/>
      <c r="B32" s="496"/>
      <c r="C32" s="496"/>
      <c r="D32" s="181" t="s">
        <v>127</v>
      </c>
      <c r="E32" s="170" t="s">
        <v>128</v>
      </c>
      <c r="F32" s="175">
        <f>VLOOKUP(D32,'Zápis do obchodného registra – '!$A$7:$E$152,5,1)</f>
        <v>0</v>
      </c>
      <c r="G32" s="168">
        <f>VLOOKUP($D32,'Podávanie kontrolného výkazu'!$A$7:$E$152,5,1)</f>
        <v>0</v>
      </c>
      <c r="H32" s="168">
        <f>VLOOKUP($D32,Hárok25!$A$7:$E$152,5,1)</f>
        <v>0</v>
      </c>
      <c r="I32" s="168" t="str">
        <f>VLOOKUP($D32,Sankcie!$A$7:$E$152,5,1)</f>
        <v>-</v>
      </c>
      <c r="J32" s="168">
        <f>VLOOKUP($D32,'Domáhanie sa práva – Podanie na'!$A$7:$E$152,5,1)</f>
        <v>1</v>
      </c>
      <c r="K32" s="168">
        <f>VLOOKUP($D32,'Bežné podnikateľské operácie – '!$A$7:$E$152,5,1)</f>
        <v>0</v>
      </c>
      <c r="L32" s="175" t="str">
        <f>VLOOKUP($D32,'Sociálne dávky – Príspevok v ne'!$A$7:$E$152,5,1)</f>
        <v>-</v>
      </c>
      <c r="M32" s="175" t="str">
        <f>VLOOKUP($D32,'Doklady – Oznámenie straty obči'!$A$7:$E$152,5,1)</f>
        <v>-</v>
      </c>
      <c r="N32" s="168">
        <f>VLOOKUP($D32,'Domáhanie sa práva – Odvolanie '!$A$7:$E$152,5,1)</f>
        <v>0</v>
      </c>
      <c r="O32" s="168">
        <f>VLOOKUP($D32,'Plnenie si daňových povinností '!$A$7:$E$152,5,1)</f>
        <v>0</v>
      </c>
      <c r="P32" s="168">
        <f>VLOOKUP($D32,'Založenie s.r.o.  a.s.'!$A$7:$E$152,5,1)</f>
        <v>0</v>
      </c>
      <c r="Q32" s="175" t="str">
        <f>VLOOKUP($D32,'Bývanie – Stavba rodinného domu'!$A$7:$E$152,5,1)</f>
        <v>-</v>
      </c>
      <c r="R32" s="175" t="str">
        <f>VLOOKUP($D32,'Bývanie – Prihlásenie (zmena) t'!$A$7:$E$152,5,1)</f>
        <v>-</v>
      </c>
      <c r="S32" s="168">
        <f>VLOOKUP($D32,'Platenie sociálnych odvodov – S'!$A$7:$E$152,5,1)</f>
        <v>0</v>
      </c>
      <c r="T32" s="175" t="str">
        <f>VLOOKUP($D32,'Príspevok pri narodení dieťaťa'!$A$7:$E$152,5,1)</f>
        <v>-</v>
      </c>
      <c r="U32" s="175" t="str">
        <f>VLOOKUP($D32,'Sociálne dávky – Rodičovský prí'!$A$7:$E$152,5,1)</f>
        <v>-</v>
      </c>
      <c r="V32" s="175" t="str">
        <f>VLOOKUP($D32,'Prídavky na dieťa'!$A$7:$E$152,5,1)</f>
        <v>-</v>
      </c>
      <c r="W32" s="168">
        <f>VLOOKUP($D32,'Rodinný život – Rozvod'!$A$7:$E$152,5,1)</f>
        <v>0</v>
      </c>
      <c r="X32" s="168">
        <f>VLOOKUP($D32,'Predaj vozidla'!$A$7:$E$152,5,1)</f>
        <v>0</v>
      </c>
      <c r="Y32" s="168">
        <f>VLOOKUP($D32,'Kúpa  nadobudnutie vozidla'!$A$7:$E$152,5,1)</f>
        <v>0</v>
      </c>
      <c r="Z32" s="168">
        <f>VLOOKUP($D32,'Prihlásenie zamestnanca do Soci'!$A$7:$E$152,5,1)</f>
        <v>0</v>
      </c>
      <c r="AA32" s="168">
        <f>VLOOKUP($D32,'Živnosť – založenie'!$A$7:$E$152,5,1)</f>
        <v>0</v>
      </c>
      <c r="AB32" s="175" t="str">
        <f>VLOOKUP($D32,'Živnosť - zmena'!$A$7:$E$152,5,1)</f>
        <v>-</v>
      </c>
      <c r="AC32" s="175" t="str">
        <f>VLOOKUP($D32,'Živnosť - prerušenie'!$A$7:$E$152,5,1)</f>
        <v>-</v>
      </c>
      <c r="AD32" s="175" t="str">
        <f>VLOOKUP($D32,'Živnosť - ukončenie'!$A$7:$E$152,5,1)</f>
        <v>-</v>
      </c>
      <c r="AF32" s="1">
        <f>VLOOKUP($D32,'Živnosť - ukončenie'!$A$7:$E$152,4,1)</f>
        <v>2</v>
      </c>
    </row>
    <row r="33" spans="1:32" ht="15.75" customHeight="1">
      <c r="A33" s="506" t="s">
        <v>44</v>
      </c>
      <c r="B33" s="498" t="s">
        <v>129</v>
      </c>
      <c r="C33" s="498" t="s">
        <v>130</v>
      </c>
      <c r="D33" s="180" t="s">
        <v>131</v>
      </c>
      <c r="E33" s="166" t="s">
        <v>132</v>
      </c>
      <c r="F33" s="167">
        <f>VLOOKUP(D33,'Zápis do obchodného registra – '!$A$7:$E$152,5,1)</f>
        <v>0</v>
      </c>
      <c r="G33" s="167">
        <f>VLOOKUP($D33,'Podávanie kontrolného výkazu'!$A$7:$E$152,5,1)</f>
        <v>0</v>
      </c>
      <c r="H33" s="167">
        <f>VLOOKUP($D33,Hárok25!$A$7:$E$152,5,1)</f>
        <v>0</v>
      </c>
      <c r="I33" s="167">
        <f>VLOOKUP($D33,Sankcie!$A$7:$E$152,5,1)</f>
        <v>0</v>
      </c>
      <c r="J33" s="167">
        <f>VLOOKUP($D33,'Domáhanie sa práva – Podanie na'!$A$7:$E$152,5,1)</f>
        <v>0</v>
      </c>
      <c r="K33" s="178">
        <f>VLOOKUP($D33,'Bežné podnikateľské operácie – '!$A$7:$E$152,5,1)</f>
        <v>0</v>
      </c>
      <c r="L33" s="167">
        <f>VLOOKUP($D33,'Sociálne dávky – Príspevok v ne'!$A$7:$E$152,5,1)</f>
        <v>1</v>
      </c>
      <c r="M33" s="167">
        <f>VLOOKUP($D33,'Doklady – Oznámenie straty obči'!$A$7:$E$152,5,1)</f>
        <v>0</v>
      </c>
      <c r="N33" s="167">
        <f>VLOOKUP($D33,'Domáhanie sa práva – Odvolanie '!$A$7:$E$152,5,1)</f>
        <v>0</v>
      </c>
      <c r="O33" s="167">
        <f>VLOOKUP($D33,'Plnenie si daňových povinností '!$A$7:$E$152,5,1)</f>
        <v>0</v>
      </c>
      <c r="P33" s="167">
        <f>VLOOKUP($D33,'Založenie s.r.o.  a.s.'!$A$7:$E$152,5,1)</f>
        <v>0</v>
      </c>
      <c r="Q33" s="167">
        <f>VLOOKUP($D33,'Bývanie – Stavba rodinného domu'!$A$7:$E$152,5,1)</f>
        <v>0</v>
      </c>
      <c r="R33" s="167">
        <f>VLOOKUP($D33,'Bývanie – Prihlásenie (zmena) t'!$A$7:$E$152,5,1)</f>
        <v>0</v>
      </c>
      <c r="S33" s="179">
        <f>VLOOKUP($D33,'Platenie sociálnych odvodov – S'!$A$7:$E$152,5,1)</f>
        <v>0</v>
      </c>
      <c r="T33" s="167">
        <f>VLOOKUP($D33,'Príspevok pri narodení dieťaťa'!$A$7:$E$152,5,1)</f>
        <v>0</v>
      </c>
      <c r="U33" s="167">
        <f>VLOOKUP($D33,'Sociálne dávky – Rodičovský prí'!$A$7:$E$152,5,1)</f>
        <v>0</v>
      </c>
      <c r="V33" s="167">
        <f>VLOOKUP($D33,'Prídavky na dieťa'!$A$7:$E$152,5,1)</f>
        <v>0</v>
      </c>
      <c r="W33" s="167">
        <f>VLOOKUP($D33,'Rodinný život – Rozvod'!$A$7:$E$152,5,1)</f>
        <v>0</v>
      </c>
      <c r="X33" s="167">
        <f>VLOOKUP($D33,'Predaj vozidla'!$A$7:$E$152,5,1)</f>
        <v>0</v>
      </c>
      <c r="Y33" s="167">
        <f>VLOOKUP($D33,'Kúpa  nadobudnutie vozidla'!$A$7:$E$152,5,1)</f>
        <v>0</v>
      </c>
      <c r="Z33" s="167">
        <f>VLOOKUP($D33,'Prihlásenie zamestnanca do Soci'!$A$7:$E$152,5,1)</f>
        <v>0</v>
      </c>
      <c r="AA33" s="167">
        <f>VLOOKUP($D33,'Živnosť – založenie'!$A$7:$E$152,5,1)</f>
        <v>0</v>
      </c>
      <c r="AB33" s="167">
        <f>VLOOKUP($D33,'Živnosť - zmena'!$A$7:$E$152,5,1)</f>
        <v>0</v>
      </c>
      <c r="AC33" s="167">
        <f>VLOOKUP($D33,'Živnosť - prerušenie'!$A$7:$E$152,5,1)</f>
        <v>0</v>
      </c>
      <c r="AD33" s="167">
        <f>VLOOKUP($D33,'Živnosť - ukončenie'!$A$7:$E$152,5,1)</f>
        <v>0</v>
      </c>
      <c r="AF33" s="1">
        <f>VLOOKUP($D33,'Živnosť - ukončenie'!$A$7:$E$152,4,1)</f>
        <v>1</v>
      </c>
    </row>
    <row r="34" spans="1:32" ht="15.75" customHeight="1">
      <c r="A34" s="507"/>
      <c r="B34" s="496"/>
      <c r="C34" s="497"/>
      <c r="D34" s="182" t="s">
        <v>133</v>
      </c>
      <c r="E34" s="172" t="s">
        <v>134</v>
      </c>
      <c r="F34" s="173">
        <f>VLOOKUP(D34,'Zápis do obchodného registra – '!$A$7:$E$152,5,1)</f>
        <v>0</v>
      </c>
      <c r="G34" s="173">
        <f>VLOOKUP($D34,'Podávanie kontrolného výkazu'!$A$7:$E$152,5,1)</f>
        <v>0</v>
      </c>
      <c r="H34" s="173">
        <f>VLOOKUP($D34,Hárok25!$A$7:$E$152,5,1)</f>
        <v>0</v>
      </c>
      <c r="I34" s="176" t="str">
        <f>VLOOKUP($D34,Sankcie!$A$7:$E$152,5,1)</f>
        <v>-</v>
      </c>
      <c r="J34" s="173">
        <f>VLOOKUP($D34,'Domáhanie sa práva – Podanie na'!$A$7:$E$152,5,1)</f>
        <v>0</v>
      </c>
      <c r="K34" s="177" t="str">
        <f>VLOOKUP($D34,'Bežné podnikateľské operácie – '!$A$7:$E$152,5,1)</f>
        <v>?</v>
      </c>
      <c r="L34" s="173">
        <f>VLOOKUP($D34,'Sociálne dávky – Príspevok v ne'!$A$7:$E$152,5,1)</f>
        <v>0</v>
      </c>
      <c r="M34" s="173">
        <f>VLOOKUP($D34,'Doklady – Oznámenie straty obči'!$A$7:$E$152,5,1)</f>
        <v>1</v>
      </c>
      <c r="N34" s="173">
        <f>VLOOKUP($D34,'Domáhanie sa práva – Odvolanie '!$A$7:$E$152,5,1)</f>
        <v>0</v>
      </c>
      <c r="O34" s="173">
        <f>VLOOKUP($D34,'Plnenie si daňových povinností '!$A$7:$E$152,5,1)</f>
        <v>0</v>
      </c>
      <c r="P34" s="173">
        <f>VLOOKUP($D34,'Založenie s.r.o.  a.s.'!$A$7:$E$152,5,1)</f>
        <v>0</v>
      </c>
      <c r="Q34" s="173">
        <f>VLOOKUP($D34,'Bývanie – Stavba rodinného domu'!$A$7:$E$152,5,1)</f>
        <v>0</v>
      </c>
      <c r="R34" s="173">
        <f>VLOOKUP($D34,'Bývanie – Prihlásenie (zmena) t'!$A$7:$E$152,5,1)</f>
        <v>1</v>
      </c>
      <c r="S34" s="176">
        <f>VLOOKUP($D34,'Platenie sociálnych odvodov – S'!$A$7:$E$152,5,1)</f>
        <v>0</v>
      </c>
      <c r="T34" s="173">
        <f>VLOOKUP($D34,'Príspevok pri narodení dieťaťa'!$A$7:$E$152,5,1)</f>
        <v>1</v>
      </c>
      <c r="U34" s="173">
        <f>VLOOKUP($D34,'Sociálne dávky – Rodičovský prí'!$A$7:$E$152,5,1)</f>
        <v>1</v>
      </c>
      <c r="V34" s="173">
        <f>VLOOKUP($D34,'Prídavky na dieťa'!$A$7:$E$152,5,1)</f>
        <v>1</v>
      </c>
      <c r="W34" s="173">
        <f>VLOOKUP($D34,'Rodinný život – Rozvod'!$A$7:$E$152,5,1)</f>
        <v>0</v>
      </c>
      <c r="X34" s="173">
        <f>VLOOKUP($D34,'Predaj vozidla'!$A$7:$E$152,5,1)</f>
        <v>1</v>
      </c>
      <c r="Y34" s="173">
        <f>VLOOKUP($D34,'Kúpa  nadobudnutie vozidla'!$A$7:$E$152,5,1)</f>
        <v>1</v>
      </c>
      <c r="Z34" s="177">
        <f>VLOOKUP($D34,'Prihlásenie zamestnanca do Soci'!$A$7:$E$152,5,1)</f>
        <v>0</v>
      </c>
      <c r="AA34" s="173">
        <f>VLOOKUP($D34,'Živnosť – založenie'!$A$7:$E$152,5,1)</f>
        <v>0</v>
      </c>
      <c r="AB34" s="173">
        <f>VLOOKUP($D34,'Živnosť - zmena'!$A$7:$E$152,5,1)</f>
        <v>0</v>
      </c>
      <c r="AC34" s="173">
        <f>VLOOKUP($D34,'Živnosť - prerušenie'!$A$7:$E$152,5,1)</f>
        <v>0</v>
      </c>
      <c r="AD34" s="173">
        <f>VLOOKUP($D34,'Živnosť - ukončenie'!$A$7:$E$152,5,1)</f>
        <v>0</v>
      </c>
      <c r="AF34" s="1">
        <f>VLOOKUP($D34,'Živnosť - ukončenie'!$A$7:$E$152,4,1)</f>
        <v>1</v>
      </c>
    </row>
    <row r="35" spans="1:32" ht="15.75" customHeight="1">
      <c r="A35" s="507"/>
      <c r="B35" s="496"/>
      <c r="C35" s="495" t="s">
        <v>135</v>
      </c>
      <c r="D35" s="181" t="s">
        <v>136</v>
      </c>
      <c r="E35" s="170" t="s">
        <v>137</v>
      </c>
      <c r="F35" s="168">
        <f>VLOOKUP(D35,'Zápis do obchodného registra – '!$A$7:$E$152,5,1)</f>
        <v>0</v>
      </c>
      <c r="G35" s="168">
        <f>VLOOKUP($D35,'Podávanie kontrolného výkazu'!$A$7:$E$152,5,1)</f>
        <v>0</v>
      </c>
      <c r="H35" s="168">
        <f>VLOOKUP($D35,Hárok25!$A$7:$E$152,5,1)</f>
        <v>0</v>
      </c>
      <c r="I35" s="168">
        <f>VLOOKUP($D35,Sankcie!$A$7:$E$152,5,1)</f>
        <v>0</v>
      </c>
      <c r="J35" s="168">
        <f>VLOOKUP($D35,'Domáhanie sa práva – Podanie na'!$A$7:$E$152,5,1)</f>
        <v>0</v>
      </c>
      <c r="K35" s="178">
        <f>VLOOKUP($D35,'Bežné podnikateľské operácie – '!$A$7:$E$152,5,1)</f>
        <v>0</v>
      </c>
      <c r="L35" s="168">
        <f>VLOOKUP($D35,'Sociálne dávky – Príspevok v ne'!$A$7:$E$152,5,1)</f>
        <v>1</v>
      </c>
      <c r="M35" s="168">
        <f>VLOOKUP($D35,'Doklady – Oznámenie straty obči'!$A$7:$E$152,5,1)</f>
        <v>0</v>
      </c>
      <c r="N35" s="168">
        <f>VLOOKUP($D35,'Domáhanie sa práva – Odvolanie '!$A$7:$E$152,5,1)</f>
        <v>0</v>
      </c>
      <c r="O35" s="168">
        <f>VLOOKUP($D35,'Plnenie si daňových povinností '!$A$7:$E$152,5,1)</f>
        <v>0</v>
      </c>
      <c r="P35" s="168">
        <f>VLOOKUP($D35,'Založenie s.r.o.  a.s.'!$A$7:$E$152,5,1)</f>
        <v>0</v>
      </c>
      <c r="Q35" s="168">
        <f>VLOOKUP($D35,'Bývanie – Stavba rodinného domu'!$A$7:$E$152,5,1)</f>
        <v>0</v>
      </c>
      <c r="R35" s="168">
        <f>VLOOKUP($D35,'Bývanie – Prihlásenie (zmena) t'!$A$7:$E$152,5,1)</f>
        <v>0</v>
      </c>
      <c r="S35" s="168">
        <f>VLOOKUP($D35,'Platenie sociálnych odvodov – S'!$A$7:$E$152,5,1)</f>
        <v>0</v>
      </c>
      <c r="T35" s="168">
        <f>VLOOKUP($D35,'Príspevok pri narodení dieťaťa'!$A$7:$E$152,5,1)</f>
        <v>1</v>
      </c>
      <c r="U35" s="168">
        <f>VLOOKUP($D35,'Sociálne dávky – Rodičovský prí'!$A$7:$E$152,5,1)</f>
        <v>0</v>
      </c>
      <c r="V35" s="168">
        <f>VLOOKUP($D35,'Prídavky na dieťa'!$A$7:$E$152,5,1)</f>
        <v>1</v>
      </c>
      <c r="W35" s="168">
        <f>VLOOKUP($D35,'Rodinný život – Rozvod'!$A$7:$E$152,5,1)</f>
        <v>0</v>
      </c>
      <c r="X35" s="168">
        <f>VLOOKUP($D35,'Predaj vozidla'!$A$7:$E$152,5,1)</f>
        <v>0</v>
      </c>
      <c r="Y35" s="168">
        <f>VLOOKUP($D35,'Kúpa  nadobudnutie vozidla'!$A$7:$E$152,5,1)</f>
        <v>0</v>
      </c>
      <c r="Z35" s="168">
        <f>VLOOKUP($D35,'Prihlásenie zamestnanca do Soci'!$A$7:$E$152,5,1)</f>
        <v>0</v>
      </c>
      <c r="AA35" s="168">
        <f>VLOOKUP($D35,'Živnosť – založenie'!$A$7:$E$152,5,1)</f>
        <v>0</v>
      </c>
      <c r="AB35" s="168">
        <f>VLOOKUP($D35,'Živnosť - zmena'!$A$7:$E$152,5,1)</f>
        <v>0</v>
      </c>
      <c r="AC35" s="168">
        <f>VLOOKUP($D35,'Živnosť - prerušenie'!$A$7:$E$152,5,1)</f>
        <v>0</v>
      </c>
      <c r="AD35" s="168">
        <f>VLOOKUP($D35,'Živnosť - ukončenie'!$A$7:$E$152,5,1)</f>
        <v>0</v>
      </c>
      <c r="AF35" s="1">
        <f>VLOOKUP($D35,'Živnosť - ukončenie'!$A$7:$E$152,4,1)</f>
        <v>1</v>
      </c>
    </row>
    <row r="36" spans="1:32" ht="15.75" customHeight="1">
      <c r="A36" s="507"/>
      <c r="B36" s="496"/>
      <c r="C36" s="496"/>
      <c r="D36" s="181" t="s">
        <v>138</v>
      </c>
      <c r="E36" s="170" t="s">
        <v>139</v>
      </c>
      <c r="F36" s="175" t="str">
        <f>VLOOKUP(D36,'Zápis do obchodného registra – '!$A$7:$E$152,5,1)</f>
        <v>-</v>
      </c>
      <c r="G36" s="168">
        <f>VLOOKUP($D36,'Podávanie kontrolného výkazu'!$A$7:$E$152,5,1)</f>
        <v>1</v>
      </c>
      <c r="H36" s="168">
        <f>VLOOKUP($D36,Hárok25!$A$7:$E$152,5,1)</f>
        <v>1</v>
      </c>
      <c r="I36" s="168">
        <f>VLOOKUP($D36,Sankcie!$A$7:$E$152,5,1)</f>
        <v>1</v>
      </c>
      <c r="J36" s="168">
        <f>VLOOKUP($D36,'Domáhanie sa práva – Podanie na'!$A$7:$E$152,5,1)</f>
        <v>1</v>
      </c>
      <c r="K36" s="174">
        <f>VLOOKUP($D36,'Bežné podnikateľské operácie – '!$A$7:$E$152,5,1)</f>
        <v>1</v>
      </c>
      <c r="L36" s="168">
        <f>VLOOKUP($D36,'Sociálne dávky – Príspevok v ne'!$A$7:$E$152,5,1)</f>
        <v>1</v>
      </c>
      <c r="M36" s="168">
        <f>VLOOKUP($D36,'Doklady – Oznámenie straty obči'!$A$7:$E$152,5,1)</f>
        <v>0</v>
      </c>
      <c r="N36" s="168">
        <f>VLOOKUP($D36,'Domáhanie sa práva – Odvolanie '!$A$7:$E$152,5,1)</f>
        <v>1</v>
      </c>
      <c r="O36" s="168">
        <f>VLOOKUP($D36,'Plnenie si daňových povinností '!$A$7:$E$152,5,1)</f>
        <v>1</v>
      </c>
      <c r="P36" s="168">
        <f>VLOOKUP($D36,'Založenie s.r.o.  a.s.'!$A$7:$E$152,5,1)</f>
        <v>0</v>
      </c>
      <c r="Q36" s="174" t="str">
        <f>VLOOKUP($D36,'Bývanie – Stavba rodinného domu'!$A$7:$E$152,5,1)</f>
        <v>?</v>
      </c>
      <c r="R36" s="175" t="str">
        <f>VLOOKUP($D36,'Bývanie – Prihlásenie (zmena) t'!$A$7:$E$152,5,1)</f>
        <v>-</v>
      </c>
      <c r="S36" s="168">
        <f>VLOOKUP($D36,'Platenie sociálnych odvodov – S'!$A$7:$E$152,5,1)</f>
        <v>1</v>
      </c>
      <c r="T36" s="168">
        <f>VLOOKUP($D36,'Príspevok pri narodení dieťaťa'!$A$7:$E$152,5,1)</f>
        <v>1</v>
      </c>
      <c r="U36" s="168">
        <f>VLOOKUP($D36,'Sociálne dávky – Rodičovský prí'!$A$7:$E$152,5,1)</f>
        <v>1</v>
      </c>
      <c r="V36" s="168">
        <f>VLOOKUP($D36,'Prídavky na dieťa'!$A$7:$E$152,5,1)</f>
        <v>1</v>
      </c>
      <c r="W36" s="168">
        <f>VLOOKUP($D36,'Rodinný život – Rozvod'!$A$7:$E$152,5,1)</f>
        <v>1</v>
      </c>
      <c r="X36" s="168">
        <f>VLOOKUP($D36,'Predaj vozidla'!$A$7:$E$152,5,1)</f>
        <v>1</v>
      </c>
      <c r="Y36" s="168">
        <f>VLOOKUP($D36,'Kúpa  nadobudnutie vozidla'!$A$7:$E$152,5,1)</f>
        <v>1</v>
      </c>
      <c r="Z36" s="168">
        <f>VLOOKUP($D36,'Prihlásenie zamestnanca do Soci'!$A$7:$E$152,5,1)</f>
        <v>1</v>
      </c>
      <c r="AA36" s="168">
        <f>VLOOKUP($D36,'Živnosť – založenie'!$A$7:$E$152,5,1)</f>
        <v>1</v>
      </c>
      <c r="AB36" s="168">
        <f>VLOOKUP($D36,'Živnosť - zmena'!$A$7:$E$152,5,1)</f>
        <v>1</v>
      </c>
      <c r="AC36" s="168">
        <f>VLOOKUP($D36,'Živnosť - prerušenie'!$A$7:$E$152,5,1)</f>
        <v>1</v>
      </c>
      <c r="AD36" s="168">
        <f>VLOOKUP($D36,'Živnosť - ukončenie'!$A$7:$E$152,5,1)</f>
        <v>1</v>
      </c>
      <c r="AF36" s="1">
        <f>VLOOKUP($D36,'Živnosť - ukončenie'!$A$7:$E$152,4,1)</f>
        <v>1</v>
      </c>
    </row>
    <row r="37" spans="1:32" ht="15.75" customHeight="1">
      <c r="A37" s="507"/>
      <c r="B37" s="496"/>
      <c r="C37" s="497"/>
      <c r="D37" s="182" t="s">
        <v>140</v>
      </c>
      <c r="E37" s="172" t="s">
        <v>141</v>
      </c>
      <c r="F37" s="173">
        <f>VLOOKUP(D37,'Zápis do obchodného registra – '!$A$7:$E$152,5,1)</f>
        <v>1</v>
      </c>
      <c r="G37" s="173">
        <f>VLOOKUP($D37,'Podávanie kontrolného výkazu'!$A$7:$E$152,5,1)</f>
        <v>1</v>
      </c>
      <c r="H37" s="173">
        <f>VLOOKUP($D37,Hárok25!$A$7:$E$152,5,1)</f>
        <v>1</v>
      </c>
      <c r="I37" s="177" t="str">
        <f>VLOOKUP($D37,Sankcie!$A$7:$E$152,5,1)</f>
        <v>-</v>
      </c>
      <c r="J37" s="176" t="str">
        <f>VLOOKUP($D37,'Domáhanie sa práva – Podanie na'!$A$7:$E$152,5,1)</f>
        <v>-</v>
      </c>
      <c r="K37" s="177">
        <f>VLOOKUP($D37,'Bežné podnikateľské operácie – '!$A$7:$E$152,5,1)</f>
        <v>0</v>
      </c>
      <c r="L37" s="173">
        <f>VLOOKUP($D37,'Sociálne dávky – Príspevok v ne'!$A$7:$E$152,5,1)</f>
        <v>0</v>
      </c>
      <c r="M37" s="173">
        <f>VLOOKUP($D37,'Doklady – Oznámenie straty obči'!$A$7:$E$152,5,1)</f>
        <v>1</v>
      </c>
      <c r="N37" s="176" t="str">
        <f>VLOOKUP($D37,'Domáhanie sa práva – Odvolanie '!$A$7:$E$152,5,1)</f>
        <v>-</v>
      </c>
      <c r="O37" s="173">
        <f>VLOOKUP($D37,'Plnenie si daňových povinností '!$A$7:$E$152,5,1)</f>
        <v>1</v>
      </c>
      <c r="P37" s="173">
        <f>VLOOKUP($D37,'Založenie s.r.o.  a.s.'!$A$7:$E$152,5,1)</f>
        <v>1</v>
      </c>
      <c r="Q37" s="177" t="str">
        <f>VLOOKUP($D37,'Bývanie – Stavba rodinného domu'!$A$7:$E$152,5,1)</f>
        <v>?</v>
      </c>
      <c r="R37" s="176" t="str">
        <f>VLOOKUP($D37,'Bývanie – Prihlásenie (zmena) t'!$A$7:$E$152,5,1)</f>
        <v>-</v>
      </c>
      <c r="S37" s="173">
        <f>VLOOKUP($D37,'Platenie sociálnych odvodov – S'!$A$7:$E$152,5,1)</f>
        <v>0</v>
      </c>
      <c r="T37" s="176" t="str">
        <f>VLOOKUP($D37,'Príspevok pri narodení dieťaťa'!$A$7:$E$152,5,1)</f>
        <v>-</v>
      </c>
      <c r="U37" s="176" t="str">
        <f>VLOOKUP($D37,'Sociálne dávky – Rodičovský prí'!$A$7:$E$152,5,1)</f>
        <v>-</v>
      </c>
      <c r="V37" s="176" t="str">
        <f>VLOOKUP($D37,'Prídavky na dieťa'!$A$7:$E$152,5,1)</f>
        <v>-</v>
      </c>
      <c r="W37" s="176" t="str">
        <f>VLOOKUP($D37,'Rodinný život – Rozvod'!$A$7:$E$152,5,1)</f>
        <v>-</v>
      </c>
      <c r="X37" s="177" t="str">
        <f>VLOOKUP($D37,'Predaj vozidla'!$A$7:$E$152,5,1)</f>
        <v>?</v>
      </c>
      <c r="Y37" s="177" t="str">
        <f>VLOOKUP($D37,'Kúpa  nadobudnutie vozidla'!$A$7:$E$152,5,1)</f>
        <v>?</v>
      </c>
      <c r="Z37" s="177" t="str">
        <f>VLOOKUP($D37,'Prihlásenie zamestnanca do Soci'!$A$7:$E$152,5,1)</f>
        <v>?</v>
      </c>
      <c r="AA37" s="177" t="str">
        <f>VLOOKUP($D37,'Živnosť – založenie'!$A$7:$E$152,5,1)</f>
        <v>?</v>
      </c>
      <c r="AB37" s="177" t="str">
        <f>VLOOKUP($D37,'Živnosť - zmena'!$A$7:$E$152,5,1)</f>
        <v>?</v>
      </c>
      <c r="AC37" s="177" t="str">
        <f>VLOOKUP($D37,'Živnosť - prerušenie'!$A$7:$E$152,5,1)</f>
        <v>?</v>
      </c>
      <c r="AD37" s="177" t="str">
        <f>VLOOKUP($D37,'Živnosť - ukončenie'!$A$7:$E$152,5,1)</f>
        <v>?</v>
      </c>
      <c r="AF37" s="1">
        <f>VLOOKUP($D37,'Živnosť - ukončenie'!$A$7:$E$152,4,1)</f>
        <v>1</v>
      </c>
    </row>
    <row r="38" spans="1:32" ht="15.75" customHeight="1">
      <c r="A38" s="507"/>
      <c r="B38" s="496"/>
      <c r="C38" s="183" t="s">
        <v>142</v>
      </c>
      <c r="D38" s="182" t="s">
        <v>143</v>
      </c>
      <c r="E38" s="172" t="s">
        <v>144</v>
      </c>
      <c r="F38" s="173">
        <f>VLOOKUP(D38,'Zápis do obchodného registra – '!$A$7:$E$152,5,1)</f>
        <v>0</v>
      </c>
      <c r="G38" s="173">
        <f>VLOOKUP($D38,'Podávanie kontrolného výkazu'!$A$7:$E$152,5,1)</f>
        <v>0</v>
      </c>
      <c r="H38" s="173">
        <f>VLOOKUP($D38,Hárok25!$A$7:$E$152,5,1)</f>
        <v>0</v>
      </c>
      <c r="I38" s="173">
        <f>VLOOKUP($D38,Sankcie!$A$7:$E$152,5,1)</f>
        <v>0</v>
      </c>
      <c r="J38" s="173">
        <f>VLOOKUP($D38,'Domáhanie sa práva – Podanie na'!$A$7:$E$152,5,1)</f>
        <v>0</v>
      </c>
      <c r="K38" s="184">
        <f>VLOOKUP($D38,'Bežné podnikateľské operácie – '!$A$7:$E$152,5,1)</f>
        <v>0</v>
      </c>
      <c r="L38" s="173">
        <f>VLOOKUP($D38,'Sociálne dávky – Príspevok v ne'!$A$7:$E$152,5,1)</f>
        <v>0</v>
      </c>
      <c r="M38" s="173">
        <f>VLOOKUP($D38,'Doklady – Oznámenie straty obči'!$A$7:$E$152,5,1)</f>
        <v>0</v>
      </c>
      <c r="N38" s="173">
        <f>VLOOKUP($D38,'Domáhanie sa práva – Odvolanie '!$A$7:$E$152,5,1)</f>
        <v>0</v>
      </c>
      <c r="O38" s="173">
        <f>VLOOKUP($D38,'Plnenie si daňových povinností '!$A$7:$E$152,5,1)</f>
        <v>0</v>
      </c>
      <c r="P38" s="173">
        <f>VLOOKUP($D38,'Založenie s.r.o.  a.s.'!$A$7:$E$152,5,1)</f>
        <v>0</v>
      </c>
      <c r="Q38" s="173">
        <f>VLOOKUP($D38,'Bývanie – Stavba rodinného domu'!$A$7:$E$152,5,1)</f>
        <v>0</v>
      </c>
      <c r="R38" s="173">
        <f>VLOOKUP($D38,'Bývanie – Prihlásenie (zmena) t'!$A$7:$E$152,5,1)</f>
        <v>0</v>
      </c>
      <c r="S38" s="185">
        <f>VLOOKUP($D38,'Platenie sociálnych odvodov – S'!$A$7:$E$152,5,1)</f>
        <v>0</v>
      </c>
      <c r="T38" s="173">
        <f>VLOOKUP($D38,'Príspevok pri narodení dieťaťa'!$A$7:$E$152,5,1)</f>
        <v>0</v>
      </c>
      <c r="U38" s="173">
        <f>VLOOKUP($D38,'Sociálne dávky – Rodičovský prí'!$A$7:$E$152,5,1)</f>
        <v>0</v>
      </c>
      <c r="V38" s="173">
        <f>VLOOKUP($D38,'Prídavky na dieťa'!$A$7:$E$152,5,1)</f>
        <v>0</v>
      </c>
      <c r="W38" s="173">
        <f>VLOOKUP($D38,'Rodinný život – Rozvod'!$A$7:$E$152,5,1)</f>
        <v>0</v>
      </c>
      <c r="X38" s="173">
        <f>VLOOKUP($D38,'Predaj vozidla'!$A$7:$E$152,5,1)</f>
        <v>0</v>
      </c>
      <c r="Y38" s="173">
        <f>VLOOKUP($D38,'Kúpa  nadobudnutie vozidla'!$A$7:$E$152,5,1)</f>
        <v>0</v>
      </c>
      <c r="Z38" s="173">
        <f>VLOOKUP($D38,'Prihlásenie zamestnanca do Soci'!$A$7:$E$152,5,1)</f>
        <v>0</v>
      </c>
      <c r="AA38" s="173">
        <f>VLOOKUP($D38,'Živnosť – založenie'!$A$7:$E$152,5,1)</f>
        <v>0</v>
      </c>
      <c r="AB38" s="173">
        <f>VLOOKUP($D38,'Živnosť - zmena'!$A$7:$E$152,5,1)</f>
        <v>0</v>
      </c>
      <c r="AC38" s="173">
        <f>VLOOKUP($D38,'Živnosť - prerušenie'!$A$7:$E$152,5,1)</f>
        <v>0</v>
      </c>
      <c r="AD38" s="173">
        <f>VLOOKUP($D38,'Živnosť - ukončenie'!$A$7:$E$152,5,1)</f>
        <v>0</v>
      </c>
      <c r="AF38" s="1">
        <f>VLOOKUP($D38,'Živnosť - ukončenie'!$A$7:$E$152,4,1)</f>
        <v>1</v>
      </c>
    </row>
    <row r="39" spans="1:32" ht="15.75" customHeight="1">
      <c r="A39" s="507"/>
      <c r="B39" s="496"/>
      <c r="C39" s="495" t="s">
        <v>145</v>
      </c>
      <c r="D39" s="181" t="s">
        <v>146</v>
      </c>
      <c r="E39" s="170" t="s">
        <v>147</v>
      </c>
      <c r="F39" s="168">
        <f>VLOOKUP(D39,'Zápis do obchodného registra – '!$A$7:$E$152,5,1)</f>
        <v>0</v>
      </c>
      <c r="G39" s="168">
        <f>VLOOKUP($D39,'Podávanie kontrolného výkazu'!$A$7:$E$152,5,1)</f>
        <v>1</v>
      </c>
      <c r="H39" s="168">
        <f>VLOOKUP($D39,Hárok25!$A$7:$E$152,5,1)</f>
        <v>1</v>
      </c>
      <c r="I39" s="168">
        <f>VLOOKUP($D39,Sankcie!$A$7:$E$152,5,1)</f>
        <v>1</v>
      </c>
      <c r="J39" s="168">
        <f>VLOOKUP($D39,'Domáhanie sa práva – Podanie na'!$A$7:$E$152,5,1)</f>
        <v>1</v>
      </c>
      <c r="K39" s="178" t="str">
        <f>VLOOKUP($D39,'Bežné podnikateľské operácie – '!$A$7:$E$152,5,1)</f>
        <v>?</v>
      </c>
      <c r="L39" s="168">
        <f>VLOOKUP($D39,'Sociálne dávky – Príspevok v ne'!$A$7:$E$152,5,1)</f>
        <v>1</v>
      </c>
      <c r="M39" s="168">
        <f>VLOOKUP($D39,'Doklady – Oznámenie straty obči'!$A$7:$E$152,5,1)</f>
        <v>1</v>
      </c>
      <c r="N39" s="168">
        <f>VLOOKUP($D39,'Domáhanie sa práva – Odvolanie '!$A$7:$E$152,5,1)</f>
        <v>1</v>
      </c>
      <c r="O39" s="168">
        <f>VLOOKUP($D39,'Plnenie si daňových povinností '!$A$7:$E$152,5,1)</f>
        <v>1</v>
      </c>
      <c r="P39" s="168">
        <f>VLOOKUP($D39,'Založenie s.r.o.  a.s.'!$A$7:$E$152,5,1)</f>
        <v>1</v>
      </c>
      <c r="Q39" s="168">
        <f>VLOOKUP($D39,'Bývanie – Stavba rodinného domu'!$A$7:$E$152,5,1)</f>
        <v>1</v>
      </c>
      <c r="R39" s="168">
        <f>VLOOKUP($D39,'Bývanie – Prihlásenie (zmena) t'!$A$7:$E$152,5,1)</f>
        <v>1</v>
      </c>
      <c r="S39" s="168">
        <f>VLOOKUP($D39,'Platenie sociálnych odvodov – S'!$A$7:$E$152,5,1)</f>
        <v>0</v>
      </c>
      <c r="T39" s="168">
        <f>VLOOKUP($D39,'Príspevok pri narodení dieťaťa'!$A$7:$E$152,5,1)</f>
        <v>1</v>
      </c>
      <c r="U39" s="168">
        <f>VLOOKUP($D39,'Sociálne dávky – Rodičovský prí'!$A$7:$E$152,5,1)</f>
        <v>1</v>
      </c>
      <c r="V39" s="168">
        <f>VLOOKUP($D39,'Prídavky na dieťa'!$A$7:$E$152,5,1)</f>
        <v>1</v>
      </c>
      <c r="W39" s="168">
        <f>VLOOKUP($D39,'Rodinný život – Rozvod'!$A$7:$E$152,5,1)</f>
        <v>1</v>
      </c>
      <c r="X39" s="168">
        <f>VLOOKUP($D39,'Predaj vozidla'!$A$7:$E$152,5,1)</f>
        <v>1</v>
      </c>
      <c r="Y39" s="168">
        <f>VLOOKUP($D39,'Kúpa  nadobudnutie vozidla'!$A$7:$E$152,5,1)</f>
        <v>1</v>
      </c>
      <c r="Z39" s="168">
        <f>VLOOKUP($D39,'Prihlásenie zamestnanca do Soci'!$A$7:$E$152,5,1)</f>
        <v>1</v>
      </c>
      <c r="AA39" s="168">
        <f>VLOOKUP($D39,'Živnosť – založenie'!$A$7:$E$152,5,1)</f>
        <v>0</v>
      </c>
      <c r="AB39" s="168">
        <f>VLOOKUP($D39,'Živnosť - zmena'!$A$7:$E$152,5,1)</f>
        <v>0</v>
      </c>
      <c r="AC39" s="168">
        <f>VLOOKUP($D39,'Živnosť - prerušenie'!$A$7:$E$152,5,1)</f>
        <v>0</v>
      </c>
      <c r="AD39" s="168">
        <f>VLOOKUP($D39,'Živnosť - ukončenie'!$A$7:$E$152,5,1)</f>
        <v>0</v>
      </c>
      <c r="AF39" s="1">
        <f>VLOOKUP($D39,'Živnosť - ukončenie'!$A$7:$E$152,4,1)</f>
        <v>1</v>
      </c>
    </row>
    <row r="40" spans="1:32" ht="15.75" customHeight="1">
      <c r="A40" s="507"/>
      <c r="B40" s="496"/>
      <c r="C40" s="496"/>
      <c r="D40" s="181" t="s">
        <v>148</v>
      </c>
      <c r="E40" s="170" t="s">
        <v>149</v>
      </c>
      <c r="F40" s="168">
        <f>VLOOKUP(D40,'Zápis do obchodného registra – '!$A$7:$E$152,5,1)</f>
        <v>1</v>
      </c>
      <c r="G40" s="168">
        <f>VLOOKUP($D40,'Podávanie kontrolného výkazu'!$A$7:$E$152,5,1)</f>
        <v>1</v>
      </c>
      <c r="H40" s="168">
        <f>VLOOKUP($D40,Hárok25!$A$7:$E$152,5,1)</f>
        <v>1</v>
      </c>
      <c r="I40" s="168">
        <f>VLOOKUP($D40,Sankcie!$A$7:$E$152,5,1)</f>
        <v>1</v>
      </c>
      <c r="J40" s="168">
        <f>VLOOKUP($D40,'Domáhanie sa práva – Podanie na'!$A$7:$E$152,5,1)</f>
        <v>1</v>
      </c>
      <c r="K40" s="174" t="str">
        <f>VLOOKUP($D40,'Bežné podnikateľské operácie – '!$A$7:$E$152,5,1)</f>
        <v>?</v>
      </c>
      <c r="L40" s="168">
        <f>VLOOKUP($D40,'Sociálne dávky – Príspevok v ne'!$A$7:$E$152,5,1)</f>
        <v>1</v>
      </c>
      <c r="M40" s="168">
        <f>VLOOKUP($D40,'Doklady – Oznámenie straty obči'!$A$7:$E$152,5,1)</f>
        <v>1</v>
      </c>
      <c r="N40" s="168">
        <f>VLOOKUP($D40,'Domáhanie sa práva – Odvolanie '!$A$7:$E$152,5,1)</f>
        <v>1</v>
      </c>
      <c r="O40" s="168">
        <f>VLOOKUP($D40,'Plnenie si daňových povinností '!$A$7:$E$152,5,1)</f>
        <v>1</v>
      </c>
      <c r="P40" s="168">
        <f>VLOOKUP($D40,'Založenie s.r.o.  a.s.'!$A$7:$E$152,5,1)</f>
        <v>1</v>
      </c>
      <c r="Q40" s="168">
        <f>VLOOKUP($D40,'Bývanie – Stavba rodinného domu'!$A$7:$E$152,5,1)</f>
        <v>1</v>
      </c>
      <c r="R40" s="168">
        <f>VLOOKUP($D40,'Bývanie – Prihlásenie (zmena) t'!$A$7:$E$152,5,1)</f>
        <v>1</v>
      </c>
      <c r="S40" s="168">
        <f>VLOOKUP($D40,'Platenie sociálnych odvodov – S'!$A$7:$E$152,5,1)</f>
        <v>1</v>
      </c>
      <c r="T40" s="168">
        <f>VLOOKUP($D40,'Príspevok pri narodení dieťaťa'!$A$7:$E$152,5,1)</f>
        <v>0</v>
      </c>
      <c r="U40" s="168">
        <f>VLOOKUP($D40,'Sociálne dávky – Rodičovský prí'!$A$7:$E$152,5,1)</f>
        <v>0</v>
      </c>
      <c r="V40" s="168">
        <f>VLOOKUP($D40,'Prídavky na dieťa'!$A$7:$E$152,5,1)</f>
        <v>0</v>
      </c>
      <c r="W40" s="168">
        <f>VLOOKUP($D40,'Rodinný život – Rozvod'!$A$7:$E$152,5,1)</f>
        <v>1</v>
      </c>
      <c r="X40" s="168">
        <f>VLOOKUP($D40,'Predaj vozidla'!$A$7:$E$152,5,1)</f>
        <v>1</v>
      </c>
      <c r="Y40" s="168">
        <f>VLOOKUP($D40,'Kúpa  nadobudnutie vozidla'!$A$7:$E$152,5,1)</f>
        <v>1</v>
      </c>
      <c r="Z40" s="174">
        <f>VLOOKUP($D40,'Prihlásenie zamestnanca do Soci'!$A$7:$E$152,5,1)</f>
        <v>1</v>
      </c>
      <c r="AA40" s="168">
        <f>VLOOKUP($D40,'Živnosť – založenie'!$A$7:$E$152,5,1)</f>
        <v>1</v>
      </c>
      <c r="AB40" s="168">
        <f>VLOOKUP($D40,'Živnosť - zmena'!$A$7:$E$152,5,1)</f>
        <v>1</v>
      </c>
      <c r="AC40" s="168">
        <f>VLOOKUP($D40,'Živnosť - prerušenie'!$A$7:$E$152,5,1)</f>
        <v>1</v>
      </c>
      <c r="AD40" s="168">
        <f>VLOOKUP($D40,'Živnosť - ukončenie'!$A$7:$E$152,5,1)</f>
        <v>1</v>
      </c>
      <c r="AF40" s="1">
        <f>VLOOKUP($D40,'Živnosť - ukončenie'!$A$7:$E$152,4,1)</f>
        <v>1</v>
      </c>
    </row>
    <row r="41" spans="1:32" ht="15.75" customHeight="1">
      <c r="A41" s="507"/>
      <c r="B41" s="496"/>
      <c r="C41" s="497"/>
      <c r="D41" s="182" t="s">
        <v>150</v>
      </c>
      <c r="E41" s="172" t="s">
        <v>151</v>
      </c>
      <c r="F41" s="173">
        <f>VLOOKUP(D41,'Zápis do obchodného registra – '!$A$7:$E$152,5,1)</f>
        <v>0</v>
      </c>
      <c r="G41" s="173">
        <f>VLOOKUP($D41,'Podávanie kontrolného výkazu'!$A$7:$E$152,5,1)</f>
        <v>0</v>
      </c>
      <c r="H41" s="173">
        <f>VLOOKUP($D41,Hárok25!$A$7:$E$152,5,1)</f>
        <v>0</v>
      </c>
      <c r="I41" s="173">
        <f>VLOOKUP($D41,Sankcie!$A$7:$E$152,5,1)</f>
        <v>0</v>
      </c>
      <c r="J41" s="173">
        <f>VLOOKUP($D41,'Domáhanie sa práva – Podanie na'!$A$7:$E$152,5,1)</f>
        <v>0</v>
      </c>
      <c r="K41" s="173">
        <f>VLOOKUP($D41,'Bežné podnikateľské operácie – '!$A$7:$E$152,5,1)</f>
        <v>0</v>
      </c>
      <c r="L41" s="173">
        <f>VLOOKUP($D41,'Sociálne dávky – Príspevok v ne'!$A$7:$E$152,5,1)</f>
        <v>1</v>
      </c>
      <c r="M41" s="173">
        <f>VLOOKUP($D41,'Doklady – Oznámenie straty obči'!$A$7:$E$152,5,1)</f>
        <v>1</v>
      </c>
      <c r="N41" s="173">
        <f>VLOOKUP($D41,'Domáhanie sa práva – Odvolanie '!$A$7:$E$152,5,1)</f>
        <v>0</v>
      </c>
      <c r="O41" s="173">
        <f>VLOOKUP($D41,'Plnenie si daňových povinností '!$A$7:$E$152,5,1)</f>
        <v>0</v>
      </c>
      <c r="P41" s="173">
        <f>VLOOKUP($D41,'Založenie s.r.o.  a.s.'!$A$7:$E$152,5,1)</f>
        <v>1</v>
      </c>
      <c r="Q41" s="173">
        <f>VLOOKUP($D41,'Bývanie – Stavba rodinného domu'!$A$7:$E$152,5,1)</f>
        <v>1</v>
      </c>
      <c r="R41" s="173">
        <f>VLOOKUP($D41,'Bývanie – Prihlásenie (zmena) t'!$A$7:$E$152,5,1)</f>
        <v>1</v>
      </c>
      <c r="S41" s="173">
        <f>VLOOKUP($D41,'Platenie sociálnych odvodov – S'!$A$7:$E$152,5,1)</f>
        <v>0</v>
      </c>
      <c r="T41" s="173">
        <f>VLOOKUP($D41,'Príspevok pri narodení dieťaťa'!$A$7:$E$152,5,1)</f>
        <v>0</v>
      </c>
      <c r="U41" s="173">
        <f>VLOOKUP($D41,'Sociálne dávky – Rodičovský prí'!$A$7:$E$152,5,1)</f>
        <v>0</v>
      </c>
      <c r="V41" s="173">
        <f>VLOOKUP($D41,'Prídavky na dieťa'!$A$7:$E$152,5,1)</f>
        <v>0</v>
      </c>
      <c r="W41" s="173">
        <f>VLOOKUP($D41,'Rodinný život – Rozvod'!$A$7:$E$152,5,1)</f>
        <v>0</v>
      </c>
      <c r="X41" s="173">
        <f>VLOOKUP($D41,'Predaj vozidla'!$A$7:$E$152,5,1)</f>
        <v>0</v>
      </c>
      <c r="Y41" s="177" t="str">
        <f>VLOOKUP($D41,'Kúpa  nadobudnutie vozidla'!$A$7:$E$152,5,1)</f>
        <v>?</v>
      </c>
      <c r="Z41" s="177">
        <f>VLOOKUP($D41,'Prihlásenie zamestnanca do Soci'!$A$7:$E$152,5,1)</f>
        <v>0</v>
      </c>
      <c r="AA41" s="173">
        <f>VLOOKUP($D41,'Živnosť – založenie'!$A$7:$E$152,5,1)</f>
        <v>0</v>
      </c>
      <c r="AB41" s="173">
        <f>VLOOKUP($D41,'Živnosť - zmena'!$A$7:$E$152,5,1)</f>
        <v>0</v>
      </c>
      <c r="AC41" s="173">
        <f>VLOOKUP($D41,'Živnosť - prerušenie'!$A$7:$E$152,5,1)</f>
        <v>0</v>
      </c>
      <c r="AD41" s="173">
        <f>VLOOKUP($D41,'Živnosť - ukončenie'!$A$7:$E$152,5,1)</f>
        <v>0</v>
      </c>
      <c r="AF41" s="1">
        <f>VLOOKUP($D41,'Živnosť - ukončenie'!$A$7:$E$152,4,1)</f>
        <v>1</v>
      </c>
    </row>
    <row r="42" spans="1:32" ht="15.75" customHeight="1">
      <c r="A42" s="507"/>
      <c r="B42" s="496"/>
      <c r="C42" s="495" t="s">
        <v>152</v>
      </c>
      <c r="D42" s="181" t="s">
        <v>153</v>
      </c>
      <c r="E42" s="170" t="s">
        <v>154</v>
      </c>
      <c r="F42" s="168">
        <f>VLOOKUP(D42,'Zápis do obchodného registra – '!$A$7:$E$152,5,1)</f>
        <v>0</v>
      </c>
      <c r="G42" s="168">
        <f>VLOOKUP($D42,'Podávanie kontrolného výkazu'!$A$7:$E$152,5,1)</f>
        <v>0</v>
      </c>
      <c r="H42" s="168">
        <f>VLOOKUP($D42,Hárok25!$A$7:$E$152,5,1)</f>
        <v>0</v>
      </c>
      <c r="I42" s="168">
        <f>VLOOKUP($D42,Sankcie!$A$7:$E$152,5,1)</f>
        <v>0</v>
      </c>
      <c r="J42" s="168">
        <f>VLOOKUP($D42,'Domáhanie sa práva – Podanie na'!$A$7:$E$152,5,1)</f>
        <v>0</v>
      </c>
      <c r="K42" s="168">
        <f>VLOOKUP($D42,'Bežné podnikateľské operácie – '!$A$7:$E$152,5,1)</f>
        <v>0</v>
      </c>
      <c r="L42" s="168">
        <f>VLOOKUP($D42,'Sociálne dávky – Príspevok v ne'!$A$7:$E$152,5,1)</f>
        <v>0</v>
      </c>
      <c r="M42" s="168">
        <f>VLOOKUP($D42,'Doklady – Oznámenie straty obči'!$A$7:$E$152,5,1)</f>
        <v>0</v>
      </c>
      <c r="N42" s="168">
        <f>VLOOKUP($D42,'Domáhanie sa práva – Odvolanie '!$A$7:$E$152,5,1)</f>
        <v>0</v>
      </c>
      <c r="O42" s="168">
        <f>VLOOKUP($D42,'Plnenie si daňových povinností '!$A$7:$E$152,5,1)</f>
        <v>0</v>
      </c>
      <c r="P42" s="168">
        <f>VLOOKUP($D42,'Založenie s.r.o.  a.s.'!$A$7:$E$152,5,1)</f>
        <v>0</v>
      </c>
      <c r="Q42" s="168">
        <f>VLOOKUP($D42,'Bývanie – Stavba rodinného domu'!$A$7:$E$152,5,1)</f>
        <v>0</v>
      </c>
      <c r="R42" s="168">
        <f>VLOOKUP($D42,'Bývanie – Prihlásenie (zmena) t'!$A$7:$E$152,5,1)</f>
        <v>0</v>
      </c>
      <c r="S42" s="179">
        <f>VLOOKUP($D42,'Platenie sociálnych odvodov – S'!$A$7:$E$152,5,1)</f>
        <v>0</v>
      </c>
      <c r="T42" s="168">
        <f>VLOOKUP($D42,'Príspevok pri narodení dieťaťa'!$A$7:$E$152,5,1)</f>
        <v>0</v>
      </c>
      <c r="U42" s="168">
        <f>VLOOKUP($D42,'Sociálne dávky – Rodičovský prí'!$A$7:$E$152,5,1)</f>
        <v>0</v>
      </c>
      <c r="V42" s="168">
        <f>VLOOKUP($D42,'Prídavky na dieťa'!$A$7:$E$152,5,1)</f>
        <v>0</v>
      </c>
      <c r="W42" s="168">
        <f>VLOOKUP($D42,'Rodinný život – Rozvod'!$A$7:$E$152,5,1)</f>
        <v>0</v>
      </c>
      <c r="X42" s="168">
        <f>VLOOKUP($D42,'Predaj vozidla'!$A$7:$E$152,5,1)</f>
        <v>0</v>
      </c>
      <c r="Y42" s="168">
        <f>VLOOKUP($D42,'Kúpa  nadobudnutie vozidla'!$A$7:$E$152,5,1)</f>
        <v>0</v>
      </c>
      <c r="Z42" s="168">
        <f>VLOOKUP($D42,'Prihlásenie zamestnanca do Soci'!$A$7:$E$152,5,1)</f>
        <v>0</v>
      </c>
      <c r="AA42" s="168">
        <f>VLOOKUP($D42,'Živnosť – založenie'!$A$7:$E$152,5,1)</f>
        <v>0</v>
      </c>
      <c r="AB42" s="168">
        <f>VLOOKUP($D42,'Živnosť - zmena'!$A$7:$E$152,5,1)</f>
        <v>0</v>
      </c>
      <c r="AC42" s="168">
        <f>VLOOKUP($D42,'Živnosť - prerušenie'!$A$7:$E$152,5,1)</f>
        <v>0</v>
      </c>
      <c r="AD42" s="168">
        <f>VLOOKUP($D42,'Živnosť - ukončenie'!$A$7:$E$152,5,1)</f>
        <v>0</v>
      </c>
      <c r="AF42" s="1">
        <f>VLOOKUP($D42,'Živnosť - ukončenie'!$A$7:$E$152,4,1)</f>
        <v>1</v>
      </c>
    </row>
    <row r="43" spans="1:32" ht="15.75" customHeight="1">
      <c r="A43" s="507"/>
      <c r="B43" s="496"/>
      <c r="C43" s="497"/>
      <c r="D43" s="182" t="s">
        <v>155</v>
      </c>
      <c r="E43" s="172" t="s">
        <v>156</v>
      </c>
      <c r="F43" s="173">
        <f>VLOOKUP(D43,'Zápis do obchodného registra – '!$A$7:$E$152,5,1)</f>
        <v>0</v>
      </c>
      <c r="G43" s="173">
        <f>VLOOKUP($D43,'Podávanie kontrolného výkazu'!$A$7:$E$152,5,1)</f>
        <v>0</v>
      </c>
      <c r="H43" s="173">
        <f>VLOOKUP($D43,Hárok25!$A$7:$E$152,5,1)</f>
        <v>0</v>
      </c>
      <c r="I43" s="173">
        <f>VLOOKUP($D43,Sankcie!$A$7:$E$152,5,1)</f>
        <v>1</v>
      </c>
      <c r="J43" s="173">
        <f>VLOOKUP($D43,'Domáhanie sa práva – Podanie na'!$A$7:$E$152,5,1)</f>
        <v>1</v>
      </c>
      <c r="K43" s="173">
        <f>VLOOKUP($D43,'Bežné podnikateľské operácie – '!$A$7:$E$152,5,1)</f>
        <v>0</v>
      </c>
      <c r="L43" s="173">
        <f>VLOOKUP($D43,'Sociálne dávky – Príspevok v ne'!$A$7:$E$152,5,1)</f>
        <v>0</v>
      </c>
      <c r="M43" s="173">
        <f>VLOOKUP($D43,'Doklady – Oznámenie straty obči'!$A$7:$E$152,5,1)</f>
        <v>0</v>
      </c>
      <c r="N43" s="173">
        <f>VLOOKUP($D43,'Domáhanie sa práva – Odvolanie '!$A$7:$E$152,5,1)</f>
        <v>1</v>
      </c>
      <c r="O43" s="173">
        <f>VLOOKUP($D43,'Plnenie si daňových povinností '!$A$7:$E$152,5,1)</f>
        <v>0</v>
      </c>
      <c r="P43" s="173">
        <f>VLOOKUP($D43,'Založenie s.r.o.  a.s.'!$A$7:$E$152,5,1)</f>
        <v>0</v>
      </c>
      <c r="Q43" s="173">
        <f>VLOOKUP($D43,'Bývanie – Stavba rodinného domu'!$A$7:$E$152,5,1)</f>
        <v>0</v>
      </c>
      <c r="R43" s="173">
        <f>VLOOKUP($D43,'Bývanie – Prihlásenie (zmena) t'!$A$7:$E$152,5,1)</f>
        <v>0</v>
      </c>
      <c r="S43" s="173">
        <f>VLOOKUP($D43,'Platenie sociálnych odvodov – S'!$A$7:$E$152,5,1)</f>
        <v>0</v>
      </c>
      <c r="T43" s="173">
        <f>VLOOKUP($D43,'Príspevok pri narodení dieťaťa'!$A$7:$E$152,5,1)</f>
        <v>0</v>
      </c>
      <c r="U43" s="173">
        <f>VLOOKUP($D43,'Sociálne dávky – Rodičovský prí'!$A$7:$E$152,5,1)</f>
        <v>0</v>
      </c>
      <c r="V43" s="173">
        <f>VLOOKUP($D43,'Prídavky na dieťa'!$A$7:$E$152,5,1)</f>
        <v>0</v>
      </c>
      <c r="W43" s="173">
        <f>VLOOKUP($D43,'Rodinný život – Rozvod'!$A$7:$E$152,5,1)</f>
        <v>1</v>
      </c>
      <c r="X43" s="173">
        <f>VLOOKUP($D43,'Predaj vozidla'!$A$7:$E$152,5,1)</f>
        <v>0</v>
      </c>
      <c r="Y43" s="173">
        <f>VLOOKUP($D43,'Kúpa  nadobudnutie vozidla'!$A$7:$E$152,5,1)</f>
        <v>0</v>
      </c>
      <c r="Z43" s="173">
        <f>VLOOKUP($D43,'Prihlásenie zamestnanca do Soci'!$A$7:$E$152,5,1)</f>
        <v>0</v>
      </c>
      <c r="AA43" s="173">
        <f>VLOOKUP($D43,'Živnosť – založenie'!$A$7:$E$152,5,1)</f>
        <v>0</v>
      </c>
      <c r="AB43" s="173">
        <f>VLOOKUP($D43,'Živnosť - zmena'!$A$7:$E$152,5,1)</f>
        <v>0</v>
      </c>
      <c r="AC43" s="173">
        <f>VLOOKUP($D43,'Živnosť - prerušenie'!$A$7:$E$152,5,1)</f>
        <v>0</v>
      </c>
      <c r="AD43" s="173">
        <f>VLOOKUP($D43,'Živnosť - ukončenie'!$A$7:$E$152,5,1)</f>
        <v>0</v>
      </c>
      <c r="AF43" s="1">
        <f>VLOOKUP($D43,'Živnosť - ukončenie'!$A$7:$E$152,4,1)</f>
        <v>1</v>
      </c>
    </row>
    <row r="44" spans="1:32" ht="15.75" customHeight="1">
      <c r="A44" s="507"/>
      <c r="B44" s="496"/>
      <c r="C44" s="495" t="s">
        <v>157</v>
      </c>
      <c r="D44" s="181" t="s">
        <v>158</v>
      </c>
      <c r="E44" s="170" t="s">
        <v>159</v>
      </c>
      <c r="F44" s="168">
        <f>VLOOKUP(D44,'Zápis do obchodného registra – '!$A$7:$E$152,5,1)</f>
        <v>0</v>
      </c>
      <c r="G44" s="168">
        <f>VLOOKUP($D44,'Podávanie kontrolného výkazu'!$A$7:$E$152,5,1)</f>
        <v>0</v>
      </c>
      <c r="H44" s="168">
        <f>VLOOKUP($D44,Hárok25!$A$7:$E$152,5,1)</f>
        <v>0</v>
      </c>
      <c r="I44" s="179" t="str">
        <f>VLOOKUP($D44,Sankcie!$A$7:$E$152,5,1)</f>
        <v>-</v>
      </c>
      <c r="J44" s="168">
        <f>VLOOKUP($D44,'Domáhanie sa práva – Podanie na'!$A$7:$E$152,5,1)</f>
        <v>3</v>
      </c>
      <c r="K44" s="178" t="str">
        <f>VLOOKUP($D44,'Bežné podnikateľské operácie – '!$A$7:$E$152,5,1)</f>
        <v>?</v>
      </c>
      <c r="L44" s="168">
        <f>VLOOKUP($D44,'Sociálne dávky – Príspevok v ne'!$A$7:$E$152,5,1)</f>
        <v>0</v>
      </c>
      <c r="M44" s="179" t="str">
        <f>VLOOKUP($D44,'Doklady – Oznámenie straty obči'!$A$7:$E$152,5,1)</f>
        <v>-</v>
      </c>
      <c r="N44" s="168">
        <f>VLOOKUP($D44,'Domáhanie sa práva – Odvolanie '!$A$7:$E$152,5,1)</f>
        <v>3</v>
      </c>
      <c r="O44" s="168">
        <f>VLOOKUP($D44,'Plnenie si daňových povinností '!$A$7:$E$152,5,1)</f>
        <v>0</v>
      </c>
      <c r="P44" s="168">
        <f>VLOOKUP($D44,'Založenie s.r.o.  a.s.'!$A$7:$E$152,5,1)</f>
        <v>0</v>
      </c>
      <c r="Q44" s="179" t="str">
        <f>VLOOKUP($D44,'Bývanie – Stavba rodinného domu'!$A$7:$E$152,5,1)</f>
        <v>-</v>
      </c>
      <c r="R44" s="168">
        <f>VLOOKUP($D44,'Bývanie – Prihlásenie (zmena) t'!$A$7:$E$152,5,1)</f>
        <v>0</v>
      </c>
      <c r="S44" s="179">
        <f>VLOOKUP($D44,'Platenie sociálnych odvodov – S'!$A$7:$E$152,5,1)</f>
        <v>0</v>
      </c>
      <c r="T44" s="168">
        <f>VLOOKUP($D44,'Príspevok pri narodení dieťaťa'!$A$7:$E$152,5,1)</f>
        <v>3</v>
      </c>
      <c r="U44" s="168">
        <f>VLOOKUP($D44,'Sociálne dávky – Rodičovský prí'!$A$7:$E$152,5,1)</f>
        <v>3</v>
      </c>
      <c r="V44" s="168">
        <f>VLOOKUP($D44,'Prídavky na dieťa'!$A$7:$E$152,5,1)</f>
        <v>3</v>
      </c>
      <c r="W44" s="168">
        <f>VLOOKUP($D44,'Rodinný život – Rozvod'!$A$7:$E$152,5,1)</f>
        <v>3</v>
      </c>
      <c r="X44" s="178" t="str">
        <f>VLOOKUP($D44,'Predaj vozidla'!$A$7:$E$152,5,1)</f>
        <v>?</v>
      </c>
      <c r="Y44" s="178" t="str">
        <f>VLOOKUP($D44,'Kúpa  nadobudnutie vozidla'!$A$7:$E$152,5,1)</f>
        <v>?</v>
      </c>
      <c r="Z44" s="178">
        <f>VLOOKUP($D44,'Prihlásenie zamestnanca do Soci'!$A$7:$E$152,5,1)</f>
        <v>0</v>
      </c>
      <c r="AA44" s="168">
        <f>VLOOKUP($D44,'Živnosť – založenie'!$A$7:$E$152,5,1)</f>
        <v>0</v>
      </c>
      <c r="AB44" s="168">
        <f>VLOOKUP($D44,'Živnosť - zmena'!$A$7:$E$152,5,1)</f>
        <v>0</v>
      </c>
      <c r="AC44" s="168">
        <f>VLOOKUP($D44,'Živnosť - prerušenie'!$A$7:$E$152,5,1)</f>
        <v>0</v>
      </c>
      <c r="AD44" s="168">
        <f>VLOOKUP($D44,'Živnosť - ukončenie'!$A$7:$E$152,5,1)</f>
        <v>0</v>
      </c>
      <c r="AF44" s="1">
        <f>VLOOKUP($D44,'Živnosť - ukončenie'!$A$7:$E$152,4,1)</f>
        <v>3</v>
      </c>
    </row>
    <row r="45" spans="1:32" ht="15.75" customHeight="1">
      <c r="A45" s="507"/>
      <c r="B45" s="496"/>
      <c r="C45" s="496"/>
      <c r="D45" s="181" t="s">
        <v>160</v>
      </c>
      <c r="E45" s="170" t="s">
        <v>161</v>
      </c>
      <c r="F45" s="168">
        <f>VLOOKUP(D45,'Zápis do obchodného registra – '!$A$7:$E$152,5,1)</f>
        <v>1</v>
      </c>
      <c r="G45" s="168">
        <f>VLOOKUP($D45,'Podávanie kontrolného výkazu'!$A$7:$E$152,5,1)</f>
        <v>1</v>
      </c>
      <c r="H45" s="168">
        <f>VLOOKUP($D45,Hárok25!$A$7:$E$152,5,1)</f>
        <v>1</v>
      </c>
      <c r="I45" s="168">
        <f>VLOOKUP($D45,Sankcie!$A$7:$E$152,5,1)</f>
        <v>1</v>
      </c>
      <c r="J45" s="168">
        <f>VLOOKUP($D45,'Domáhanie sa práva – Podanie na'!$A$7:$E$152,5,1)</f>
        <v>1</v>
      </c>
      <c r="K45" s="174" t="str">
        <f>VLOOKUP($D45,'Bežné podnikateľské operácie – '!$A$7:$E$152,5,1)</f>
        <v>?</v>
      </c>
      <c r="L45" s="168">
        <f>VLOOKUP($D45,'Sociálne dávky – Príspevok v ne'!$A$7:$E$152,5,1)</f>
        <v>1</v>
      </c>
      <c r="M45" s="168">
        <f>VLOOKUP($D45,'Doklady – Oznámenie straty obči'!$A$7:$E$152,5,1)</f>
        <v>1</v>
      </c>
      <c r="N45" s="168">
        <f>VLOOKUP($D45,'Domáhanie sa práva – Odvolanie '!$A$7:$E$152,5,1)</f>
        <v>1</v>
      </c>
      <c r="O45" s="168">
        <f>VLOOKUP($D45,'Plnenie si daňových povinností '!$A$7:$E$152,5,1)</f>
        <v>1</v>
      </c>
      <c r="P45" s="168">
        <f>VLOOKUP($D45,'Založenie s.r.o.  a.s.'!$A$7:$E$152,5,1)</f>
        <v>1</v>
      </c>
      <c r="Q45" s="168">
        <f>VLOOKUP($D45,'Bývanie – Stavba rodinného domu'!$A$7:$E$152,5,1)</f>
        <v>1</v>
      </c>
      <c r="R45" s="168">
        <f>VLOOKUP($D45,'Bývanie – Prihlásenie (zmena) t'!$A$7:$E$152,5,1)</f>
        <v>1</v>
      </c>
      <c r="S45" s="175">
        <f>VLOOKUP($D45,'Platenie sociálnych odvodov – S'!$A$7:$E$152,5,1)</f>
        <v>0</v>
      </c>
      <c r="T45" s="168">
        <f>VLOOKUP($D45,'Príspevok pri narodení dieťaťa'!$A$7:$E$152,5,1)</f>
        <v>1</v>
      </c>
      <c r="U45" s="168">
        <f>VLOOKUP($D45,'Sociálne dávky – Rodičovský prí'!$A$7:$E$152,5,1)</f>
        <v>1</v>
      </c>
      <c r="V45" s="168">
        <f>VLOOKUP($D45,'Prídavky na dieťa'!$A$7:$E$152,5,1)</f>
        <v>1</v>
      </c>
      <c r="W45" s="168">
        <f>VLOOKUP($D45,'Rodinný život – Rozvod'!$A$7:$E$152,5,1)</f>
        <v>1</v>
      </c>
      <c r="X45" s="168">
        <f>VLOOKUP($D45,'Predaj vozidla'!$A$7:$E$152,5,1)</f>
        <v>1</v>
      </c>
      <c r="Y45" s="168">
        <f>VLOOKUP($D45,'Kúpa  nadobudnutie vozidla'!$A$7:$E$152,5,1)</f>
        <v>1</v>
      </c>
      <c r="Z45" s="168">
        <f>VLOOKUP($D45,'Prihlásenie zamestnanca do Soci'!$A$7:$E$152,5,1)</f>
        <v>1</v>
      </c>
      <c r="AA45" s="168">
        <f>VLOOKUP($D45,'Živnosť – založenie'!$A$7:$E$152,5,1)</f>
        <v>0</v>
      </c>
      <c r="AB45" s="168">
        <f>VLOOKUP($D45,'Živnosť - zmena'!$A$7:$E$152,5,1)</f>
        <v>0</v>
      </c>
      <c r="AC45" s="168">
        <f>VLOOKUP($D45,'Živnosť - prerušenie'!$A$7:$E$152,5,1)</f>
        <v>0</v>
      </c>
      <c r="AD45" s="168">
        <f>VLOOKUP($D45,'Živnosť - ukončenie'!$A$7:$E$152,5,1)</f>
        <v>0</v>
      </c>
      <c r="AF45" s="1">
        <f>VLOOKUP($D45,'Živnosť - ukončenie'!$A$7:$E$152,4,1)</f>
        <v>1</v>
      </c>
    </row>
    <row r="46" spans="1:32" ht="15.75" customHeight="1">
      <c r="A46" s="507"/>
      <c r="B46" s="496"/>
      <c r="C46" s="496"/>
      <c r="D46" s="181" t="s">
        <v>162</v>
      </c>
      <c r="E46" s="170" t="s">
        <v>163</v>
      </c>
      <c r="F46" s="175" t="str">
        <f>VLOOKUP(D46,'Zápis do obchodného registra – '!$A$7:$E$152,5,1)</f>
        <v>-</v>
      </c>
      <c r="G46" s="168">
        <f>VLOOKUP($D46,'Podávanie kontrolného výkazu'!$A$7:$E$152,5,1)</f>
        <v>1</v>
      </c>
      <c r="H46" s="168">
        <f>VLOOKUP($D46,Hárok25!$A$7:$E$152,5,1)</f>
        <v>1</v>
      </c>
      <c r="I46" s="175" t="str">
        <f>VLOOKUP($D46,Sankcie!$A$7:$E$152,5,1)</f>
        <v>-</v>
      </c>
      <c r="J46" s="168">
        <f>VLOOKUP($D46,'Domáhanie sa práva – Podanie na'!$A$7:$E$152,5,1)</f>
        <v>1</v>
      </c>
      <c r="K46" s="174" t="str">
        <f>VLOOKUP($D46,'Bežné podnikateľské operácie – '!$A$7:$E$152,5,1)</f>
        <v>?</v>
      </c>
      <c r="L46" s="168">
        <f>VLOOKUP($D46,'Sociálne dávky – Príspevok v ne'!$A$7:$E$152,5,1)</f>
        <v>1</v>
      </c>
      <c r="M46" s="168">
        <f>VLOOKUP($D46,'Doklady – Oznámenie straty obči'!$A$7:$E$152,5,1)</f>
        <v>0</v>
      </c>
      <c r="N46" s="168">
        <f>VLOOKUP($D46,'Domáhanie sa práva – Odvolanie '!$A$7:$E$152,5,1)</f>
        <v>1</v>
      </c>
      <c r="O46" s="175">
        <f>VLOOKUP($D46,'Plnenie si daňových povinností '!$A$7:$E$152,5,1)</f>
        <v>1</v>
      </c>
      <c r="P46" s="168">
        <f>VLOOKUP($D46,'Založenie s.r.o.  a.s.'!$A$7:$E$152,5,1)</f>
        <v>1</v>
      </c>
      <c r="Q46" s="175" t="str">
        <f>VLOOKUP($D46,'Bývanie – Stavba rodinného domu'!$A$7:$E$152,5,1)</f>
        <v>-</v>
      </c>
      <c r="R46" s="168">
        <f>VLOOKUP($D46,'Bývanie – Prihlásenie (zmena) t'!$A$7:$E$152,5,1)</f>
        <v>0</v>
      </c>
      <c r="S46" s="175">
        <f>VLOOKUP($D46,'Platenie sociálnych odvodov – S'!$A$7:$E$152,5,1)</f>
        <v>0</v>
      </c>
      <c r="T46" s="175" t="str">
        <f>VLOOKUP($D46,'Príspevok pri narodení dieťaťa'!$A$7:$E$152,5,1)</f>
        <v>-</v>
      </c>
      <c r="U46" s="168">
        <f>VLOOKUP($D46,'Sociálne dávky – Rodičovský prí'!$A$7:$E$152,5,1)</f>
        <v>1</v>
      </c>
      <c r="V46" s="175" t="str">
        <f>VLOOKUP($D46,'Prídavky na dieťa'!$A$7:$E$152,5,1)</f>
        <v>-</v>
      </c>
      <c r="W46" s="168">
        <f>VLOOKUP($D46,'Rodinný život – Rozvod'!$A$7:$E$152,5,1)</f>
        <v>1</v>
      </c>
      <c r="X46" s="174" t="str">
        <f>VLOOKUP($D46,'Predaj vozidla'!$A$7:$E$152,5,1)</f>
        <v>?</v>
      </c>
      <c r="Y46" s="174" t="str">
        <f>VLOOKUP($D46,'Kúpa  nadobudnutie vozidla'!$A$7:$E$152,5,1)</f>
        <v>?</v>
      </c>
      <c r="Z46" s="174" t="str">
        <f>VLOOKUP($D46,'Prihlásenie zamestnanca do Soci'!$A$7:$E$152,5,1)</f>
        <v>?</v>
      </c>
      <c r="AA46" s="168">
        <f>VLOOKUP($D46,'Živnosť – založenie'!$A$7:$E$152,5,1)</f>
        <v>1</v>
      </c>
      <c r="AB46" s="168">
        <f>VLOOKUP($D46,'Živnosť - zmena'!$A$7:$E$152,5,1)</f>
        <v>0</v>
      </c>
      <c r="AC46" s="168">
        <f>VLOOKUP($D46,'Živnosť - prerušenie'!$A$7:$E$152,5,1)</f>
        <v>0</v>
      </c>
      <c r="AD46" s="168">
        <f>VLOOKUP($D46,'Živnosť - ukončenie'!$A$7:$E$152,5,1)</f>
        <v>0</v>
      </c>
      <c r="AF46" s="1">
        <f>VLOOKUP($D46,'Živnosť - ukončenie'!$A$7:$E$152,4,1)</f>
        <v>1</v>
      </c>
    </row>
    <row r="47" spans="1:32" ht="15">
      <c r="A47" s="507"/>
      <c r="B47" s="496"/>
      <c r="C47" s="497"/>
      <c r="D47" s="182" t="s">
        <v>164</v>
      </c>
      <c r="E47" s="172" t="s">
        <v>165</v>
      </c>
      <c r="F47" s="176" t="str">
        <f>VLOOKUP(D47,'Zápis do obchodného registra – '!$A$7:$E$152,5,1)</f>
        <v>-</v>
      </c>
      <c r="G47" s="173">
        <f>VLOOKUP($D47,'Podávanie kontrolného výkazu'!$A$7:$E$152,5,1)</f>
        <v>1</v>
      </c>
      <c r="H47" s="173">
        <f>VLOOKUP($D47,Hárok25!$A$7:$E$152,5,1)</f>
        <v>1</v>
      </c>
      <c r="I47" s="176" t="str">
        <f>VLOOKUP($D47,Sankcie!$A$7:$E$152,5,1)</f>
        <v>-</v>
      </c>
      <c r="J47" s="173">
        <f>VLOOKUP($D47,'Domáhanie sa práva – Podanie na'!$A$7:$E$152,5,1)</f>
        <v>1</v>
      </c>
      <c r="K47" s="177" t="str">
        <f>VLOOKUP($D47,'Bežné podnikateľské operácie – '!$A$7:$E$152,5,1)</f>
        <v>?</v>
      </c>
      <c r="L47" s="173">
        <f>VLOOKUP($D47,'Sociálne dávky – Príspevok v ne'!$A$7:$E$152,5,1)</f>
        <v>1</v>
      </c>
      <c r="M47" s="176" t="str">
        <f>VLOOKUP($D47,'Doklady – Oznámenie straty obči'!$A$7:$E$152,5,1)</f>
        <v>-</v>
      </c>
      <c r="N47" s="173">
        <f>VLOOKUP($D47,'Domáhanie sa práva – Odvolanie '!$A$7:$E$152,5,1)</f>
        <v>1</v>
      </c>
      <c r="O47" s="176">
        <f>VLOOKUP($D47,'Plnenie si daňových povinností '!$A$7:$E$152,5,1)</f>
        <v>1</v>
      </c>
      <c r="P47" s="176" t="str">
        <f>VLOOKUP($D47,'Založenie s.r.o.  a.s.'!$A$7:$E$152,5,1)</f>
        <v>-</v>
      </c>
      <c r="Q47" s="176" t="str">
        <f>VLOOKUP($D47,'Bývanie – Stavba rodinného domu'!$A$7:$E$152,5,1)</f>
        <v>-</v>
      </c>
      <c r="R47" s="176" t="str">
        <f>VLOOKUP($D47,'Bývanie – Prihlásenie (zmena) t'!$A$7:$E$152,5,1)</f>
        <v>-</v>
      </c>
      <c r="S47" s="176">
        <f>VLOOKUP($D47,'Platenie sociálnych odvodov – S'!$A$7:$E$152,5,1)</f>
        <v>0</v>
      </c>
      <c r="T47" s="173">
        <f>VLOOKUP($D47,'Príspevok pri narodení dieťaťa'!$A$7:$E$152,5,1)</f>
        <v>1</v>
      </c>
      <c r="U47" s="176" t="str">
        <f>VLOOKUP($D47,'Sociálne dávky – Rodičovský prí'!$A$7:$E$152,5,1)</f>
        <v>-</v>
      </c>
      <c r="V47" s="173">
        <f>VLOOKUP($D47,'Prídavky na dieťa'!$A$7:$E$152,5,1)</f>
        <v>1</v>
      </c>
      <c r="W47" s="173">
        <f>VLOOKUP($D47,'Rodinný život – Rozvod'!$A$7:$E$152,5,1)</f>
        <v>1</v>
      </c>
      <c r="X47" s="177" t="str">
        <f>VLOOKUP($D47,'Predaj vozidla'!$A$7:$E$152,5,1)</f>
        <v>?</v>
      </c>
      <c r="Y47" s="177" t="str">
        <f>VLOOKUP($D47,'Kúpa  nadobudnutie vozidla'!$A$7:$E$152,5,1)</f>
        <v>?</v>
      </c>
      <c r="Z47" s="177" t="str">
        <f>VLOOKUP($D47,'Prihlásenie zamestnanca do Soci'!$A$7:$E$152,5,1)</f>
        <v>?</v>
      </c>
      <c r="AA47" s="173">
        <f>VLOOKUP($D47,'Živnosť – založenie'!$A$7:$E$152,5,1)</f>
        <v>0</v>
      </c>
      <c r="AB47" s="173">
        <f>VLOOKUP($D47,'Živnosť - zmena'!$A$7:$E$152,5,1)</f>
        <v>0</v>
      </c>
      <c r="AC47" s="173">
        <f>VLOOKUP($D47,'Živnosť - prerušenie'!$A$7:$E$152,5,1)</f>
        <v>0</v>
      </c>
      <c r="AD47" s="173">
        <f>VLOOKUP($D47,'Živnosť - ukončenie'!$A$7:$E$152,5,1)</f>
        <v>0</v>
      </c>
      <c r="AF47" s="1">
        <f>VLOOKUP($D47,'Živnosť - ukončenie'!$A$7:$E$152,4,1)</f>
        <v>1</v>
      </c>
    </row>
    <row r="48" spans="1:32" ht="15">
      <c r="A48" s="507"/>
      <c r="B48" s="496"/>
      <c r="C48" s="495" t="s">
        <v>166</v>
      </c>
      <c r="D48" s="181" t="s">
        <v>167</v>
      </c>
      <c r="E48" s="170" t="s">
        <v>168</v>
      </c>
      <c r="F48" s="168">
        <f>VLOOKUP(D48,'Zápis do obchodného registra – '!$A$7:$E$152,5,1)</f>
        <v>0</v>
      </c>
      <c r="G48" s="168">
        <f>VLOOKUP($D48,'Podávanie kontrolného výkazu'!$A$7:$E$152,5,1)</f>
        <v>1</v>
      </c>
      <c r="H48" s="168">
        <f>VLOOKUP($D48,Hárok25!$A$7:$E$152,5,1)</f>
        <v>1</v>
      </c>
      <c r="I48" s="179" t="str">
        <f>VLOOKUP($D48,Sankcie!$A$7:$E$152,5,1)</f>
        <v>-</v>
      </c>
      <c r="J48" s="168">
        <f>VLOOKUP($D48,'Domáhanie sa práva – Podanie na'!$A$7:$E$152,5,1)</f>
        <v>1</v>
      </c>
      <c r="K48" s="178" t="str">
        <f>VLOOKUP($D48,'Bežné podnikateľské operácie – '!$A$7:$E$152,5,1)</f>
        <v>?</v>
      </c>
      <c r="L48" s="168">
        <f>VLOOKUP($D48,'Sociálne dávky – Príspevok v ne'!$A$7:$E$152,5,1)</f>
        <v>0</v>
      </c>
      <c r="M48" s="168">
        <f>VLOOKUP($D48,'Doklady – Oznámenie straty obči'!$A$7:$E$152,5,1)</f>
        <v>1</v>
      </c>
      <c r="N48" s="168">
        <f>VLOOKUP($D48,'Domáhanie sa práva – Odvolanie '!$A$7:$E$152,5,1)</f>
        <v>1</v>
      </c>
      <c r="O48" s="168">
        <f>VLOOKUP($D48,'Plnenie si daňových povinností '!$A$7:$E$152,5,1)</f>
        <v>1</v>
      </c>
      <c r="P48" s="178" t="str">
        <f>VLOOKUP($D48,'Založenie s.r.o.  a.s.'!$A$7:$E$152,5,1)</f>
        <v>?</v>
      </c>
      <c r="Q48" s="168">
        <f>VLOOKUP($D48,'Bývanie – Stavba rodinného domu'!$A$7:$E$152,5,1)</f>
        <v>0</v>
      </c>
      <c r="R48" s="168">
        <f>VLOOKUP($D48,'Bývanie – Prihlásenie (zmena) t'!$A$7:$E$152,5,1)</f>
        <v>1</v>
      </c>
      <c r="S48" s="179">
        <f>VLOOKUP($D48,'Platenie sociálnych odvodov – S'!$A$7:$E$152,5,1)</f>
        <v>0</v>
      </c>
      <c r="T48" s="168">
        <f>VLOOKUP($D48,'Príspevok pri narodení dieťaťa'!$A$7:$E$152,5,1)</f>
        <v>0</v>
      </c>
      <c r="U48" s="168">
        <f>VLOOKUP($D48,'Sociálne dávky – Rodičovský prí'!$A$7:$E$152,5,1)</f>
        <v>0</v>
      </c>
      <c r="V48" s="168">
        <f>VLOOKUP($D48,'Prídavky na dieťa'!$A$7:$E$152,5,1)</f>
        <v>0</v>
      </c>
      <c r="W48" s="168">
        <f>VLOOKUP($D48,'Rodinný život – Rozvod'!$A$7:$E$152,5,1)</f>
        <v>1</v>
      </c>
      <c r="X48" s="168">
        <f>VLOOKUP($D48,'Predaj vozidla'!$A$7:$E$152,5,1)</f>
        <v>1</v>
      </c>
      <c r="Y48" s="168">
        <f>VLOOKUP($D48,'Kúpa  nadobudnutie vozidla'!$A$7:$E$152,5,1)</f>
        <v>1</v>
      </c>
      <c r="Z48" s="178" t="str">
        <f>VLOOKUP($D48,'Prihlásenie zamestnanca do Soci'!$A$7:$E$152,5,1)</f>
        <v>?</v>
      </c>
      <c r="AA48" s="168">
        <f>VLOOKUP($D48,'Živnosť – založenie'!$A$7:$E$152,5,1)</f>
        <v>0</v>
      </c>
      <c r="AB48" s="168">
        <f>VLOOKUP($D48,'Živnosť - zmena'!$A$7:$E$152,5,1)</f>
        <v>0</v>
      </c>
      <c r="AC48" s="168">
        <f>VLOOKUP($D48,'Živnosť - prerušenie'!$A$7:$E$152,5,1)</f>
        <v>0</v>
      </c>
      <c r="AD48" s="168">
        <f>VLOOKUP($D48,'Živnosť - ukončenie'!$A$7:$E$152,5,1)</f>
        <v>0</v>
      </c>
      <c r="AF48" s="1">
        <f>VLOOKUP($D48,'Živnosť - ukončenie'!$A$7:$E$152,4,1)</f>
        <v>1</v>
      </c>
    </row>
    <row r="49" spans="1:32" ht="15">
      <c r="A49" s="507"/>
      <c r="B49" s="496"/>
      <c r="C49" s="497"/>
      <c r="D49" s="182" t="s">
        <v>169</v>
      </c>
      <c r="E49" s="172" t="s">
        <v>170</v>
      </c>
      <c r="F49" s="173">
        <f>VLOOKUP(D49,'Zápis do obchodného registra – '!$A$7:$E$152,5,1)</f>
        <v>1</v>
      </c>
      <c r="G49" s="173">
        <f>VLOOKUP($D49,'Podávanie kontrolného výkazu'!$A$7:$E$152,5,1)</f>
        <v>1</v>
      </c>
      <c r="H49" s="173">
        <f>VLOOKUP($D49,Hárok25!$A$7:$E$152,5,1)</f>
        <v>1</v>
      </c>
      <c r="I49" s="176" t="str">
        <f>VLOOKUP($D49,Sankcie!$A$7:$E$152,5,1)</f>
        <v>-</v>
      </c>
      <c r="J49" s="173">
        <f>VLOOKUP($D49,'Domáhanie sa práva – Podanie na'!$A$7:$E$152,5,1)</f>
        <v>1</v>
      </c>
      <c r="K49" s="177" t="str">
        <f>VLOOKUP($D49,'Bežné podnikateľské operácie – '!$A$7:$E$152,5,1)</f>
        <v>?</v>
      </c>
      <c r="L49" s="173">
        <f>VLOOKUP($D49,'Sociálne dávky – Príspevok v ne'!$A$7:$E$152,5,1)</f>
        <v>0</v>
      </c>
      <c r="M49" s="173">
        <f>VLOOKUP($D49,'Doklady – Oznámenie straty obči'!$A$7:$E$152,5,1)</f>
        <v>1</v>
      </c>
      <c r="N49" s="173">
        <f>VLOOKUP($D49,'Domáhanie sa práva – Odvolanie '!$A$7:$E$152,5,1)</f>
        <v>1</v>
      </c>
      <c r="O49" s="173">
        <f>VLOOKUP($D49,'Plnenie si daňových povinností '!$A$7:$E$152,5,1)</f>
        <v>1</v>
      </c>
      <c r="P49" s="177" t="str">
        <f>VLOOKUP($D49,'Založenie s.r.o.  a.s.'!$A$7:$E$152,5,1)</f>
        <v>?</v>
      </c>
      <c r="Q49" s="173">
        <f>VLOOKUP($D49,'Bývanie – Stavba rodinného domu'!$A$7:$E$152,5,1)</f>
        <v>1</v>
      </c>
      <c r="R49" s="173">
        <f>VLOOKUP($D49,'Bývanie – Prihlásenie (zmena) t'!$A$7:$E$152,5,1)</f>
        <v>1</v>
      </c>
      <c r="S49" s="176">
        <f>VLOOKUP($D49,'Platenie sociálnych odvodov – S'!$A$7:$E$152,5,1)</f>
        <v>0</v>
      </c>
      <c r="T49" s="173">
        <f>VLOOKUP($D49,'Príspevok pri narodení dieťaťa'!$A$7:$E$152,5,1)</f>
        <v>1</v>
      </c>
      <c r="U49" s="173">
        <f>VLOOKUP($D49,'Sociálne dávky – Rodičovský prí'!$A$7:$E$152,5,1)</f>
        <v>1</v>
      </c>
      <c r="V49" s="173">
        <f>VLOOKUP($D49,'Prídavky na dieťa'!$A$7:$E$152,5,1)</f>
        <v>1</v>
      </c>
      <c r="W49" s="173">
        <f>VLOOKUP($D49,'Rodinný život – Rozvod'!$A$7:$E$152,5,1)</f>
        <v>1</v>
      </c>
      <c r="X49" s="173">
        <f>VLOOKUP($D49,'Predaj vozidla'!$A$7:$E$152,5,1)</f>
        <v>1</v>
      </c>
      <c r="Y49" s="173">
        <f>VLOOKUP($D49,'Kúpa  nadobudnutie vozidla'!$A$7:$E$152,5,1)</f>
        <v>1</v>
      </c>
      <c r="Z49" s="177" t="str">
        <f>VLOOKUP($D49,'Prihlásenie zamestnanca do Soci'!$A$7:$E$152,5,1)</f>
        <v>?</v>
      </c>
      <c r="AA49" s="173">
        <f>VLOOKUP($D49,'Živnosť – založenie'!$A$7:$E$152,5,1)</f>
        <v>1</v>
      </c>
      <c r="AB49" s="173">
        <f>VLOOKUP($D49,'Živnosť - zmena'!$A$7:$E$152,5,1)</f>
        <v>1</v>
      </c>
      <c r="AC49" s="173">
        <f>VLOOKUP($D49,'Živnosť - prerušenie'!$A$7:$E$152,5,1)</f>
        <v>1</v>
      </c>
      <c r="AD49" s="173">
        <f>VLOOKUP($D49,'Živnosť - ukončenie'!$A$7:$E$152,5,1)</f>
        <v>1</v>
      </c>
      <c r="AF49" s="1">
        <f>VLOOKUP($D49,'Živnosť - ukončenie'!$A$7:$E$152,4,1)</f>
        <v>1</v>
      </c>
    </row>
    <row r="50" spans="1:32" ht="15">
      <c r="A50" s="507"/>
      <c r="B50" s="496"/>
      <c r="C50" s="495" t="s">
        <v>171</v>
      </c>
      <c r="D50" s="181" t="s">
        <v>172</v>
      </c>
      <c r="E50" s="170" t="s">
        <v>173</v>
      </c>
      <c r="F50" s="168">
        <f>VLOOKUP(D50,'Zápis do obchodného registra – '!$A$7:$E$152,5,1)</f>
        <v>0</v>
      </c>
      <c r="G50" s="168">
        <f>VLOOKUP($D50,'Podávanie kontrolného výkazu'!$A$7:$E$152,5,1)</f>
        <v>1</v>
      </c>
      <c r="H50" s="168">
        <f>VLOOKUP($D50,Hárok25!$A$7:$E$152,5,1)</f>
        <v>1</v>
      </c>
      <c r="I50" s="179" t="str">
        <f>VLOOKUP($D50,Sankcie!$A$7:$E$152,5,1)</f>
        <v>-</v>
      </c>
      <c r="J50" s="168">
        <f>VLOOKUP($D50,'Domáhanie sa práva – Podanie na'!$A$7:$E$152,5,1)</f>
        <v>1</v>
      </c>
      <c r="K50" s="178" t="str">
        <f>VLOOKUP($D50,'Bežné podnikateľské operácie – '!$A$7:$E$152,5,1)</f>
        <v>?</v>
      </c>
      <c r="L50" s="168">
        <f>VLOOKUP($D50,'Sociálne dávky – Príspevok v ne'!$A$7:$E$152,5,1)</f>
        <v>1</v>
      </c>
      <c r="M50" s="168">
        <f>VLOOKUP($D50,'Doklady – Oznámenie straty obči'!$A$7:$E$152,5,1)</f>
        <v>1</v>
      </c>
      <c r="N50" s="168">
        <f>VLOOKUP($D50,'Domáhanie sa práva – Odvolanie '!$A$7:$E$152,5,1)</f>
        <v>1</v>
      </c>
      <c r="O50" s="168">
        <f>VLOOKUP($D50,'Plnenie si daňových povinností '!$A$7:$E$152,5,1)</f>
        <v>1</v>
      </c>
      <c r="P50" s="168">
        <f>VLOOKUP($D50,'Založenie s.r.o.  a.s.'!$A$7:$E$152,5,1)</f>
        <v>0</v>
      </c>
      <c r="Q50" s="168">
        <f>VLOOKUP($D50,'Bývanie – Stavba rodinného domu'!$A$7:$E$152,5,1)</f>
        <v>0</v>
      </c>
      <c r="R50" s="168">
        <f>VLOOKUP($D50,'Bývanie – Prihlásenie (zmena) t'!$A$7:$E$152,5,1)</f>
        <v>0</v>
      </c>
      <c r="S50" s="179">
        <f>VLOOKUP($D50,'Platenie sociálnych odvodov – S'!$A$7:$E$152,5,1)</f>
        <v>0</v>
      </c>
      <c r="T50" s="168">
        <f>VLOOKUP($D50,'Príspevok pri narodení dieťaťa'!$A$7:$E$152,5,1)</f>
        <v>1</v>
      </c>
      <c r="U50" s="168">
        <f>VLOOKUP($D50,'Sociálne dávky – Rodičovský prí'!$A$7:$E$152,5,1)</f>
        <v>1</v>
      </c>
      <c r="V50" s="168">
        <f>VLOOKUP($D50,'Prídavky na dieťa'!$A$7:$E$152,5,1)</f>
        <v>1</v>
      </c>
      <c r="W50" s="168">
        <f>VLOOKUP($D50,'Rodinný život – Rozvod'!$A$7:$E$152,5,1)</f>
        <v>1</v>
      </c>
      <c r="X50" s="178" t="str">
        <f>VLOOKUP($D50,'Predaj vozidla'!$A$7:$E$152,5,1)</f>
        <v>?</v>
      </c>
      <c r="Y50" s="178" t="str">
        <f>VLOOKUP($D50,'Kúpa  nadobudnutie vozidla'!$A$7:$E$152,5,1)</f>
        <v>?</v>
      </c>
      <c r="Z50" s="178">
        <f>VLOOKUP($D50,'Prihlásenie zamestnanca do Soci'!$A$7:$E$152,5,1)</f>
        <v>1</v>
      </c>
      <c r="AA50" s="168">
        <f>VLOOKUP($D50,'Živnosť – založenie'!$A$7:$E$152,5,1)</f>
        <v>1</v>
      </c>
      <c r="AB50" s="168">
        <f>VLOOKUP($D50,'Živnosť - zmena'!$A$7:$E$152,5,1)</f>
        <v>0</v>
      </c>
      <c r="AC50" s="168">
        <f>VLOOKUP($D50,'Živnosť - prerušenie'!$A$7:$E$152,5,1)</f>
        <v>0</v>
      </c>
      <c r="AD50" s="168">
        <f>VLOOKUP($D50,'Živnosť - ukončenie'!$A$7:$E$152,5,1)</f>
        <v>0</v>
      </c>
      <c r="AF50" s="1">
        <f>VLOOKUP($D50,'Živnosť - ukončenie'!$A$7:$E$152,4,1)</f>
        <v>1</v>
      </c>
    </row>
    <row r="51" spans="1:32" ht="15">
      <c r="A51" s="507"/>
      <c r="B51" s="496"/>
      <c r="C51" s="496"/>
      <c r="D51" s="181" t="s">
        <v>174</v>
      </c>
      <c r="E51" s="170" t="s">
        <v>175</v>
      </c>
      <c r="F51" s="168">
        <f>VLOOKUP(D51,'Zápis do obchodného registra – '!$A$7:$E$152,5,1)</f>
        <v>0</v>
      </c>
      <c r="G51" s="168">
        <f>VLOOKUP($D51,'Podávanie kontrolného výkazu'!$A$7:$E$152,5,1)</f>
        <v>0</v>
      </c>
      <c r="H51" s="168">
        <f>VLOOKUP($D51,Hárok25!$A$7:$E$152,5,1)</f>
        <v>0</v>
      </c>
      <c r="I51" s="175" t="str">
        <f>VLOOKUP($D51,Sankcie!$A$7:$E$152,5,1)</f>
        <v>-</v>
      </c>
      <c r="J51" s="168">
        <f>VLOOKUP($D51,'Domáhanie sa práva – Podanie na'!$A$7:$E$152,5,1)</f>
        <v>0</v>
      </c>
      <c r="K51" s="174" t="str">
        <f>VLOOKUP($D51,'Bežné podnikateľské operácie – '!$A$7:$E$152,5,1)</f>
        <v>?</v>
      </c>
      <c r="L51" s="168">
        <f>VLOOKUP($D51,'Sociálne dávky – Príspevok v ne'!$A$7:$E$152,5,1)</f>
        <v>1</v>
      </c>
      <c r="M51" s="168">
        <f>VLOOKUP($D51,'Doklady – Oznámenie straty obči'!$A$7:$E$152,5,1)</f>
        <v>1</v>
      </c>
      <c r="N51" s="168">
        <f>VLOOKUP($D51,'Domáhanie sa práva – Odvolanie '!$A$7:$E$152,5,1)</f>
        <v>0</v>
      </c>
      <c r="O51" s="168">
        <f>VLOOKUP($D51,'Plnenie si daňových povinností '!$A$7:$E$152,5,1)</f>
        <v>0</v>
      </c>
      <c r="P51" s="168">
        <f>VLOOKUP($D51,'Založenie s.r.o.  a.s.'!$A$7:$E$152,5,1)</f>
        <v>0</v>
      </c>
      <c r="Q51" s="168">
        <f>VLOOKUP($D51,'Bývanie – Stavba rodinného domu'!$A$7:$E$152,5,1)</f>
        <v>0</v>
      </c>
      <c r="R51" s="168">
        <f>VLOOKUP($D51,'Bývanie – Prihlásenie (zmena) t'!$A$7:$E$152,5,1)</f>
        <v>0</v>
      </c>
      <c r="S51" s="175">
        <f>VLOOKUP($D51,'Platenie sociálnych odvodov – S'!$A$7:$E$152,5,1)</f>
        <v>0</v>
      </c>
      <c r="T51" s="168">
        <f>VLOOKUP($D51,'Príspevok pri narodení dieťaťa'!$A$7:$E$152,5,1)</f>
        <v>0</v>
      </c>
      <c r="U51" s="168">
        <f>VLOOKUP($D51,'Sociálne dávky – Rodičovský prí'!$A$7:$E$152,5,1)</f>
        <v>1</v>
      </c>
      <c r="V51" s="168">
        <f>VLOOKUP($D51,'Prídavky na dieťa'!$A$7:$E$152,5,1)</f>
        <v>0</v>
      </c>
      <c r="W51" s="168">
        <f>VLOOKUP($D51,'Rodinný život – Rozvod'!$A$7:$E$152,5,1)</f>
        <v>0</v>
      </c>
      <c r="X51" s="174" t="str">
        <f>VLOOKUP($D51,'Predaj vozidla'!$A$7:$E$152,5,1)</f>
        <v>?</v>
      </c>
      <c r="Y51" s="174" t="str">
        <f>VLOOKUP($D51,'Kúpa  nadobudnutie vozidla'!$A$7:$E$152,5,1)</f>
        <v>?</v>
      </c>
      <c r="Z51" s="174" t="str">
        <f>VLOOKUP($D51,'Prihlásenie zamestnanca do Soci'!$A$7:$E$152,5,1)</f>
        <v>?</v>
      </c>
      <c r="AA51" s="168">
        <f>VLOOKUP($D51,'Živnosť – založenie'!$A$7:$E$152,5,1)</f>
        <v>0</v>
      </c>
      <c r="AB51" s="168">
        <f>VLOOKUP($D51,'Živnosť - zmena'!$A$7:$E$152,5,1)</f>
        <v>0</v>
      </c>
      <c r="AC51" s="168">
        <f>VLOOKUP($D51,'Živnosť - prerušenie'!$A$7:$E$152,5,1)</f>
        <v>0</v>
      </c>
      <c r="AD51" s="168">
        <f>VLOOKUP($D51,'Živnosť - ukončenie'!$A$7:$E$152,5,1)</f>
        <v>0</v>
      </c>
      <c r="AF51" s="1">
        <f>VLOOKUP($D51,'Živnosť - ukončenie'!$A$7:$E$152,4,1)</f>
        <v>1</v>
      </c>
    </row>
    <row r="52" spans="1:32" ht="15">
      <c r="A52" s="507"/>
      <c r="B52" s="496"/>
      <c r="C52" s="497"/>
      <c r="D52" s="182" t="s">
        <v>176</v>
      </c>
      <c r="E52" s="172" t="s">
        <v>177</v>
      </c>
      <c r="F52" s="173">
        <f>VLOOKUP(D52,'Zápis do obchodného registra – '!$A$7:$E$152,5,1)</f>
        <v>0</v>
      </c>
      <c r="G52" s="173">
        <f>VLOOKUP($D52,'Podávanie kontrolného výkazu'!$A$7:$E$152,5,1)</f>
        <v>0</v>
      </c>
      <c r="H52" s="173">
        <f>VLOOKUP($D52,Hárok25!$A$7:$E$152,5,1)</f>
        <v>0</v>
      </c>
      <c r="I52" s="176" t="str">
        <f>VLOOKUP($D52,Sankcie!$A$7:$E$152,5,1)</f>
        <v>-</v>
      </c>
      <c r="J52" s="173">
        <f>VLOOKUP($D52,'Domáhanie sa práva – Podanie na'!$A$7:$E$152,5,1)</f>
        <v>0</v>
      </c>
      <c r="K52" s="177" t="str">
        <f>VLOOKUP($D52,'Bežné podnikateľské operácie – '!$A$7:$E$152,5,1)</f>
        <v>?</v>
      </c>
      <c r="L52" s="173">
        <f>VLOOKUP($D52,'Sociálne dávky – Príspevok v ne'!$A$7:$E$152,5,1)</f>
        <v>0</v>
      </c>
      <c r="M52" s="173">
        <f>VLOOKUP($D52,'Doklady – Oznámenie straty obči'!$A$7:$E$152,5,1)</f>
        <v>1</v>
      </c>
      <c r="N52" s="173">
        <f>VLOOKUP($D52,'Domáhanie sa práva – Odvolanie '!$A$7:$E$152,5,1)</f>
        <v>0</v>
      </c>
      <c r="O52" s="176">
        <f>VLOOKUP($D52,'Plnenie si daňových povinností '!$A$7:$E$152,5,1)</f>
        <v>0</v>
      </c>
      <c r="P52" s="173">
        <f>VLOOKUP($D52,'Založenie s.r.o.  a.s.'!$A$7:$E$152,5,1)</f>
        <v>0</v>
      </c>
      <c r="Q52" s="173">
        <f>VLOOKUP($D52,'Bývanie – Stavba rodinného domu'!$A$7:$E$152,5,1)</f>
        <v>0</v>
      </c>
      <c r="R52" s="173">
        <f>VLOOKUP($D52,'Bývanie – Prihlásenie (zmena) t'!$A$7:$E$152,5,1)</f>
        <v>0</v>
      </c>
      <c r="S52" s="176">
        <f>VLOOKUP($D52,'Platenie sociálnych odvodov – S'!$A$7:$E$152,5,1)</f>
        <v>0</v>
      </c>
      <c r="T52" s="176" t="str">
        <f>VLOOKUP($D52,'Príspevok pri narodení dieťaťa'!$A$7:$E$152,5,1)</f>
        <v>-</v>
      </c>
      <c r="U52" s="173">
        <f>VLOOKUP($D52,'Sociálne dávky – Rodičovský prí'!$A$7:$E$152,5,1)</f>
        <v>0</v>
      </c>
      <c r="V52" s="176" t="str">
        <f>VLOOKUP($D52,'Prídavky na dieťa'!$A$7:$E$152,5,1)</f>
        <v>-</v>
      </c>
      <c r="W52" s="173">
        <f>VLOOKUP($D52,'Rodinný život – Rozvod'!$A$7:$E$152,5,1)</f>
        <v>0</v>
      </c>
      <c r="X52" s="173">
        <f>VLOOKUP($D52,'Predaj vozidla'!$A$7:$E$152,5,1)</f>
        <v>0</v>
      </c>
      <c r="Y52" s="173">
        <f>VLOOKUP($D52,'Kúpa  nadobudnutie vozidla'!$A$7:$E$152,5,1)</f>
        <v>0</v>
      </c>
      <c r="Z52" s="177" t="str">
        <f>VLOOKUP($D52,'Prihlásenie zamestnanca do Soci'!$A$7:$E$152,5,1)</f>
        <v>?</v>
      </c>
      <c r="AA52" s="173">
        <f>VLOOKUP($D52,'Živnosť – založenie'!$A$7:$E$152,5,1)</f>
        <v>0</v>
      </c>
      <c r="AB52" s="173">
        <f>VLOOKUP($D52,'Živnosť - zmena'!$A$7:$E$152,5,1)</f>
        <v>0</v>
      </c>
      <c r="AC52" s="173">
        <f>VLOOKUP($D52,'Živnosť - prerušenie'!$A$7:$E$152,5,1)</f>
        <v>0</v>
      </c>
      <c r="AD52" s="173">
        <f>VLOOKUP($D52,'Živnosť - ukončenie'!$A$7:$E$152,5,1)</f>
        <v>0</v>
      </c>
      <c r="AF52" s="1">
        <f>VLOOKUP($D52,'Živnosť - ukončenie'!$A$7:$E$152,4,1)</f>
        <v>1</v>
      </c>
    </row>
    <row r="53" spans="1:32" ht="15">
      <c r="A53" s="507"/>
      <c r="B53" s="496"/>
      <c r="C53" s="495" t="s">
        <v>178</v>
      </c>
      <c r="D53" s="181" t="s">
        <v>179</v>
      </c>
      <c r="E53" s="170" t="s">
        <v>180</v>
      </c>
      <c r="F53" s="178" t="str">
        <f>VLOOKUP(D53,'Zápis do obchodného registra – '!$A$7:$E$152,5,1)</f>
        <v>?</v>
      </c>
      <c r="G53" s="168">
        <f>VLOOKUP($D53,'Podávanie kontrolného výkazu'!$A$7:$E$152,5,1)</f>
        <v>0</v>
      </c>
      <c r="H53" s="168">
        <f>VLOOKUP($D53,Hárok25!$A$7:$E$152,5,1)</f>
        <v>0</v>
      </c>
      <c r="I53" s="179">
        <f>VLOOKUP($D53,Sankcie!$A$7:$E$152,5,1)</f>
        <v>0</v>
      </c>
      <c r="J53" s="178" t="str">
        <f>VLOOKUP($D53,'Domáhanie sa práva – Podanie na'!$A$7:$E$152,5,1)</f>
        <v>?</v>
      </c>
      <c r="K53" s="178" t="str">
        <f>VLOOKUP($D53,'Bežné podnikateľské operácie – '!$A$7:$E$152,5,1)</f>
        <v>?</v>
      </c>
      <c r="L53" s="168">
        <f>VLOOKUP($D53,'Sociálne dávky – Príspevok v ne'!$A$7:$E$152,5,1)</f>
        <v>0</v>
      </c>
      <c r="M53" s="179" t="str">
        <f>VLOOKUP($D53,'Doklady – Oznámenie straty obči'!$A$7:$E$152,5,1)</f>
        <v>?</v>
      </c>
      <c r="N53" s="178" t="str">
        <f>VLOOKUP($D53,'Domáhanie sa práva – Odvolanie '!$A$7:$E$152,5,1)</f>
        <v>?</v>
      </c>
      <c r="O53" s="168">
        <f>VLOOKUP($D53,'Plnenie si daňových povinností '!$A$7:$E$152,5,1)</f>
        <v>0</v>
      </c>
      <c r="P53" s="168">
        <f>VLOOKUP($D53,'Založenie s.r.o.  a.s.'!$A$7:$E$152,5,1)</f>
        <v>0</v>
      </c>
      <c r="Q53" s="178" t="str">
        <f>VLOOKUP($D53,'Bývanie – Stavba rodinného domu'!$A$7:$E$152,5,1)</f>
        <v>?</v>
      </c>
      <c r="R53" s="168">
        <f>VLOOKUP($D53,'Bývanie – Prihlásenie (zmena) t'!$A$7:$E$152,5,1)</f>
        <v>1</v>
      </c>
      <c r="S53" s="179">
        <f>VLOOKUP($D53,'Platenie sociálnych odvodov – S'!$A$7:$E$152,5,1)</f>
        <v>0</v>
      </c>
      <c r="T53" s="178" t="str">
        <f>VLOOKUP($D53,'Príspevok pri narodení dieťaťa'!$A$7:$E$152,5,1)</f>
        <v>?</v>
      </c>
      <c r="U53" s="178" t="str">
        <f>VLOOKUP($D53,'Sociálne dávky – Rodičovský prí'!$A$7:$E$152,5,1)</f>
        <v>?</v>
      </c>
      <c r="V53" s="178" t="str">
        <f>VLOOKUP($D53,'Prídavky na dieťa'!$A$7:$E$152,5,1)</f>
        <v>?</v>
      </c>
      <c r="W53" s="178" t="str">
        <f>VLOOKUP($D53,'Rodinný život – Rozvod'!$A$7:$E$152,5,1)</f>
        <v>?</v>
      </c>
      <c r="X53" s="178" t="str">
        <f>VLOOKUP($D53,'Predaj vozidla'!$A$7:$E$152,5,1)</f>
        <v>?</v>
      </c>
      <c r="Y53" s="178" t="str">
        <f>VLOOKUP($D53,'Kúpa  nadobudnutie vozidla'!$A$7:$E$152,5,1)</f>
        <v>?</v>
      </c>
      <c r="Z53" s="178" t="str">
        <f>VLOOKUP($D53,'Prihlásenie zamestnanca do Soci'!$A$7:$E$152,5,1)</f>
        <v>?</v>
      </c>
      <c r="AA53" s="168">
        <f>VLOOKUP($D53,'Živnosť – založenie'!$A$7:$E$152,5,1)</f>
        <v>0</v>
      </c>
      <c r="AB53" s="178" t="str">
        <f>VLOOKUP($D53,'Živnosť - zmena'!$A$7:$E$152,5,1)</f>
        <v>?</v>
      </c>
      <c r="AC53" s="178" t="str">
        <f>VLOOKUP($D53,'Živnosť - prerušenie'!$A$7:$E$152,5,1)</f>
        <v>?</v>
      </c>
      <c r="AD53" s="178" t="str">
        <f>VLOOKUP($D53,'Živnosť - ukončenie'!$A$7:$E$152,5,1)</f>
        <v>?</v>
      </c>
      <c r="AF53" s="1">
        <f>VLOOKUP($D53,'Živnosť - ukončenie'!$A$7:$E$152,4,1)</f>
        <v>1</v>
      </c>
    </row>
    <row r="54" spans="1:32" ht="15">
      <c r="A54" s="507"/>
      <c r="B54" s="496"/>
      <c r="C54" s="496"/>
      <c r="D54" s="181" t="s">
        <v>181</v>
      </c>
      <c r="E54" s="170" t="s">
        <v>182</v>
      </c>
      <c r="F54" s="174" t="str">
        <f>VLOOKUP(D54,'Zápis do obchodného registra – '!$A$7:$E$152,5,1)</f>
        <v>?</v>
      </c>
      <c r="G54" s="168">
        <f>VLOOKUP($D54,'Podávanie kontrolného výkazu'!$A$7:$E$152,5,1)</f>
        <v>0</v>
      </c>
      <c r="H54" s="168">
        <f>VLOOKUP($D54,Hárok25!$A$7:$E$152,5,1)</f>
        <v>0</v>
      </c>
      <c r="I54" s="175">
        <f>VLOOKUP($D54,Sankcie!$A$7:$E$152,5,1)</f>
        <v>0</v>
      </c>
      <c r="J54" s="174" t="str">
        <f>VLOOKUP($D54,'Domáhanie sa práva – Podanie na'!$A$7:$E$152,5,1)</f>
        <v>?</v>
      </c>
      <c r="K54" s="175" t="str">
        <f>VLOOKUP($D54,'Bežné podnikateľské operácie – '!$A$7:$E$152,5,1)</f>
        <v>?</v>
      </c>
      <c r="L54" s="175" t="str">
        <f>VLOOKUP($D54,'Sociálne dávky – Príspevok v ne'!$A$7:$E$152,5,1)</f>
        <v>-</v>
      </c>
      <c r="M54" s="175" t="str">
        <f>VLOOKUP($D54,'Doklady – Oznámenie straty obči'!$A$7:$E$152,5,1)</f>
        <v>-</v>
      </c>
      <c r="N54" s="174" t="str">
        <f>VLOOKUP($D54,'Domáhanie sa práva – Odvolanie '!$A$7:$E$152,5,1)</f>
        <v>?</v>
      </c>
      <c r="O54" s="168">
        <f>VLOOKUP($D54,'Plnenie si daňových povinností '!$A$7:$E$152,5,1)</f>
        <v>0</v>
      </c>
      <c r="P54" s="168">
        <f>VLOOKUP($D54,'Založenie s.r.o.  a.s.'!$A$7:$E$152,5,1)</f>
        <v>0</v>
      </c>
      <c r="Q54" s="174" t="str">
        <f>VLOOKUP($D54,'Bývanie – Stavba rodinného domu'!$A$7:$E$152,5,1)</f>
        <v>?</v>
      </c>
      <c r="R54" s="168">
        <f>VLOOKUP($D54,'Bývanie – Prihlásenie (zmena) t'!$A$7:$E$152,5,1)</f>
        <v>0</v>
      </c>
      <c r="S54" s="175">
        <f>VLOOKUP($D54,'Platenie sociálnych odvodov – S'!$A$7:$E$152,5,1)</f>
        <v>0</v>
      </c>
      <c r="T54" s="175" t="str">
        <f>VLOOKUP($D54,'Príspevok pri narodení dieťaťa'!$A$7:$E$152,5,1)</f>
        <v>-</v>
      </c>
      <c r="U54" s="175" t="str">
        <f>VLOOKUP($D54,'Sociálne dávky – Rodičovský prí'!$A$7:$E$152,5,1)</f>
        <v>-</v>
      </c>
      <c r="V54" s="175" t="str">
        <f>VLOOKUP($D54,'Prídavky na dieťa'!$A$7:$E$152,5,1)</f>
        <v>-</v>
      </c>
      <c r="W54" s="174" t="str">
        <f>VLOOKUP($D54,'Rodinný život – Rozvod'!$A$7:$E$152,5,1)</f>
        <v>?</v>
      </c>
      <c r="X54" s="174" t="str">
        <f>VLOOKUP($D54,'Predaj vozidla'!$A$7:$E$152,5,1)</f>
        <v>?</v>
      </c>
      <c r="Y54" s="174" t="str">
        <f>VLOOKUP($D54,'Kúpa  nadobudnutie vozidla'!$A$7:$E$152,5,1)</f>
        <v>?</v>
      </c>
      <c r="Z54" s="174" t="str">
        <f>VLOOKUP($D54,'Prihlásenie zamestnanca do Soci'!$A$7:$E$152,5,1)</f>
        <v>?</v>
      </c>
      <c r="AA54" s="168">
        <f>VLOOKUP($D54,'Živnosť – založenie'!$A$7:$E$152,5,1)</f>
        <v>0</v>
      </c>
      <c r="AB54" s="174" t="str">
        <f>VLOOKUP($D54,'Živnosť - zmena'!$A$7:$E$152,5,1)</f>
        <v>?</v>
      </c>
      <c r="AC54" s="174" t="str">
        <f>VLOOKUP($D54,'Živnosť - prerušenie'!$A$7:$E$152,5,1)</f>
        <v>?</v>
      </c>
      <c r="AD54" s="174" t="str">
        <f>VLOOKUP($D54,'Živnosť - ukončenie'!$A$7:$E$152,5,1)</f>
        <v>?</v>
      </c>
      <c r="AF54" s="1">
        <f>VLOOKUP($D54,'Živnosť - ukončenie'!$A$7:$E$152,4,1)</f>
        <v>1</v>
      </c>
    </row>
    <row r="55" spans="1:32" ht="15">
      <c r="A55" s="507"/>
      <c r="B55" s="496"/>
      <c r="C55" s="496"/>
      <c r="D55" s="181" t="s">
        <v>183</v>
      </c>
      <c r="E55" s="170" t="s">
        <v>184</v>
      </c>
      <c r="F55" s="174" t="str">
        <f>VLOOKUP(D55,'Zápis do obchodného registra – '!$A$7:$E$152,5,1)</f>
        <v>?</v>
      </c>
      <c r="G55" s="168">
        <f>VLOOKUP($D55,'Podávanie kontrolného výkazu'!$A$7:$E$152,5,1)</f>
        <v>0</v>
      </c>
      <c r="H55" s="168">
        <f>VLOOKUP($D55,Hárok25!$A$7:$E$152,5,1)</f>
        <v>0</v>
      </c>
      <c r="I55" s="175">
        <f>VLOOKUP($D55,Sankcie!$A$7:$E$152,5,1)</f>
        <v>0</v>
      </c>
      <c r="J55" s="174" t="str">
        <f>VLOOKUP($D55,'Domáhanie sa práva – Podanie na'!$A$7:$E$152,5,1)</f>
        <v>?</v>
      </c>
      <c r="K55" s="174" t="str">
        <f>VLOOKUP($D55,'Bežné podnikateľské operácie – '!$A$7:$E$152,5,1)</f>
        <v>?</v>
      </c>
      <c r="L55" s="168">
        <f>VLOOKUP($D55,'Sociálne dávky – Príspevok v ne'!$A$7:$E$152,5,1)</f>
        <v>0</v>
      </c>
      <c r="M55" s="168" t="str">
        <f>VLOOKUP($D55,'Doklady – Oznámenie straty obči'!$A$7:$E$152,5,1)</f>
        <v>?</v>
      </c>
      <c r="N55" s="174" t="str">
        <f>VLOOKUP($D55,'Domáhanie sa práva – Odvolanie '!$A$7:$E$152,5,1)</f>
        <v>?</v>
      </c>
      <c r="O55" s="168">
        <f>VLOOKUP($D55,'Plnenie si daňových povinností '!$A$7:$E$152,5,1)</f>
        <v>0</v>
      </c>
      <c r="P55" s="168">
        <f>VLOOKUP($D55,'Založenie s.r.o.  a.s.'!$A$7:$E$152,5,1)</f>
        <v>0</v>
      </c>
      <c r="Q55" s="174" t="str">
        <f>VLOOKUP($D55,'Bývanie – Stavba rodinného domu'!$A$7:$E$152,5,1)</f>
        <v>?</v>
      </c>
      <c r="R55" s="168">
        <f>VLOOKUP($D55,'Bývanie – Prihlásenie (zmena) t'!$A$7:$E$152,5,1)</f>
        <v>1</v>
      </c>
      <c r="S55" s="175">
        <f>VLOOKUP($D55,'Platenie sociálnych odvodov – S'!$A$7:$E$152,5,1)</f>
        <v>0</v>
      </c>
      <c r="T55" s="174" t="str">
        <f>VLOOKUP($D55,'Príspevok pri narodení dieťaťa'!$A$7:$E$152,5,1)</f>
        <v>?</v>
      </c>
      <c r="U55" s="174" t="str">
        <f>VLOOKUP($D55,'Sociálne dávky – Rodičovský prí'!$A$7:$E$152,5,1)</f>
        <v>?</v>
      </c>
      <c r="V55" s="174" t="str">
        <f>VLOOKUP($D55,'Prídavky na dieťa'!$A$7:$E$152,5,1)</f>
        <v>?</v>
      </c>
      <c r="W55" s="174" t="str">
        <f>VLOOKUP($D55,'Rodinný život – Rozvod'!$A$7:$E$152,5,1)</f>
        <v>?</v>
      </c>
      <c r="X55" s="174" t="str">
        <f>VLOOKUP($D55,'Predaj vozidla'!$A$7:$E$152,5,1)</f>
        <v>?</v>
      </c>
      <c r="Y55" s="174" t="str">
        <f>VLOOKUP($D55,'Kúpa  nadobudnutie vozidla'!$A$7:$E$152,5,1)</f>
        <v>?</v>
      </c>
      <c r="Z55" s="174" t="str">
        <f>VLOOKUP($D55,'Prihlásenie zamestnanca do Soci'!$A$7:$E$152,5,1)</f>
        <v>?</v>
      </c>
      <c r="AA55" s="168">
        <f>VLOOKUP($D55,'Živnosť – založenie'!$A$7:$E$152,5,1)</f>
        <v>0</v>
      </c>
      <c r="AB55" s="174" t="str">
        <f>VLOOKUP($D55,'Živnosť - zmena'!$A$7:$E$152,5,1)</f>
        <v>?</v>
      </c>
      <c r="AC55" s="174" t="str">
        <f>VLOOKUP($D55,'Živnosť - prerušenie'!$A$7:$E$152,5,1)</f>
        <v>?</v>
      </c>
      <c r="AD55" s="174" t="str">
        <f>VLOOKUP($D55,'Živnosť - ukončenie'!$A$7:$E$152,5,1)</f>
        <v>?</v>
      </c>
      <c r="AF55" s="1">
        <f>VLOOKUP($D55,'Živnosť - ukončenie'!$A$7:$E$152,4,1)</f>
        <v>1</v>
      </c>
    </row>
    <row r="56" spans="1:32" ht="15">
      <c r="A56" s="506" t="s">
        <v>45</v>
      </c>
      <c r="B56" s="498" t="s">
        <v>185</v>
      </c>
      <c r="C56" s="499"/>
      <c r="D56" s="187">
        <v>8.1</v>
      </c>
      <c r="E56" s="188" t="s">
        <v>186</v>
      </c>
      <c r="F56" s="178" t="str">
        <f>VLOOKUP(D56,'Zápis do obchodného registra – '!$A$7:$E$152,5,1)</f>
        <v>?</v>
      </c>
      <c r="G56" s="178" t="str">
        <f>VLOOKUP($D56,'Podávanie kontrolného výkazu'!$A$7:$E$152,5,1)</f>
        <v>?</v>
      </c>
      <c r="H56" s="178" t="str">
        <f>VLOOKUP($D56,Hárok25!$A$7:$E$152,5,1)</f>
        <v>?</v>
      </c>
      <c r="I56" s="178" t="str">
        <f>VLOOKUP($D56,Sankcie!$A$7:$E$152,5,1)</f>
        <v>?</v>
      </c>
      <c r="J56" s="178" t="str">
        <f>VLOOKUP($D56,'Domáhanie sa práva – Podanie na'!$A$7:$E$152,5,1)</f>
        <v>?</v>
      </c>
      <c r="K56" s="178" t="str">
        <f>VLOOKUP($D56,'Bežné podnikateľské operácie – '!$A$7:$E$152,5,1)</f>
        <v>?</v>
      </c>
      <c r="L56" s="178" t="str">
        <f>VLOOKUP($D56,'Sociálne dávky – Príspevok v ne'!$A$7:$E$152,5,1)</f>
        <v>?</v>
      </c>
      <c r="M56" s="178" t="str">
        <f>VLOOKUP($D56,'Doklady – Oznámenie straty obči'!$A$7:$E$152,5,1)</f>
        <v>?</v>
      </c>
      <c r="N56" s="178" t="str">
        <f>VLOOKUP($D56,'Domáhanie sa práva – Odvolanie '!$A$7:$E$152,5,1)</f>
        <v>?</v>
      </c>
      <c r="O56" s="178" t="str">
        <f>VLOOKUP($D56,'Plnenie si daňových povinností '!$A$7:$E$152,5,1)</f>
        <v>?</v>
      </c>
      <c r="P56" s="178" t="str">
        <f>VLOOKUP($D56,'Založenie s.r.o.  a.s.'!$A$7:$E$152,5,1)</f>
        <v>?</v>
      </c>
      <c r="Q56" s="178" t="str">
        <f>VLOOKUP($D56,'Bývanie – Stavba rodinného domu'!$A$7:$E$152,5,1)</f>
        <v>?</v>
      </c>
      <c r="R56" s="178" t="str">
        <f>VLOOKUP($D56,'Bývanie – Prihlásenie (zmena) t'!$A$7:$E$152,5,1)</f>
        <v>?</v>
      </c>
      <c r="S56" s="178" t="str">
        <f>VLOOKUP($D56,'Platenie sociálnych odvodov – S'!$A$7:$E$152,5,1)</f>
        <v>?</v>
      </c>
      <c r="T56" s="178" t="str">
        <f>VLOOKUP($D56,'Príspevok pri narodení dieťaťa'!$A$7:$E$152,5,1)</f>
        <v>?</v>
      </c>
      <c r="U56" s="178" t="str">
        <f>VLOOKUP($D56,'Sociálne dávky – Rodičovský prí'!$A$7:$E$152,5,1)</f>
        <v>?</v>
      </c>
      <c r="V56" s="178" t="str">
        <f>VLOOKUP($D56,'Prídavky na dieťa'!$A$7:$E$152,5,1)</f>
        <v>?</v>
      </c>
      <c r="W56" s="178" t="str">
        <f>VLOOKUP($D56,'Rodinný život – Rozvod'!$A$7:$E$152,5,1)</f>
        <v>?</v>
      </c>
      <c r="X56" s="178" t="str">
        <f>VLOOKUP($D56,'Predaj vozidla'!$A$7:$E$152,5,1)</f>
        <v>?</v>
      </c>
      <c r="Y56" s="178" t="str">
        <f>VLOOKUP($D56,'Kúpa  nadobudnutie vozidla'!$A$7:$E$152,5,1)</f>
        <v>?</v>
      </c>
      <c r="Z56" s="178" t="str">
        <f>VLOOKUP($D56,'Prihlásenie zamestnanca do Soci'!$A$7:$E$152,5,1)</f>
        <v>?</v>
      </c>
      <c r="AA56" s="178" t="str">
        <f>VLOOKUP($D56,'Živnosť – založenie'!$A$7:$E$152,5,1)</f>
        <v>?</v>
      </c>
      <c r="AB56" s="178" t="str">
        <f>VLOOKUP($D56,'Živnosť - zmena'!$A$7:$E$152,5,1)</f>
        <v>?</v>
      </c>
      <c r="AC56" s="178" t="str">
        <f>VLOOKUP($D56,'Živnosť - prerušenie'!$A$7:$E$152,5,1)</f>
        <v>?</v>
      </c>
      <c r="AD56" s="178" t="str">
        <f>VLOOKUP($D56,'Živnosť - ukončenie'!$A$7:$E$152,5,1)</f>
        <v>?</v>
      </c>
      <c r="AF56" s="1">
        <f>VLOOKUP($D56,'Živnosť - ukončenie'!$A$7:$E$152,4,1)</f>
        <v>2</v>
      </c>
    </row>
    <row r="57" spans="1:32" ht="15">
      <c r="A57" s="507"/>
      <c r="B57" s="496"/>
      <c r="C57" s="494"/>
      <c r="D57" s="169">
        <v>8.1999999999999993</v>
      </c>
      <c r="E57" s="170" t="s">
        <v>187</v>
      </c>
      <c r="F57" s="175" t="str">
        <f>VLOOKUP(D57,'Zápis do obchodného registra – '!$A$7:$E$152,5,1)</f>
        <v>?</v>
      </c>
      <c r="G57" s="168">
        <f>VLOOKUP($D57,'Podávanie kontrolného výkazu'!$A$7:$E$152,5,1)</f>
        <v>0</v>
      </c>
      <c r="H57" s="168">
        <f>VLOOKUP($D57,Hárok25!$A$7:$E$152,5,1)</f>
        <v>0</v>
      </c>
      <c r="I57" s="175" t="str">
        <f>VLOOKUP($D57,Sankcie!$A$7:$E$152,5,1)</f>
        <v>-</v>
      </c>
      <c r="J57" s="168">
        <f>VLOOKUP($D57,'Domáhanie sa práva – Podanie na'!$A$7:$E$152,5,1)</f>
        <v>0</v>
      </c>
      <c r="K57" s="174" t="str">
        <f>VLOOKUP($D57,'Bežné podnikateľské operácie – '!$A$7:$E$152,5,1)</f>
        <v>?</v>
      </c>
      <c r="L57" s="168">
        <f>VLOOKUP($D57,'Sociálne dávky – Príspevok v ne'!$A$7:$E$152,5,1)</f>
        <v>0</v>
      </c>
      <c r="M57" s="168">
        <f>VLOOKUP($D57,'Doklady – Oznámenie straty obči'!$A$7:$E$152,5,1)</f>
        <v>0</v>
      </c>
      <c r="N57" s="168">
        <f>VLOOKUP($D57,'Domáhanie sa práva – Odvolanie '!$A$7:$E$152,5,1)</f>
        <v>0</v>
      </c>
      <c r="O57" s="168">
        <f>VLOOKUP($D57,'Plnenie si daňových povinností '!$A$7:$E$152,5,1)</f>
        <v>0</v>
      </c>
      <c r="P57" s="168">
        <f>VLOOKUP($D57,'Založenie s.r.o.  a.s.'!$A$7:$E$152,5,1)</f>
        <v>0</v>
      </c>
      <c r="Q57" s="168">
        <f>VLOOKUP($D57,'Bývanie – Stavba rodinného domu'!$A$7:$E$152,5,1)</f>
        <v>0</v>
      </c>
      <c r="R57" s="168">
        <f>VLOOKUP($D57,'Bývanie – Prihlásenie (zmena) t'!$A$7:$E$152,5,1)</f>
        <v>0</v>
      </c>
      <c r="S57" s="175">
        <f>VLOOKUP($D57,'Platenie sociálnych odvodov – S'!$A$7:$E$152,5,1)</f>
        <v>0</v>
      </c>
      <c r="T57" s="168">
        <f>VLOOKUP($D57,'Príspevok pri narodení dieťaťa'!$A$7:$E$152,5,1)</f>
        <v>0</v>
      </c>
      <c r="U57" s="168">
        <f>VLOOKUP($D57,'Sociálne dávky – Rodičovský prí'!$A$7:$E$152,5,1)</f>
        <v>0</v>
      </c>
      <c r="V57" s="168">
        <f>VLOOKUP($D57,'Prídavky na dieťa'!$A$7:$E$152,5,1)</f>
        <v>0</v>
      </c>
      <c r="W57" s="168">
        <f>VLOOKUP($D57,'Rodinný život – Rozvod'!$A$7:$E$152,5,1)</f>
        <v>0</v>
      </c>
      <c r="X57" s="174" t="str">
        <f>VLOOKUP($D57,'Predaj vozidla'!$A$7:$E$152,5,1)</f>
        <v>?</v>
      </c>
      <c r="Y57" s="174" t="str">
        <f>VLOOKUP($D57,'Kúpa  nadobudnutie vozidla'!$A$7:$E$152,5,1)</f>
        <v>?</v>
      </c>
      <c r="Z57" s="174" t="str">
        <f>VLOOKUP($D57,'Prihlásenie zamestnanca do Soci'!$A$7:$E$152,5,1)</f>
        <v>?</v>
      </c>
      <c r="AA57" s="168">
        <f>VLOOKUP($D57,'Živnosť – založenie'!$A$7:$E$152,5,1)</f>
        <v>0</v>
      </c>
      <c r="AB57" s="174" t="str">
        <f>VLOOKUP($D57,'Živnosť - zmena'!$A$7:$E$152,5,1)</f>
        <v>?</v>
      </c>
      <c r="AC57" s="174" t="str">
        <f>VLOOKUP($D57,'Živnosť - prerušenie'!$A$7:$E$152,5,1)</f>
        <v>?</v>
      </c>
      <c r="AD57" s="174" t="str">
        <f>VLOOKUP($D57,'Živnosť - ukončenie'!$A$7:$E$152,5,1)</f>
        <v>?</v>
      </c>
      <c r="AF57" s="1">
        <f>VLOOKUP($D57,'Živnosť - ukončenie'!$A$7:$E$152,4,1)</f>
        <v>1</v>
      </c>
    </row>
    <row r="58" spans="1:32" ht="15">
      <c r="A58" s="507"/>
      <c r="B58" s="497"/>
      <c r="C58" s="500"/>
      <c r="D58" s="171">
        <v>8.3000000000000007</v>
      </c>
      <c r="E58" s="172" t="s">
        <v>188</v>
      </c>
      <c r="F58" s="173" t="str">
        <f>VLOOKUP(D58,'Zápis do obchodného registra – '!$A$7:$E$152,5,1)</f>
        <v>?</v>
      </c>
      <c r="G58" s="173">
        <f>VLOOKUP($D58,'Podávanie kontrolného výkazu'!$A$7:$E$152,5,1)</f>
        <v>2</v>
      </c>
      <c r="H58" s="173">
        <f>VLOOKUP($D58,Hárok25!$A$7:$E$152,5,1)</f>
        <v>2</v>
      </c>
      <c r="I58" s="173">
        <f>VLOOKUP($D58,Sankcie!$A$7:$E$152,5,1)</f>
        <v>0</v>
      </c>
      <c r="J58" s="173">
        <f>VLOOKUP($D58,'Domáhanie sa práva – Podanie na'!$A$7:$E$152,5,1)</f>
        <v>2</v>
      </c>
      <c r="K58" s="177">
        <f>VLOOKUP($D58,'Bežné podnikateľské operácie – '!$A$7:$E$152,5,1)</f>
        <v>0</v>
      </c>
      <c r="L58" s="173">
        <f>VLOOKUP($D58,'Sociálne dávky – Príspevok v ne'!$A$7:$E$152,5,1)</f>
        <v>2</v>
      </c>
      <c r="M58" s="173">
        <f>VLOOKUP($D58,'Doklady – Oznámenie straty obči'!$A$7:$E$152,5,1)</f>
        <v>0</v>
      </c>
      <c r="N58" s="173">
        <f>VLOOKUP($D58,'Domáhanie sa práva – Odvolanie '!$A$7:$E$152,5,1)</f>
        <v>2</v>
      </c>
      <c r="O58" s="173">
        <f>VLOOKUP($D58,'Plnenie si daňových povinností '!$A$7:$E$152,5,1)</f>
        <v>2</v>
      </c>
      <c r="P58" s="173">
        <f>VLOOKUP($D58,'Založenie s.r.o.  a.s.'!$A$7:$E$152,5,1)</f>
        <v>2</v>
      </c>
      <c r="Q58" s="173">
        <f>VLOOKUP($D58,'Bývanie – Stavba rodinného domu'!$A$7:$E$152,5,1)</f>
        <v>0</v>
      </c>
      <c r="R58" s="173">
        <f>VLOOKUP($D58,'Bývanie – Prihlásenie (zmena) t'!$A$7:$E$152,5,1)</f>
        <v>0</v>
      </c>
      <c r="S58" s="173">
        <f>VLOOKUP($D58,'Platenie sociálnych odvodov – S'!$A$7:$E$152,5,1)</f>
        <v>0</v>
      </c>
      <c r="T58" s="173">
        <f>VLOOKUP($D58,'Príspevok pri narodení dieťaťa'!$A$7:$E$152,5,1)</f>
        <v>0</v>
      </c>
      <c r="U58" s="173">
        <f>VLOOKUP($D58,'Sociálne dávky – Rodičovský prí'!$A$7:$E$152,5,1)</f>
        <v>0</v>
      </c>
      <c r="V58" s="173">
        <f>VLOOKUP($D58,'Prídavky na dieťa'!$A$7:$E$152,5,1)</f>
        <v>0</v>
      </c>
      <c r="W58" s="173">
        <f>VLOOKUP($D58,'Rodinný život – Rozvod'!$A$7:$E$152,5,1)</f>
        <v>2</v>
      </c>
      <c r="X58" s="173">
        <f>VLOOKUP($D58,'Predaj vozidla'!$A$7:$E$152,5,1)</f>
        <v>1</v>
      </c>
      <c r="Y58" s="173">
        <f>VLOOKUP($D58,'Kúpa  nadobudnutie vozidla'!$A$7:$E$152,5,1)</f>
        <v>1</v>
      </c>
      <c r="Z58" s="173">
        <f>VLOOKUP($D58,'Prihlásenie zamestnanca do Soci'!$A$7:$E$152,5,1)</f>
        <v>0</v>
      </c>
      <c r="AA58" s="177" t="str">
        <f>VLOOKUP($D58,'Živnosť – založenie'!$A$7:$E$152,5,1)</f>
        <v>?</v>
      </c>
      <c r="AB58" s="177" t="str">
        <f>VLOOKUP($D58,'Živnosť - zmena'!$A$7:$E$152,5,1)</f>
        <v>?</v>
      </c>
      <c r="AC58" s="177" t="str">
        <f>VLOOKUP($D58,'Živnosť - prerušenie'!$A$7:$E$152,5,1)</f>
        <v>?</v>
      </c>
      <c r="AD58" s="177" t="str">
        <f>VLOOKUP($D58,'Živnosť - ukončenie'!$A$7:$E$152,5,1)</f>
        <v>?</v>
      </c>
      <c r="AF58" s="1">
        <f>VLOOKUP($D58,'Živnosť - ukončenie'!$A$7:$E$152,4,1)</f>
        <v>2</v>
      </c>
    </row>
    <row r="59" spans="1:32" ht="15">
      <c r="A59" s="506" t="s">
        <v>70</v>
      </c>
      <c r="B59" s="498" t="s">
        <v>189</v>
      </c>
      <c r="C59" s="499"/>
      <c r="D59" s="169">
        <v>9.1</v>
      </c>
      <c r="E59" s="189" t="s">
        <v>190</v>
      </c>
      <c r="F59" s="168" t="str">
        <f>VLOOKUP(D59,'Zápis do obchodného registra – '!$A$7:$E$152,5,1)</f>
        <v>?</v>
      </c>
      <c r="G59" s="168">
        <f>VLOOKUP($D59,'Podávanie kontrolného výkazu'!$A$7:$E$152,5,1)</f>
        <v>3</v>
      </c>
      <c r="H59" s="168">
        <f>VLOOKUP($D59,Hárok25!$A$7:$E$152,5,1)</f>
        <v>3</v>
      </c>
      <c r="I59" s="168">
        <f>VLOOKUP($D59,Sankcie!$A$7:$E$152,5,1)</f>
        <v>0</v>
      </c>
      <c r="J59" s="168">
        <f>VLOOKUP($D59,'Domáhanie sa práva – Podanie na'!$A$7:$E$152,5,1)</f>
        <v>3</v>
      </c>
      <c r="K59" s="168">
        <f>VLOOKUP($D59,'Bežné podnikateľské operácie – '!$A$7:$E$152,5,1)</f>
        <v>3</v>
      </c>
      <c r="L59" s="168">
        <f>VLOOKUP($D59,'Sociálne dávky – Príspevok v ne'!$A$7:$E$152,5,1)</f>
        <v>0</v>
      </c>
      <c r="M59" s="168">
        <f>VLOOKUP($D59,'Doklady – Oznámenie straty obči'!$A$7:$E$152,5,1)</f>
        <v>3</v>
      </c>
      <c r="N59" s="168">
        <f>VLOOKUP($D59,'Domáhanie sa práva – Odvolanie '!$A$7:$E$152,5,1)</f>
        <v>3</v>
      </c>
      <c r="O59" s="168">
        <f>VLOOKUP($D59,'Plnenie si daňových povinností '!$A$7:$E$152,5,1)</f>
        <v>3</v>
      </c>
      <c r="P59" s="168">
        <f>VLOOKUP($D59,'Založenie s.r.o.  a.s.'!$A$7:$E$152,5,1)</f>
        <v>3</v>
      </c>
      <c r="Q59" s="168">
        <f>VLOOKUP($D59,'Bývanie – Stavba rodinného domu'!$A$7:$E$152,5,1)</f>
        <v>3</v>
      </c>
      <c r="R59" s="168">
        <f>VLOOKUP($D59,'Bývanie – Prihlásenie (zmena) t'!$A$7:$E$152,5,1)</f>
        <v>3</v>
      </c>
      <c r="S59" s="168">
        <f>VLOOKUP($D59,'Platenie sociálnych odvodov – S'!$A$7:$E$152,5,1)</f>
        <v>0</v>
      </c>
      <c r="T59" s="168">
        <f>VLOOKUP($D59,'Príspevok pri narodení dieťaťa'!$A$7:$E$152,5,1)</f>
        <v>3</v>
      </c>
      <c r="U59" s="168">
        <f>VLOOKUP($D59,'Sociálne dávky – Rodičovský prí'!$A$7:$E$152,5,1)</f>
        <v>3</v>
      </c>
      <c r="V59" s="168">
        <f>VLOOKUP($D59,'Prídavky na dieťa'!$A$7:$E$152,5,1)</f>
        <v>3</v>
      </c>
      <c r="W59" s="168">
        <f>VLOOKUP($D59,'Rodinný život – Rozvod'!$A$7:$E$152,5,1)</f>
        <v>3</v>
      </c>
      <c r="X59" s="168">
        <f>VLOOKUP($D59,'Predaj vozidla'!$A$7:$E$152,5,1)</f>
        <v>3</v>
      </c>
      <c r="Y59" s="168">
        <f>VLOOKUP($D59,'Kúpa  nadobudnutie vozidla'!$A$7:$E$152,5,1)</f>
        <v>3</v>
      </c>
      <c r="Z59" s="168">
        <f>VLOOKUP($D59,'Prihlásenie zamestnanca do Soci'!$A$7:$E$152,5,1)</f>
        <v>3</v>
      </c>
      <c r="AA59" s="168">
        <f>VLOOKUP($D59,'Živnosť – založenie'!$A$7:$E$152,5,1)</f>
        <v>3</v>
      </c>
      <c r="AB59" s="168">
        <f>VLOOKUP($D59,'Živnosť - zmena'!$A$7:$E$152,5,1)</f>
        <v>3</v>
      </c>
      <c r="AC59" s="168">
        <f>VLOOKUP($D59,'Živnosť - prerušenie'!$A$7:$E$152,5,1)</f>
        <v>3</v>
      </c>
      <c r="AD59" s="168">
        <f>VLOOKUP($D59,'Živnosť - ukončenie'!$A$7:$E$152,5,1)</f>
        <v>3</v>
      </c>
      <c r="AF59" s="1">
        <f>VLOOKUP($D59,'Živnosť - ukončenie'!$A$7:$E$152,4,1)</f>
        <v>3</v>
      </c>
    </row>
    <row r="60" spans="1:32" ht="15">
      <c r="A60" s="507"/>
      <c r="B60" s="497"/>
      <c r="C60" s="500"/>
      <c r="D60" s="171">
        <v>9.1999999999999993</v>
      </c>
      <c r="E60" s="172" t="s">
        <v>191</v>
      </c>
      <c r="F60" s="173" t="str">
        <f>VLOOKUP(D60,'Zápis do obchodného registra – '!$A$7:$E$152,5,1)</f>
        <v>?</v>
      </c>
      <c r="G60" s="173">
        <f>VLOOKUP($D60,'Podávanie kontrolného výkazu'!$A$7:$E$152,5,1)</f>
        <v>0</v>
      </c>
      <c r="H60" s="173">
        <f>VLOOKUP($D60,Hárok25!$A$7:$E$152,5,1)</f>
        <v>0</v>
      </c>
      <c r="I60" s="173">
        <f>VLOOKUP($D60,Sankcie!$A$7:$E$152,5,1)</f>
        <v>2</v>
      </c>
      <c r="J60" s="173">
        <f>VLOOKUP($D60,'Domáhanie sa práva – Podanie na'!$A$7:$E$152,5,1)</f>
        <v>2</v>
      </c>
      <c r="K60" s="177" t="str">
        <f>VLOOKUP($D60,'Bežné podnikateľské operácie – '!$A$7:$E$152,5,1)</f>
        <v>?</v>
      </c>
      <c r="L60" s="173">
        <f>VLOOKUP($D60,'Sociálne dávky – Príspevok v ne'!$A$7:$E$152,5,1)</f>
        <v>0</v>
      </c>
      <c r="M60" s="173">
        <f>VLOOKUP($D60,'Doklady – Oznámenie straty obči'!$A$7:$E$152,5,1)</f>
        <v>2</v>
      </c>
      <c r="N60" s="173">
        <f>VLOOKUP($D60,'Domáhanie sa práva – Odvolanie '!$A$7:$E$152,5,1)</f>
        <v>2</v>
      </c>
      <c r="O60" s="173">
        <f>VLOOKUP($D60,'Plnenie si daňových povinností '!$A$7:$E$152,5,1)</f>
        <v>0</v>
      </c>
      <c r="P60" s="173">
        <f>VLOOKUP($D60,'Založenie s.r.o.  a.s.'!$A$7:$E$152,5,1)</f>
        <v>0</v>
      </c>
      <c r="Q60" s="173">
        <f>VLOOKUP($D60,'Bývanie – Stavba rodinného domu'!$A$7:$E$152,5,1)</f>
        <v>2</v>
      </c>
      <c r="R60" s="173">
        <f>VLOOKUP($D60,'Bývanie – Prihlásenie (zmena) t'!$A$7:$E$152,5,1)</f>
        <v>2</v>
      </c>
      <c r="S60" s="173">
        <f>VLOOKUP($D60,'Platenie sociálnych odvodov – S'!$A$7:$E$152,5,1)</f>
        <v>2</v>
      </c>
      <c r="T60" s="177" t="str">
        <f>VLOOKUP($D60,'Príspevok pri narodení dieťaťa'!$A$7:$E$152,5,1)</f>
        <v>?</v>
      </c>
      <c r="U60" s="177" t="str">
        <f>VLOOKUP($D60,'Sociálne dávky – Rodičovský prí'!$A$7:$E$152,5,1)</f>
        <v>?</v>
      </c>
      <c r="V60" s="176" t="str">
        <f>VLOOKUP($D60,'Prídavky na dieťa'!$A$7:$E$152,5,1)</f>
        <v>-</v>
      </c>
      <c r="W60" s="173">
        <f>VLOOKUP($D60,'Rodinný život – Rozvod'!$A$7:$E$152,5,1)</f>
        <v>2</v>
      </c>
      <c r="X60" s="173">
        <f>VLOOKUP($D60,'Predaj vozidla'!$A$7:$E$152,5,1)</f>
        <v>2</v>
      </c>
      <c r="Y60" s="173">
        <f>VLOOKUP($D60,'Kúpa  nadobudnutie vozidla'!$A$7:$E$152,5,1)</f>
        <v>2</v>
      </c>
      <c r="Z60" s="173">
        <f>VLOOKUP($D60,'Prihlásenie zamestnanca do Soci'!$A$7:$E$152,5,1)</f>
        <v>2</v>
      </c>
      <c r="AA60" s="173">
        <f>VLOOKUP($D60,'Živnosť – založenie'!$A$7:$E$152,5,1)</f>
        <v>2</v>
      </c>
      <c r="AB60" s="173">
        <f>VLOOKUP($D60,'Živnosť - zmena'!$A$7:$E$152,5,1)</f>
        <v>2</v>
      </c>
      <c r="AC60" s="173">
        <f>VLOOKUP($D60,'Živnosť - prerušenie'!$A$7:$E$152,5,1)</f>
        <v>2</v>
      </c>
      <c r="AD60" s="173">
        <f>VLOOKUP($D60,'Živnosť - ukončenie'!$A$7:$E$152,5,1)</f>
        <v>2</v>
      </c>
      <c r="AF60" s="1">
        <f>VLOOKUP($D60,'Živnosť - ukončenie'!$A$7:$E$152,4,1)</f>
        <v>2</v>
      </c>
    </row>
    <row r="61" spans="1:32" ht="15">
      <c r="A61" s="506" t="s">
        <v>46</v>
      </c>
      <c r="B61" s="498" t="s">
        <v>192</v>
      </c>
      <c r="C61" s="499"/>
      <c r="D61" s="169">
        <v>10.1</v>
      </c>
      <c r="E61" s="170" t="s">
        <v>193</v>
      </c>
      <c r="F61" s="168" t="str">
        <f>VLOOKUP(D61,'Zápis do obchodného registra – '!$A$7:$E$152,5,1)</f>
        <v>?</v>
      </c>
      <c r="G61" s="168">
        <f>VLOOKUP($D61,'Podávanie kontrolného výkazu'!$A$7:$E$152,5,1)</f>
        <v>0</v>
      </c>
      <c r="H61" s="168">
        <f>VLOOKUP($D61,Hárok25!$A$7:$E$152,5,1)</f>
        <v>0</v>
      </c>
      <c r="I61" s="168">
        <f>VLOOKUP($D61,Sankcie!$A$7:$E$152,5,1)</f>
        <v>0</v>
      </c>
      <c r="J61" s="168">
        <f>VLOOKUP($D61,'Domáhanie sa práva – Podanie na'!$A$7:$E$152,5,1)</f>
        <v>0</v>
      </c>
      <c r="K61" s="178" t="str">
        <f>VLOOKUP($D61,'Bežné podnikateľské operácie – '!$A$7:$E$152,5,1)</f>
        <v>?</v>
      </c>
      <c r="L61" s="168">
        <f>VLOOKUP($D61,'Sociálne dávky – Príspevok v ne'!$A$7:$E$152,5,1)</f>
        <v>0</v>
      </c>
      <c r="M61" s="168">
        <f>VLOOKUP($D61,'Doklady – Oznámenie straty obči'!$A$7:$E$152,5,1)</f>
        <v>0</v>
      </c>
      <c r="N61" s="168">
        <f>VLOOKUP($D61,'Domáhanie sa práva – Odvolanie '!$A$7:$E$152,5,1)</f>
        <v>0</v>
      </c>
      <c r="O61" s="168">
        <f>VLOOKUP($D61,'Plnenie si daňových povinností '!$A$7:$E$152,5,1)</f>
        <v>0</v>
      </c>
      <c r="P61" s="168">
        <f>VLOOKUP($D61,'Založenie s.r.o.  a.s.'!$A$7:$E$152,5,1)</f>
        <v>0</v>
      </c>
      <c r="Q61" s="168">
        <f>VLOOKUP($D61,'Bývanie – Stavba rodinného domu'!$A$7:$E$152,5,1)</f>
        <v>0</v>
      </c>
      <c r="R61" s="168">
        <f>VLOOKUP($D61,'Bývanie – Prihlásenie (zmena) t'!$A$7:$E$152,5,1)</f>
        <v>0</v>
      </c>
      <c r="S61" s="168">
        <f>VLOOKUP($D61,'Platenie sociálnych odvodov – S'!$A$7:$E$152,5,1)</f>
        <v>0</v>
      </c>
      <c r="T61" s="168">
        <f>VLOOKUP($D61,'Príspevok pri narodení dieťaťa'!$A$7:$E$152,5,1)</f>
        <v>0</v>
      </c>
      <c r="U61" s="168">
        <f>VLOOKUP($D61,'Sociálne dávky – Rodičovský prí'!$A$7:$E$152,5,1)</f>
        <v>0</v>
      </c>
      <c r="V61" s="168">
        <f>VLOOKUP($D61,'Prídavky na dieťa'!$A$7:$E$152,5,1)</f>
        <v>0</v>
      </c>
      <c r="W61" s="168">
        <f>VLOOKUP($D61,'Rodinný život – Rozvod'!$A$7:$E$152,5,1)</f>
        <v>0</v>
      </c>
      <c r="X61" s="168">
        <f>VLOOKUP($D61,'Predaj vozidla'!$A$7:$E$152,5,1)</f>
        <v>0</v>
      </c>
      <c r="Y61" s="168">
        <f>VLOOKUP($D61,'Kúpa  nadobudnutie vozidla'!$A$7:$E$152,5,1)</f>
        <v>0</v>
      </c>
      <c r="Z61" s="178" t="str">
        <f>VLOOKUP($D61,'Prihlásenie zamestnanca do Soci'!$A$7:$E$152,5,1)</f>
        <v>?</v>
      </c>
      <c r="AA61" s="168">
        <f>VLOOKUP($D61,'Živnosť – založenie'!$A$7:$E$152,5,1)</f>
        <v>0</v>
      </c>
      <c r="AB61" s="168">
        <f>VLOOKUP($D61,'Živnosť - zmena'!$A$7:$E$152,5,1)</f>
        <v>0</v>
      </c>
      <c r="AC61" s="168">
        <f>VLOOKUP($D61,'Živnosť - prerušenie'!$A$7:$E$152,5,1)</f>
        <v>0</v>
      </c>
      <c r="AD61" s="168">
        <f>VLOOKUP($D61,'Živnosť - ukončenie'!$A$7:$E$152,5,1)</f>
        <v>0</v>
      </c>
      <c r="AF61" s="1">
        <f>VLOOKUP($D61,'Živnosť - ukončenie'!$A$7:$E$152,4,1)</f>
        <v>1</v>
      </c>
    </row>
    <row r="62" spans="1:32" ht="15">
      <c r="A62" s="507"/>
      <c r="B62" s="496"/>
      <c r="C62" s="494"/>
      <c r="D62" s="169">
        <v>10.199999999999999</v>
      </c>
      <c r="E62" s="170" t="s">
        <v>194</v>
      </c>
      <c r="F62" s="168" t="str">
        <f>VLOOKUP(D62,'Zápis do obchodného registra – '!$A$7:$E$152,5,1)</f>
        <v>?</v>
      </c>
      <c r="G62" s="168">
        <f>VLOOKUP($D62,'Podávanie kontrolného výkazu'!$A$7:$E$152,5,1)</f>
        <v>0</v>
      </c>
      <c r="H62" s="168">
        <f>VLOOKUP($D62,Hárok25!$A$7:$E$152,5,1)</f>
        <v>0</v>
      </c>
      <c r="I62" s="168">
        <f>VLOOKUP($D62,Sankcie!$A$7:$E$152,5,1)</f>
        <v>0</v>
      </c>
      <c r="J62" s="168">
        <f>VLOOKUP($D62,'Domáhanie sa práva – Podanie na'!$A$7:$E$152,5,1)</f>
        <v>0</v>
      </c>
      <c r="K62" s="174" t="str">
        <f>VLOOKUP($D62,'Bežné podnikateľské operácie – '!$A$7:$E$152,5,1)</f>
        <v>?</v>
      </c>
      <c r="L62" s="168">
        <f>VLOOKUP($D62,'Sociálne dávky – Príspevok v ne'!$A$7:$E$152,5,1)</f>
        <v>0</v>
      </c>
      <c r="M62" s="168">
        <f>VLOOKUP($D62,'Doklady – Oznámenie straty obči'!$A$7:$E$152,5,1)</f>
        <v>0</v>
      </c>
      <c r="N62" s="168">
        <f>VLOOKUP($D62,'Domáhanie sa práva – Odvolanie '!$A$7:$E$152,5,1)</f>
        <v>0</v>
      </c>
      <c r="O62" s="175">
        <f>VLOOKUP($D62,'Plnenie si daňových povinností '!$A$7:$E$152,5,1)</f>
        <v>0</v>
      </c>
      <c r="P62" s="168">
        <f>VLOOKUP($D62,'Založenie s.r.o.  a.s.'!$A$7:$E$152,5,1)</f>
        <v>0</v>
      </c>
      <c r="Q62" s="168">
        <f>VLOOKUP($D62,'Bývanie – Stavba rodinného domu'!$A$7:$E$152,5,1)</f>
        <v>0</v>
      </c>
      <c r="R62" s="168">
        <f>VLOOKUP($D62,'Bývanie – Prihlásenie (zmena) t'!$A$7:$E$152,5,1)</f>
        <v>0</v>
      </c>
      <c r="S62" s="168">
        <f>VLOOKUP($D62,'Platenie sociálnych odvodov – S'!$A$7:$E$152,5,1)</f>
        <v>0</v>
      </c>
      <c r="T62" s="168">
        <f>VLOOKUP($D62,'Príspevok pri narodení dieťaťa'!$A$7:$E$152,5,1)</f>
        <v>0</v>
      </c>
      <c r="U62" s="168">
        <f>VLOOKUP($D62,'Sociálne dávky – Rodičovský prí'!$A$7:$E$152,5,1)</f>
        <v>0</v>
      </c>
      <c r="V62" s="168">
        <f>VLOOKUP($D62,'Prídavky na dieťa'!$A$7:$E$152,5,1)</f>
        <v>0</v>
      </c>
      <c r="W62" s="168">
        <f>VLOOKUP($D62,'Rodinný život – Rozvod'!$A$7:$E$152,5,1)</f>
        <v>0</v>
      </c>
      <c r="X62" s="168">
        <f>VLOOKUP($D62,'Predaj vozidla'!$A$7:$E$152,5,1)</f>
        <v>0</v>
      </c>
      <c r="Y62" s="168">
        <f>VLOOKUP($D62,'Kúpa  nadobudnutie vozidla'!$A$7:$E$152,5,1)</f>
        <v>0</v>
      </c>
      <c r="Z62" s="174" t="str">
        <f>VLOOKUP($D62,'Prihlásenie zamestnanca do Soci'!$A$7:$E$152,5,1)</f>
        <v>?</v>
      </c>
      <c r="AA62" s="168">
        <f>VLOOKUP($D62,'Živnosť – založenie'!$A$7:$E$152,5,1)</f>
        <v>0</v>
      </c>
      <c r="AB62" s="168">
        <f>VLOOKUP($D62,'Živnosť - zmena'!$A$7:$E$152,5,1)</f>
        <v>0</v>
      </c>
      <c r="AC62" s="168">
        <f>VLOOKUP($D62,'Živnosť - prerušenie'!$A$7:$E$152,5,1)</f>
        <v>0</v>
      </c>
      <c r="AD62" s="168">
        <f>VLOOKUP($D62,'Živnosť - ukončenie'!$A$7:$E$152,5,1)</f>
        <v>0</v>
      </c>
      <c r="AF62" s="1">
        <f>VLOOKUP($D62,'Živnosť - ukončenie'!$A$7:$E$152,4,1)</f>
        <v>1</v>
      </c>
    </row>
    <row r="63" spans="1:32" ht="15">
      <c r="A63" s="507"/>
      <c r="B63" s="497"/>
      <c r="C63" s="500"/>
      <c r="D63" s="171">
        <v>10.3</v>
      </c>
      <c r="E63" s="172" t="s">
        <v>195</v>
      </c>
      <c r="F63" s="173" t="str">
        <f>VLOOKUP(D63,'Zápis do obchodného registra – '!$A$7:$E$152,5,1)</f>
        <v>?</v>
      </c>
      <c r="G63" s="173">
        <f>VLOOKUP($D63,'Podávanie kontrolného výkazu'!$A$7:$E$152,5,1)</f>
        <v>1</v>
      </c>
      <c r="H63" s="173" t="str">
        <f>VLOOKUP($D63,Hárok25!$A$7:$E$152,5,1)</f>
        <v>-</v>
      </c>
      <c r="I63" s="173">
        <f>VLOOKUP($D63,Sankcie!$A$7:$E$152,5,1)</f>
        <v>0</v>
      </c>
      <c r="J63" s="173">
        <f>VLOOKUP($D63,'Domáhanie sa práva – Podanie na'!$A$7:$E$152,5,1)</f>
        <v>1</v>
      </c>
      <c r="K63" s="173">
        <f>VLOOKUP($D63,'Bežné podnikateľské operácie – '!$A$7:$E$152,5,1)</f>
        <v>0</v>
      </c>
      <c r="L63" s="173">
        <f>VLOOKUP($D63,'Sociálne dávky – Príspevok v ne'!$A$7:$E$152,5,1)</f>
        <v>1</v>
      </c>
      <c r="M63" s="173">
        <f>VLOOKUP($D63,'Doklady – Oznámenie straty obči'!$A$7:$E$152,5,1)</f>
        <v>0</v>
      </c>
      <c r="N63" s="173">
        <f>VLOOKUP($D63,'Domáhanie sa práva – Odvolanie '!$A$7:$E$152,5,1)</f>
        <v>1</v>
      </c>
      <c r="O63" s="173">
        <f>VLOOKUP($D63,'Plnenie si daňových povinností '!$A$7:$E$152,5,1)</f>
        <v>2</v>
      </c>
      <c r="P63" s="173">
        <f>VLOOKUP($D63,'Založenie s.r.o.  a.s.'!$A$7:$E$152,5,1)</f>
        <v>0</v>
      </c>
      <c r="Q63" s="173">
        <f>VLOOKUP($D63,'Bývanie – Stavba rodinného domu'!$A$7:$E$152,5,1)</f>
        <v>0</v>
      </c>
      <c r="R63" s="173">
        <f>VLOOKUP($D63,'Bývanie – Prihlásenie (zmena) t'!$A$7:$E$152,5,1)</f>
        <v>1</v>
      </c>
      <c r="S63" s="173">
        <f>VLOOKUP($D63,'Platenie sociálnych odvodov – S'!$A$7:$E$152,5,1)</f>
        <v>0</v>
      </c>
      <c r="T63" s="173">
        <f>VLOOKUP($D63,'Príspevok pri narodení dieťaťa'!$A$7:$E$152,5,1)</f>
        <v>2</v>
      </c>
      <c r="U63" s="173">
        <f>VLOOKUP($D63,'Sociálne dávky – Rodičovský prí'!$A$7:$E$152,5,1)</f>
        <v>2</v>
      </c>
      <c r="V63" s="173">
        <f>VLOOKUP($D63,'Prídavky na dieťa'!$A$7:$E$152,5,1)</f>
        <v>2</v>
      </c>
      <c r="W63" s="173">
        <f>VLOOKUP($D63,'Rodinný život – Rozvod'!$A$7:$E$152,5,1)</f>
        <v>1</v>
      </c>
      <c r="X63" s="173">
        <f>VLOOKUP($D63,'Predaj vozidla'!$A$7:$E$152,5,1)</f>
        <v>1</v>
      </c>
      <c r="Y63" s="173">
        <f>VLOOKUP($D63,'Kúpa  nadobudnutie vozidla'!$A$7:$E$152,5,1)</f>
        <v>1</v>
      </c>
      <c r="Z63" s="173">
        <f>VLOOKUP($D63,'Prihlásenie zamestnanca do Soci'!$A$7:$E$152,5,1)</f>
        <v>1</v>
      </c>
      <c r="AA63" s="173">
        <f>VLOOKUP($D63,'Živnosť – založenie'!$A$7:$E$152,5,1)</f>
        <v>1</v>
      </c>
      <c r="AB63" s="173">
        <f>VLOOKUP($D63,'Živnosť - zmena'!$A$7:$E$152,5,1)</f>
        <v>1</v>
      </c>
      <c r="AC63" s="173">
        <f>VLOOKUP($D63,'Živnosť - prerušenie'!$A$7:$E$152,5,1)</f>
        <v>1</v>
      </c>
      <c r="AD63" s="173">
        <f>VLOOKUP($D63,'Živnosť - ukončenie'!$A$7:$E$152,5,1)</f>
        <v>1</v>
      </c>
      <c r="AF63" s="1">
        <f>VLOOKUP($D63,'Živnosť - ukončenie'!$A$7:$E$152,4,1)</f>
        <v>2</v>
      </c>
    </row>
    <row r="64" spans="1:32" ht="15">
      <c r="A64" s="507"/>
      <c r="B64" s="501" t="s">
        <v>196</v>
      </c>
      <c r="C64" s="502"/>
      <c r="D64" s="171">
        <v>10.4</v>
      </c>
      <c r="E64" s="172" t="s">
        <v>197</v>
      </c>
      <c r="F64" s="173" t="str">
        <f>VLOOKUP(D64,'Zápis do obchodného registra – '!$A$7:$E$152,5,1)</f>
        <v>?</v>
      </c>
      <c r="G64" s="173">
        <f>VLOOKUP($D64,'Podávanie kontrolného výkazu'!$A$7:$E$152,5,1)</f>
        <v>0</v>
      </c>
      <c r="H64" s="173">
        <f>VLOOKUP($D64,Hárok25!$A$7:$E$152,5,1)</f>
        <v>0</v>
      </c>
      <c r="I64" s="184" t="str">
        <f>VLOOKUP($D64,Sankcie!$A$7:$E$152,5,1)</f>
        <v>-</v>
      </c>
      <c r="J64" s="173">
        <f>VLOOKUP($D64,'Domáhanie sa práva – Podanie na'!$A$7:$E$152,5,1)</f>
        <v>0</v>
      </c>
      <c r="K64" s="184" t="str">
        <f>VLOOKUP($D64,'Bežné podnikateľské operácie – '!$A$7:$E$152,5,1)</f>
        <v>?</v>
      </c>
      <c r="L64" s="173">
        <f>VLOOKUP($D64,'Sociálne dávky – Príspevok v ne'!$A$7:$E$152,5,1)</f>
        <v>0</v>
      </c>
      <c r="M64" s="184" t="str">
        <f>VLOOKUP($D64,'Doklady – Oznámenie straty obči'!$A$7:$E$152,5,1)</f>
        <v>?</v>
      </c>
      <c r="N64" s="173">
        <f>VLOOKUP($D64,'Domáhanie sa práva – Odvolanie '!$A$7:$E$152,5,1)</f>
        <v>0</v>
      </c>
      <c r="O64" s="185">
        <f>VLOOKUP($D64,'Plnenie si daňových povinností '!$A$7:$E$152,5,1)</f>
        <v>0</v>
      </c>
      <c r="P64" s="173">
        <f>VLOOKUP($D64,'Založenie s.r.o.  a.s.'!$A$7:$E$152,5,1)</f>
        <v>0</v>
      </c>
      <c r="Q64" s="173">
        <f>VLOOKUP($D64,'Bývanie – Stavba rodinného domu'!$A$7:$E$152,5,1)</f>
        <v>0</v>
      </c>
      <c r="R64" s="173">
        <f>VLOOKUP($D64,'Bývanie – Prihlásenie (zmena) t'!$A$7:$E$152,5,1)</f>
        <v>0</v>
      </c>
      <c r="S64" s="173">
        <f>VLOOKUP($D64,'Platenie sociálnych odvodov – S'!$A$7:$E$152,5,1)</f>
        <v>0</v>
      </c>
      <c r="T64" s="173">
        <f>VLOOKUP($D64,'Príspevok pri narodení dieťaťa'!$A$7:$E$152,5,1)</f>
        <v>0</v>
      </c>
      <c r="U64" s="173">
        <f>VLOOKUP($D64,'Sociálne dávky – Rodičovský prí'!$A$7:$E$152,5,1)</f>
        <v>0</v>
      </c>
      <c r="V64" s="173">
        <f>VLOOKUP($D64,'Prídavky na dieťa'!$A$7:$E$152,5,1)</f>
        <v>0</v>
      </c>
      <c r="W64" s="173">
        <f>VLOOKUP($D64,'Rodinný život – Rozvod'!$A$7:$E$152,5,1)</f>
        <v>0</v>
      </c>
      <c r="X64" s="173">
        <f>VLOOKUP($D64,'Predaj vozidla'!$A$7:$E$152,5,1)</f>
        <v>0</v>
      </c>
      <c r="Y64" s="173">
        <f>VLOOKUP($D64,'Kúpa  nadobudnutie vozidla'!$A$7:$E$152,5,1)</f>
        <v>0</v>
      </c>
      <c r="Z64" s="184" t="str">
        <f>VLOOKUP($D64,'Prihlásenie zamestnanca do Soci'!$A$7:$E$152,5,1)</f>
        <v>?</v>
      </c>
      <c r="AA64" s="173">
        <f>VLOOKUP($D64,'Živnosť – založenie'!$A$7:$E$152,5,1)</f>
        <v>0</v>
      </c>
      <c r="AB64" s="173">
        <f>VLOOKUP($D64,'Živnosť - zmena'!$A$7:$E$152,5,1)</f>
        <v>0</v>
      </c>
      <c r="AC64" s="173">
        <f>VLOOKUP($D64,'Živnosť - prerušenie'!$A$7:$E$152,5,1)</f>
        <v>0</v>
      </c>
      <c r="AD64" s="173">
        <f>VLOOKUP($D64,'Živnosť - ukončenie'!$A$7:$E$152,5,1)</f>
        <v>0</v>
      </c>
      <c r="AF64" s="1">
        <f>VLOOKUP($D64,'Živnosť - ukončenie'!$A$7:$E$152,4,1)</f>
        <v>1</v>
      </c>
    </row>
    <row r="65" spans="1:32" ht="15">
      <c r="A65" s="506" t="s">
        <v>47</v>
      </c>
      <c r="B65" s="498" t="s">
        <v>198</v>
      </c>
      <c r="C65" s="499"/>
      <c r="D65" s="190">
        <v>12.1</v>
      </c>
      <c r="E65" s="191" t="s">
        <v>199</v>
      </c>
      <c r="F65" s="178" t="str">
        <f>VLOOKUP(D65,'Zápis do obchodného registra – '!$A$7:$E$152,5,1)</f>
        <v>?</v>
      </c>
      <c r="G65" s="178">
        <f>VLOOKUP($D65,'Podávanie kontrolného výkazu'!$A$7:$E$152,5,1)</f>
        <v>0</v>
      </c>
      <c r="H65" s="178">
        <f>VLOOKUP($D65,Hárok25!$A$7:$E$152,5,1)</f>
        <v>0</v>
      </c>
      <c r="I65" s="178">
        <f>VLOOKUP($D65,Sankcie!$A$7:$E$152,5,1)</f>
        <v>0</v>
      </c>
      <c r="J65" s="178">
        <f>VLOOKUP($D65,'Domáhanie sa práva – Podanie na'!$A$7:$E$152,5,1)</f>
        <v>3</v>
      </c>
      <c r="K65" s="178" t="str">
        <f>VLOOKUP($D65,'Bežné podnikateľské operácie – '!$A$7:$E$152,5,1)</f>
        <v>-</v>
      </c>
      <c r="L65" s="178" t="str">
        <f>VLOOKUP($D65,'Sociálne dávky – Príspevok v ne'!$A$7:$E$152,5,1)</f>
        <v>?</v>
      </c>
      <c r="M65" s="178" t="str">
        <f>VLOOKUP($D65,'Doklady – Oznámenie straty obči'!$A$7:$E$152,5,1)</f>
        <v>?</v>
      </c>
      <c r="N65" s="178" t="str">
        <f>VLOOKUP($D65,'Domáhanie sa práva – Odvolanie '!$A$7:$E$152,5,1)</f>
        <v>?</v>
      </c>
      <c r="O65" s="178">
        <f>VLOOKUP($D65,'Plnenie si daňových povinností '!$A$7:$E$152,5,1)</f>
        <v>0</v>
      </c>
      <c r="P65" s="178" t="str">
        <f>VLOOKUP($D65,'Založenie s.r.o.  a.s.'!$A$7:$E$152,5,1)</f>
        <v>?</v>
      </c>
      <c r="Q65" s="178" t="str">
        <f>VLOOKUP($D65,'Bývanie – Stavba rodinného domu'!$A$7:$E$152,5,1)</f>
        <v>?</v>
      </c>
      <c r="R65" s="178" t="str">
        <f>VLOOKUP($D65,'Bývanie – Prihlásenie (zmena) t'!$A$7:$E$152,5,1)</f>
        <v>?</v>
      </c>
      <c r="S65" s="178">
        <f>VLOOKUP($D65,'Platenie sociálnych odvodov – S'!$A$7:$E$152,5,1)</f>
        <v>3</v>
      </c>
      <c r="T65" s="178" t="str">
        <f>VLOOKUP($D65,'Príspevok pri narodení dieťaťa'!$A$7:$E$152,5,1)</f>
        <v>-</v>
      </c>
      <c r="U65" s="178" t="str">
        <f>VLOOKUP($D65,'Sociálne dávky – Rodičovský prí'!$A$7:$E$152,5,1)</f>
        <v>-</v>
      </c>
      <c r="V65" s="178" t="str">
        <f>VLOOKUP($D65,'Prídavky na dieťa'!$A$7:$E$152,5,1)</f>
        <v>-</v>
      </c>
      <c r="W65" s="178" t="str">
        <f>VLOOKUP($D65,'Rodinný život – Rozvod'!$A$7:$E$152,5,1)</f>
        <v>?</v>
      </c>
      <c r="X65" s="178" t="str">
        <f>VLOOKUP($D65,'Predaj vozidla'!$A$7:$E$152,5,1)</f>
        <v>-</v>
      </c>
      <c r="Y65" s="178">
        <f>VLOOKUP($D65,'Kúpa  nadobudnutie vozidla'!$A$7:$E$152,5,1)</f>
        <v>3</v>
      </c>
      <c r="Z65" s="178" t="str">
        <f>VLOOKUP($D65,'Prihlásenie zamestnanca do Soci'!$A$7:$E$152,5,1)</f>
        <v>?</v>
      </c>
      <c r="AA65" s="178">
        <f>VLOOKUP($D65,'Živnosť – založenie'!$A$7:$E$152,5,1)</f>
        <v>3</v>
      </c>
      <c r="AB65" s="178" t="str">
        <f>VLOOKUP($D65,'Živnosť - zmena'!$A$7:$E$152,5,1)</f>
        <v>-</v>
      </c>
      <c r="AC65" s="178">
        <f>VLOOKUP($D65,'Živnosť - prerušenie'!$A$7:$E$152,5,1)</f>
        <v>3</v>
      </c>
      <c r="AD65" s="178" t="str">
        <f>VLOOKUP($D65,'Živnosť - ukončenie'!$A$7:$E$152,5,1)</f>
        <v>-</v>
      </c>
      <c r="AF65" s="1">
        <f>VLOOKUP($D65,'Živnosť - ukončenie'!$A$7:$E$152,4,1)</f>
        <v>3</v>
      </c>
    </row>
    <row r="66" spans="1:32" ht="15">
      <c r="A66" s="507"/>
      <c r="B66" s="496"/>
      <c r="C66" s="494"/>
      <c r="D66" s="190">
        <v>12.2</v>
      </c>
      <c r="E66" s="191" t="s">
        <v>200</v>
      </c>
      <c r="F66" s="174" t="str">
        <f>VLOOKUP(D66,'Zápis do obchodného registra – '!$A$7:$E$152,5,1)</f>
        <v>?</v>
      </c>
      <c r="G66" s="174">
        <f>VLOOKUP($D66,'Podávanie kontrolného výkazu'!$A$7:$E$152,5,1)</f>
        <v>0</v>
      </c>
      <c r="H66" s="174">
        <f>VLOOKUP($D66,Hárok25!$A$7:$E$152,5,1)</f>
        <v>0</v>
      </c>
      <c r="I66" s="174">
        <f>VLOOKUP($D66,Sankcie!$A$7:$E$152,5,1)</f>
        <v>1</v>
      </c>
      <c r="J66" s="174" t="str">
        <f>VLOOKUP($D66,'Domáhanie sa práva – Podanie na'!$A$7:$E$152,5,1)</f>
        <v>?</v>
      </c>
      <c r="K66" s="174" t="str">
        <f>VLOOKUP($D66,'Bežné podnikateľské operácie – '!$A$7:$E$152,5,1)</f>
        <v>-</v>
      </c>
      <c r="L66" s="174" t="str">
        <f>VLOOKUP($D66,'Sociálne dávky – Príspevok v ne'!$A$7:$E$152,5,1)</f>
        <v>?</v>
      </c>
      <c r="M66" s="174" t="str">
        <f>VLOOKUP($D66,'Doklady – Oznámenie straty obči'!$A$7:$E$152,5,1)</f>
        <v>?</v>
      </c>
      <c r="N66" s="174" t="str">
        <f>VLOOKUP($D66,'Domáhanie sa práva – Odvolanie '!$A$7:$E$152,5,1)</f>
        <v>?</v>
      </c>
      <c r="O66" s="174">
        <f>VLOOKUP($D66,'Plnenie si daňových povinností '!$A$7:$E$152,5,1)</f>
        <v>0</v>
      </c>
      <c r="P66" s="174" t="str">
        <f>VLOOKUP($D66,'Založenie s.r.o.  a.s.'!$A$7:$E$152,5,1)</f>
        <v>?</v>
      </c>
      <c r="Q66" s="174" t="str">
        <f>VLOOKUP($D66,'Bývanie – Stavba rodinného domu'!$A$7:$E$152,5,1)</f>
        <v>?</v>
      </c>
      <c r="R66" s="174" t="str">
        <f>VLOOKUP($D66,'Bývanie – Prihlásenie (zmena) t'!$A$7:$E$152,5,1)</f>
        <v>?</v>
      </c>
      <c r="S66" s="174">
        <f>VLOOKUP($D66,'Platenie sociálnych odvodov – S'!$A$7:$E$152,5,1)</f>
        <v>0</v>
      </c>
      <c r="T66" s="174" t="str">
        <f>VLOOKUP($D66,'Príspevok pri narodení dieťaťa'!$A$7:$E$152,5,1)</f>
        <v>-</v>
      </c>
      <c r="U66" s="174" t="str">
        <f>VLOOKUP($D66,'Sociálne dávky – Rodičovský prí'!$A$7:$E$152,5,1)</f>
        <v>-</v>
      </c>
      <c r="V66" s="174" t="str">
        <f>VLOOKUP($D66,'Prídavky na dieťa'!$A$7:$E$152,5,1)</f>
        <v>-</v>
      </c>
      <c r="W66" s="174" t="str">
        <f>VLOOKUP($D66,'Rodinný život – Rozvod'!$A$7:$E$152,5,1)</f>
        <v>?</v>
      </c>
      <c r="X66" s="174" t="str">
        <f>VLOOKUP($D66,'Predaj vozidla'!$A$7:$E$152,5,1)</f>
        <v>-</v>
      </c>
      <c r="Y66" s="174" t="str">
        <f>VLOOKUP($D66,'Kúpa  nadobudnutie vozidla'!$A$7:$E$152,5,1)</f>
        <v>?</v>
      </c>
      <c r="Z66" s="174" t="str">
        <f>VLOOKUP($D66,'Prihlásenie zamestnanca do Soci'!$A$7:$E$152,5,1)</f>
        <v>?</v>
      </c>
      <c r="AA66" s="174" t="str">
        <f>VLOOKUP($D66,'Živnosť – založenie'!$A$7:$E$152,5,1)</f>
        <v>?</v>
      </c>
      <c r="AB66" s="174" t="str">
        <f>VLOOKUP($D66,'Živnosť - zmena'!$A$7:$E$152,5,1)</f>
        <v>-</v>
      </c>
      <c r="AC66" s="174" t="str">
        <f>VLOOKUP($D66,'Živnosť - prerušenie'!$A$7:$E$152,5,1)</f>
        <v>?</v>
      </c>
      <c r="AD66" s="174" t="str">
        <f>VLOOKUP($D66,'Živnosť - ukončenie'!$A$7:$E$152,5,1)</f>
        <v>-</v>
      </c>
      <c r="AF66" s="1">
        <f>VLOOKUP($D66,'Živnosť - ukončenie'!$A$7:$E$152,4,1)</f>
        <v>1</v>
      </c>
    </row>
    <row r="67" spans="1:32" ht="15">
      <c r="A67" s="507"/>
      <c r="B67" s="496"/>
      <c r="C67" s="494"/>
      <c r="D67" s="190">
        <v>12.3</v>
      </c>
      <c r="E67" s="191" t="s">
        <v>201</v>
      </c>
      <c r="F67" s="174" t="str">
        <f>VLOOKUP(D67,'Zápis do obchodného registra – '!$A$7:$E$152,5,1)</f>
        <v>?</v>
      </c>
      <c r="G67" s="174">
        <f>VLOOKUP($D67,'Podávanie kontrolného výkazu'!$A$7:$E$152,5,1)</f>
        <v>0</v>
      </c>
      <c r="H67" s="174">
        <f>VLOOKUP($D67,Hárok25!$A$7:$E$152,5,1)</f>
        <v>0</v>
      </c>
      <c r="I67" s="174">
        <f>VLOOKUP($D67,Sankcie!$A$7:$E$152,5,1)</f>
        <v>1</v>
      </c>
      <c r="J67" s="174" t="str">
        <f>VLOOKUP($D67,'Domáhanie sa práva – Podanie na'!$A$7:$E$152,5,1)</f>
        <v>?</v>
      </c>
      <c r="K67" s="174" t="str">
        <f>VLOOKUP($D67,'Bežné podnikateľské operácie – '!$A$7:$E$152,5,1)</f>
        <v>-</v>
      </c>
      <c r="L67" s="174" t="str">
        <f>VLOOKUP($D67,'Sociálne dávky – Príspevok v ne'!$A$7:$E$152,5,1)</f>
        <v>?</v>
      </c>
      <c r="M67" s="174" t="str">
        <f>VLOOKUP($D67,'Doklady – Oznámenie straty obči'!$A$7:$E$152,5,1)</f>
        <v>?</v>
      </c>
      <c r="N67" s="174" t="str">
        <f>VLOOKUP($D67,'Domáhanie sa práva – Odvolanie '!$A$7:$E$152,5,1)</f>
        <v>?</v>
      </c>
      <c r="O67" s="174">
        <f>VLOOKUP($D67,'Plnenie si daňových povinností '!$A$7:$E$152,5,1)</f>
        <v>0</v>
      </c>
      <c r="P67" s="174" t="str">
        <f>VLOOKUP($D67,'Založenie s.r.o.  a.s.'!$A$7:$E$152,5,1)</f>
        <v>?</v>
      </c>
      <c r="Q67" s="174" t="str">
        <f>VLOOKUP($D67,'Bývanie – Stavba rodinného domu'!$A$7:$E$152,5,1)</f>
        <v>?</v>
      </c>
      <c r="R67" s="174" t="str">
        <f>VLOOKUP($D67,'Bývanie – Prihlásenie (zmena) t'!$A$7:$E$152,5,1)</f>
        <v>?</v>
      </c>
      <c r="S67" s="174">
        <f>VLOOKUP($D67,'Platenie sociálnych odvodov – S'!$A$7:$E$152,5,1)</f>
        <v>0</v>
      </c>
      <c r="T67" s="174" t="str">
        <f>VLOOKUP($D67,'Príspevok pri narodení dieťaťa'!$A$7:$E$152,5,1)</f>
        <v>-</v>
      </c>
      <c r="U67" s="174" t="str">
        <f>VLOOKUP($D67,'Sociálne dávky – Rodičovský prí'!$A$7:$E$152,5,1)</f>
        <v>-</v>
      </c>
      <c r="V67" s="174" t="str">
        <f>VLOOKUP($D67,'Prídavky na dieťa'!$A$7:$E$152,5,1)</f>
        <v>-</v>
      </c>
      <c r="W67" s="174" t="str">
        <f>VLOOKUP($D67,'Rodinný život – Rozvod'!$A$7:$E$152,5,1)</f>
        <v>?</v>
      </c>
      <c r="X67" s="174" t="str">
        <f>VLOOKUP($D67,'Predaj vozidla'!$A$7:$E$152,5,1)</f>
        <v>-</v>
      </c>
      <c r="Y67" s="174" t="str">
        <f>VLOOKUP($D67,'Kúpa  nadobudnutie vozidla'!$A$7:$E$152,5,1)</f>
        <v>?</v>
      </c>
      <c r="Z67" s="174" t="str">
        <f>VLOOKUP($D67,'Prihlásenie zamestnanca do Soci'!$A$7:$E$152,5,1)</f>
        <v>?</v>
      </c>
      <c r="AA67" s="174" t="str">
        <f>VLOOKUP($D67,'Živnosť – založenie'!$A$7:$E$152,5,1)</f>
        <v>?</v>
      </c>
      <c r="AB67" s="174" t="str">
        <f>VLOOKUP($D67,'Živnosť - zmena'!$A$7:$E$152,5,1)</f>
        <v>-</v>
      </c>
      <c r="AC67" s="174" t="str">
        <f>VLOOKUP($D67,'Živnosť - prerušenie'!$A$7:$E$152,5,1)</f>
        <v>?</v>
      </c>
      <c r="AD67" s="174" t="str">
        <f>VLOOKUP($D67,'Živnosť - ukončenie'!$A$7:$E$152,5,1)</f>
        <v>-</v>
      </c>
      <c r="AF67" s="1">
        <f>VLOOKUP($D67,'Živnosť - ukončenie'!$A$7:$E$152,4,1)</f>
        <v>2</v>
      </c>
    </row>
    <row r="68" spans="1:32" ht="15">
      <c r="A68" s="507"/>
      <c r="B68" s="497"/>
      <c r="C68" s="500"/>
      <c r="D68" s="171">
        <v>12.4</v>
      </c>
      <c r="E68" s="172" t="s">
        <v>202</v>
      </c>
      <c r="F68" s="173" t="str">
        <f>VLOOKUP(D68,'Zápis do obchodného registra – '!$A$7:$E$152,5,1)</f>
        <v>?</v>
      </c>
      <c r="G68" s="173">
        <f>VLOOKUP($D68,'Podávanie kontrolného výkazu'!$A$7:$E$152,5,1)</f>
        <v>0</v>
      </c>
      <c r="H68" s="173">
        <f>VLOOKUP($D68,Hárok25!$A$7:$E$152,5,1)</f>
        <v>0</v>
      </c>
      <c r="I68" s="173">
        <f>VLOOKUP($D68,Sankcie!$A$7:$E$152,5,1)</f>
        <v>0</v>
      </c>
      <c r="J68" s="173" t="str">
        <f>VLOOKUP($D68,'Domáhanie sa práva – Podanie na'!$A$7:$E$152,5,1)</f>
        <v>?</v>
      </c>
      <c r="K68" s="177" t="str">
        <f>VLOOKUP($D68,'Bežné podnikateľské operácie – '!$A$7:$E$152,5,1)</f>
        <v>-</v>
      </c>
      <c r="L68" s="173" t="str">
        <f>VLOOKUP($D68,'Sociálne dávky – Príspevok v ne'!$A$7:$E$152,5,1)</f>
        <v>?</v>
      </c>
      <c r="M68" s="173" t="str">
        <f>VLOOKUP($D68,'Doklady – Oznámenie straty obči'!$A$7:$E$152,5,1)</f>
        <v>?</v>
      </c>
      <c r="N68" s="173" t="str">
        <f>VLOOKUP($D68,'Domáhanie sa práva – Odvolanie '!$A$7:$E$152,5,1)</f>
        <v>?</v>
      </c>
      <c r="O68" s="173">
        <f>VLOOKUP($D68,'Plnenie si daňových povinností '!$A$7:$E$152,5,1)</f>
        <v>0</v>
      </c>
      <c r="P68" s="173" t="str">
        <f>VLOOKUP($D68,'Založenie s.r.o.  a.s.'!$A$7:$E$152,5,1)</f>
        <v>?</v>
      </c>
      <c r="Q68" s="173" t="str">
        <f>VLOOKUP($D68,'Bývanie – Stavba rodinného domu'!$A$7:$E$152,5,1)</f>
        <v>?</v>
      </c>
      <c r="R68" s="173" t="str">
        <f>VLOOKUP($D68,'Bývanie – Prihlásenie (zmena) t'!$A$7:$E$152,5,1)</f>
        <v>?</v>
      </c>
      <c r="S68" s="173">
        <f>VLOOKUP($D68,'Platenie sociálnych odvodov – S'!$A$7:$E$152,5,1)</f>
        <v>0</v>
      </c>
      <c r="T68" s="173" t="str">
        <f>VLOOKUP($D68,'Príspevok pri narodení dieťaťa'!$A$7:$E$152,5,1)</f>
        <v>-</v>
      </c>
      <c r="U68" s="173" t="str">
        <f>VLOOKUP($D68,'Sociálne dávky – Rodičovský prí'!$A$7:$E$152,5,1)</f>
        <v>-</v>
      </c>
      <c r="V68" s="173" t="str">
        <f>VLOOKUP($D68,'Prídavky na dieťa'!$A$7:$E$152,5,1)</f>
        <v>-</v>
      </c>
      <c r="W68" s="173" t="str">
        <f>VLOOKUP($D68,'Rodinný život – Rozvod'!$A$7:$E$152,5,1)</f>
        <v>?</v>
      </c>
      <c r="X68" s="173" t="str">
        <f>VLOOKUP($D68,'Predaj vozidla'!$A$7:$E$152,5,1)</f>
        <v>-</v>
      </c>
      <c r="Y68" s="173" t="str">
        <f>VLOOKUP($D68,'Kúpa  nadobudnutie vozidla'!$A$7:$E$152,5,1)</f>
        <v>?</v>
      </c>
      <c r="Z68" s="173" t="str">
        <f>VLOOKUP($D68,'Prihlásenie zamestnanca do Soci'!$A$7:$E$152,5,1)</f>
        <v>?</v>
      </c>
      <c r="AA68" s="177" t="str">
        <f>VLOOKUP($D68,'Živnosť – založenie'!$A$7:$E$152,5,1)</f>
        <v>?</v>
      </c>
      <c r="AB68" s="177" t="str">
        <f>VLOOKUP($D68,'Živnosť - zmena'!$A$7:$E$152,5,1)</f>
        <v>-</v>
      </c>
      <c r="AC68" s="177">
        <f>VLOOKUP($D68,'Živnosť - prerušenie'!$A$7:$E$152,5,1)</f>
        <v>0</v>
      </c>
      <c r="AD68" s="177" t="str">
        <f>VLOOKUP($D68,'Živnosť - ukončenie'!$A$7:$E$152,5,1)</f>
        <v>-</v>
      </c>
      <c r="AF68" s="1">
        <f>VLOOKUP($D68,'Živnosť - ukončenie'!$A$7:$E$152,4,1)</f>
        <v>2</v>
      </c>
    </row>
    <row r="69" spans="1:32" ht="15">
      <c r="A69" s="506" t="s">
        <v>48</v>
      </c>
      <c r="B69" s="503" t="s">
        <v>203</v>
      </c>
      <c r="C69" s="499"/>
      <c r="D69" s="192">
        <v>13.1</v>
      </c>
      <c r="E69" s="164" t="s">
        <v>204</v>
      </c>
      <c r="F69" s="178" t="str">
        <f>VLOOKUP(D69,'Zápis do obchodného registra – '!$A$7:$E$152,5,1)</f>
        <v>?</v>
      </c>
      <c r="G69" s="168">
        <f>VLOOKUP($D69,'Podávanie kontrolného výkazu'!$A$7:$E$152,5,1)</f>
        <v>1</v>
      </c>
      <c r="H69" s="168">
        <f>VLOOKUP($D69,Hárok25!$A$7:$E$152,5,1)</f>
        <v>1</v>
      </c>
      <c r="I69" s="168">
        <f>VLOOKUP($D69,Sankcie!$A$7:$E$152,5,1)</f>
        <v>1</v>
      </c>
      <c r="J69" s="178">
        <f>VLOOKUP($D69,'Domáhanie sa práva – Podanie na'!$A$7:$E$152,5,1)</f>
        <v>1</v>
      </c>
      <c r="K69" s="179" t="str">
        <f>VLOOKUP($D69,'Bežné podnikateľské operácie – '!$A$7:$E$152,5,1)</f>
        <v>?</v>
      </c>
      <c r="L69" s="178">
        <f>VLOOKUP($D69,'Sociálne dávky – Príspevok v ne'!$A$7:$E$152,5,1)</f>
        <v>1</v>
      </c>
      <c r="M69" s="178" t="str">
        <f>VLOOKUP($D69,'Doklady – Oznámenie straty obči'!$A$7:$E$152,5,1)</f>
        <v>-</v>
      </c>
      <c r="N69" s="178">
        <f>VLOOKUP($D69,'Domáhanie sa práva – Odvolanie '!$A$7:$E$152,5,1)</f>
        <v>1</v>
      </c>
      <c r="O69" s="168">
        <f>VLOOKUP($D69,'Plnenie si daňových povinností '!$A$7:$E$152,5,1)</f>
        <v>1</v>
      </c>
      <c r="P69" s="178">
        <f>VLOOKUP($D69,'Založenie s.r.o.  a.s.'!$A$7:$E$152,5,1)</f>
        <v>1</v>
      </c>
      <c r="Q69" s="178">
        <f>VLOOKUP($D69,'Bývanie – Stavba rodinného domu'!$A$7:$E$152,5,1)</f>
        <v>1</v>
      </c>
      <c r="R69" s="178">
        <f>VLOOKUP($D69,'Bývanie – Prihlásenie (zmena) t'!$A$7:$E$152,5,1)</f>
        <v>1</v>
      </c>
      <c r="S69" s="168">
        <f>VLOOKUP($D69,'Platenie sociálnych odvodov – S'!$A$7:$E$152,5,1)</f>
        <v>1</v>
      </c>
      <c r="T69" s="179">
        <f>VLOOKUP($D69,'Príspevok pri narodení dieťaťa'!$A$7:$E$152,5,1)</f>
        <v>1</v>
      </c>
      <c r="U69" s="179">
        <f>VLOOKUP($D69,'Sociálne dávky – Rodičovský prí'!$A$7:$E$152,5,1)</f>
        <v>1</v>
      </c>
      <c r="V69" s="179">
        <f>VLOOKUP($D69,'Prídavky na dieťa'!$A$7:$E$152,5,1)</f>
        <v>1</v>
      </c>
      <c r="W69" s="178">
        <f>VLOOKUP($D69,'Rodinný život – Rozvod'!$A$7:$E$152,5,1)</f>
        <v>1</v>
      </c>
      <c r="X69" s="179">
        <f>VLOOKUP($D69,'Predaj vozidla'!$A$7:$E$152,5,1)</f>
        <v>1</v>
      </c>
      <c r="Y69" s="168">
        <f>VLOOKUP($D69,'Kúpa  nadobudnutie vozidla'!$A$7:$E$152,5,1)</f>
        <v>1</v>
      </c>
      <c r="Z69" s="178">
        <f>VLOOKUP($D69,'Prihlásenie zamestnanca do Soci'!$A$7:$E$152,5,1)</f>
        <v>1</v>
      </c>
      <c r="AA69" s="168">
        <f>VLOOKUP($D69,'Živnosť – založenie'!$A$7:$E$152,5,1)</f>
        <v>1</v>
      </c>
      <c r="AB69" s="179">
        <f>VLOOKUP($D69,'Živnosť - zmena'!$A$7:$E$152,5,1)</f>
        <v>1</v>
      </c>
      <c r="AC69" s="168">
        <f>VLOOKUP($D69,'Živnosť - prerušenie'!$A$7:$E$152,5,1)</f>
        <v>1</v>
      </c>
      <c r="AD69" s="179">
        <f>VLOOKUP($D69,'Živnosť - ukončenie'!$A$7:$E$152,5,1)</f>
        <v>1</v>
      </c>
      <c r="AF69" s="1">
        <f>VLOOKUP($D69,'Živnosť - ukončenie'!$A$7:$E$152,4,1)</f>
        <v>1</v>
      </c>
    </row>
    <row r="70" spans="1:32" ht="15">
      <c r="A70" s="507"/>
      <c r="B70" s="496"/>
      <c r="C70" s="494"/>
      <c r="D70" s="192">
        <v>13.2</v>
      </c>
      <c r="E70" s="164" t="s">
        <v>205</v>
      </c>
      <c r="F70" s="174" t="str">
        <f>VLOOKUP(D70,'Zápis do obchodného registra – '!$A$7:$E$152,5,1)</f>
        <v>?</v>
      </c>
      <c r="G70" s="168">
        <f>VLOOKUP($D70,'Podávanie kontrolného výkazu'!$A$7:$E$152,5,1)</f>
        <v>1</v>
      </c>
      <c r="H70" s="168">
        <f>VLOOKUP($D70,Hárok25!$A$7:$E$152,5,1)</f>
        <v>1</v>
      </c>
      <c r="I70" s="168">
        <f>VLOOKUP($D70,Sankcie!$A$7:$E$152,5,1)</f>
        <v>1</v>
      </c>
      <c r="J70" s="174">
        <f>VLOOKUP($D70,'Domáhanie sa práva – Podanie na'!$A$7:$E$152,5,1)</f>
        <v>1</v>
      </c>
      <c r="K70" s="175" t="str">
        <f>VLOOKUP($D70,'Bežné podnikateľské operácie – '!$A$7:$E$152,5,1)</f>
        <v>?</v>
      </c>
      <c r="L70" s="174">
        <f>VLOOKUP($D70,'Sociálne dávky – Príspevok v ne'!$A$7:$E$152,5,1)</f>
        <v>1</v>
      </c>
      <c r="M70" s="174" t="str">
        <f>VLOOKUP($D70,'Doklady – Oznámenie straty obči'!$A$7:$E$152,5,1)</f>
        <v>-</v>
      </c>
      <c r="N70" s="174">
        <f>VLOOKUP($D70,'Domáhanie sa práva – Odvolanie '!$A$7:$E$152,5,1)</f>
        <v>1</v>
      </c>
      <c r="O70" s="168">
        <f>VLOOKUP($D70,'Plnenie si daňových povinností '!$A$7:$E$152,5,1)</f>
        <v>1</v>
      </c>
      <c r="P70" s="174">
        <f>VLOOKUP($D70,'Založenie s.r.o.  a.s.'!$A$7:$E$152,5,1)</f>
        <v>1</v>
      </c>
      <c r="Q70" s="174">
        <f>VLOOKUP($D70,'Bývanie – Stavba rodinného domu'!$A$7:$E$152,5,1)</f>
        <v>1</v>
      </c>
      <c r="R70" s="174">
        <f>VLOOKUP($D70,'Bývanie – Prihlásenie (zmena) t'!$A$7:$E$152,5,1)</f>
        <v>1</v>
      </c>
      <c r="S70" s="168" t="str">
        <f>VLOOKUP($D70,'Platenie sociálnych odvodov – S'!$A$7:$E$152,5,1)</f>
        <v>-</v>
      </c>
      <c r="T70" s="175">
        <f>VLOOKUP($D70,'Príspevok pri narodení dieťaťa'!$A$7:$E$152,5,1)</f>
        <v>1</v>
      </c>
      <c r="U70" s="175">
        <f>VLOOKUP($D70,'Sociálne dávky – Rodičovský prí'!$A$7:$E$152,5,1)</f>
        <v>1</v>
      </c>
      <c r="V70" s="175">
        <f>VLOOKUP($D70,'Prídavky na dieťa'!$A$7:$E$152,5,1)</f>
        <v>1</v>
      </c>
      <c r="W70" s="174">
        <f>VLOOKUP($D70,'Rodinný život – Rozvod'!$A$7:$E$152,5,1)</f>
        <v>1</v>
      </c>
      <c r="X70" s="175">
        <f>VLOOKUP($D70,'Predaj vozidla'!$A$7:$E$152,5,1)</f>
        <v>1</v>
      </c>
      <c r="Y70" s="174">
        <f>VLOOKUP($D70,'Kúpa  nadobudnutie vozidla'!$A$7:$E$152,5,1)</f>
        <v>1</v>
      </c>
      <c r="Z70" s="174" t="str">
        <f>VLOOKUP($D70,'Prihlásenie zamestnanca do Soci'!$A$7:$E$152,5,1)</f>
        <v>?</v>
      </c>
      <c r="AA70" s="174">
        <f>VLOOKUP($D70,'Živnosť – založenie'!$A$7:$E$152,5,1)</f>
        <v>1</v>
      </c>
      <c r="AB70" s="175">
        <f>VLOOKUP($D70,'Živnosť - zmena'!$A$7:$E$152,5,1)</f>
        <v>1</v>
      </c>
      <c r="AC70" s="174">
        <f>VLOOKUP($D70,'Živnosť - prerušenie'!$A$7:$E$152,5,1)</f>
        <v>1</v>
      </c>
      <c r="AD70" s="175">
        <f>VLOOKUP($D70,'Živnosť - ukončenie'!$A$7:$E$152,5,1)</f>
        <v>1</v>
      </c>
      <c r="AF70" s="1">
        <f>VLOOKUP($D70,'Živnosť - ukončenie'!$A$7:$E$152,4,1)</f>
        <v>1</v>
      </c>
    </row>
    <row r="71" spans="1:32" ht="15">
      <c r="A71" s="507"/>
      <c r="B71" s="496"/>
      <c r="C71" s="494"/>
      <c r="D71" s="192">
        <v>13.3</v>
      </c>
      <c r="E71" s="164" t="s">
        <v>206</v>
      </c>
      <c r="F71" s="174" t="str">
        <f>VLOOKUP(D71,'Zápis do obchodného registra – '!$A$7:$E$152,5,1)</f>
        <v>?</v>
      </c>
      <c r="G71" s="168">
        <f>VLOOKUP($D71,'Podávanie kontrolného výkazu'!$A$7:$E$152,5,1)</f>
        <v>1</v>
      </c>
      <c r="H71" s="168">
        <f>VLOOKUP($D71,Hárok25!$A$7:$E$152,5,1)</f>
        <v>1</v>
      </c>
      <c r="I71" s="168">
        <f>VLOOKUP($D71,Sankcie!$A$7:$E$152,5,1)</f>
        <v>1</v>
      </c>
      <c r="J71" s="174">
        <f>VLOOKUP($D71,'Domáhanie sa práva – Podanie na'!$A$7:$E$152,5,1)</f>
        <v>1</v>
      </c>
      <c r="K71" s="175" t="str">
        <f>VLOOKUP($D71,'Bežné podnikateľské operácie – '!$A$7:$E$152,5,1)</f>
        <v>?</v>
      </c>
      <c r="L71" s="174">
        <f>VLOOKUP($D71,'Sociálne dávky – Príspevok v ne'!$A$7:$E$152,5,1)</f>
        <v>1</v>
      </c>
      <c r="M71" s="174" t="str">
        <f>VLOOKUP($D71,'Doklady – Oznámenie straty obči'!$A$7:$E$152,5,1)</f>
        <v>-</v>
      </c>
      <c r="N71" s="174">
        <f>VLOOKUP($D71,'Domáhanie sa práva – Odvolanie '!$A$7:$E$152,5,1)</f>
        <v>1</v>
      </c>
      <c r="O71" s="168">
        <f>VLOOKUP($D71,'Plnenie si daňových povinností '!$A$7:$E$152,5,1)</f>
        <v>1</v>
      </c>
      <c r="P71" s="174">
        <f>VLOOKUP($D71,'Založenie s.r.o.  a.s.'!$A$7:$E$152,5,1)</f>
        <v>1</v>
      </c>
      <c r="Q71" s="174">
        <f>VLOOKUP($D71,'Bývanie – Stavba rodinného domu'!$A$7:$E$152,5,1)</f>
        <v>1</v>
      </c>
      <c r="R71" s="174">
        <f>VLOOKUP($D71,'Bývanie – Prihlásenie (zmena) t'!$A$7:$E$152,5,1)</f>
        <v>1</v>
      </c>
      <c r="S71" s="175">
        <f>VLOOKUP($D71,'Platenie sociálnych odvodov – S'!$A$7:$E$152,5,1)</f>
        <v>0</v>
      </c>
      <c r="T71" s="175">
        <f>VLOOKUP($D71,'Príspevok pri narodení dieťaťa'!$A$7:$E$152,5,1)</f>
        <v>1</v>
      </c>
      <c r="U71" s="175">
        <f>VLOOKUP($D71,'Sociálne dávky – Rodičovský prí'!$A$7:$E$152,5,1)</f>
        <v>1</v>
      </c>
      <c r="V71" s="175">
        <f>VLOOKUP($D71,'Prídavky na dieťa'!$A$7:$E$152,5,1)</f>
        <v>1</v>
      </c>
      <c r="W71" s="174">
        <f>VLOOKUP($D71,'Rodinný život – Rozvod'!$A$7:$E$152,5,1)</f>
        <v>1</v>
      </c>
      <c r="X71" s="175">
        <f>VLOOKUP($D71,'Predaj vozidla'!$A$7:$E$152,5,1)</f>
        <v>1</v>
      </c>
      <c r="Y71" s="174">
        <f>VLOOKUP($D71,'Kúpa  nadobudnutie vozidla'!$A$7:$E$152,5,1)</f>
        <v>1</v>
      </c>
      <c r="Z71" s="174">
        <f>VLOOKUP($D71,'Prihlásenie zamestnanca do Soci'!$A$7:$E$152,5,1)</f>
        <v>1</v>
      </c>
      <c r="AA71" s="174">
        <f>VLOOKUP($D71,'Živnosť – založenie'!$A$7:$E$152,5,1)</f>
        <v>1</v>
      </c>
      <c r="AB71" s="175">
        <f>VLOOKUP($D71,'Živnosť - zmena'!$A$7:$E$152,5,1)</f>
        <v>1</v>
      </c>
      <c r="AC71" s="174">
        <f>VLOOKUP($D71,'Živnosť - prerušenie'!$A$7:$E$152,5,1)</f>
        <v>1</v>
      </c>
      <c r="AD71" s="175">
        <f>VLOOKUP($D71,'Živnosť - ukončenie'!$A$7:$E$152,5,1)</f>
        <v>1</v>
      </c>
      <c r="AF71" s="1">
        <f>VLOOKUP($D71,'Živnosť - ukončenie'!$A$7:$E$152,4,1)</f>
        <v>1</v>
      </c>
    </row>
    <row r="72" spans="1:32" ht="15">
      <c r="A72" s="507"/>
      <c r="B72" s="496"/>
      <c r="C72" s="494"/>
      <c r="D72" s="192">
        <v>13.4</v>
      </c>
      <c r="E72" s="164" t="s">
        <v>207</v>
      </c>
      <c r="F72" s="174" t="str">
        <f>VLOOKUP(D72,'Zápis do obchodného registra – '!$A$7:$E$152,5,1)</f>
        <v>?</v>
      </c>
      <c r="G72" s="168">
        <f>VLOOKUP($D72,'Podávanie kontrolného výkazu'!$A$7:$E$152,5,1)</f>
        <v>1</v>
      </c>
      <c r="H72" s="168">
        <f>VLOOKUP($D72,Hárok25!$A$7:$E$152,5,1)</f>
        <v>1</v>
      </c>
      <c r="I72" s="168">
        <f>VLOOKUP($D72,Sankcie!$A$7:$E$152,5,1)</f>
        <v>1</v>
      </c>
      <c r="J72" s="174">
        <f>VLOOKUP($D72,'Domáhanie sa práva – Podanie na'!$A$7:$E$152,5,1)</f>
        <v>1</v>
      </c>
      <c r="K72" s="175">
        <f>VLOOKUP($D72,'Bežné podnikateľské operácie – '!$A$7:$E$152,5,1)</f>
        <v>1</v>
      </c>
      <c r="L72" s="174">
        <f>VLOOKUP($D72,'Sociálne dávky – Príspevok v ne'!$A$7:$E$152,5,1)</f>
        <v>1</v>
      </c>
      <c r="M72" s="174">
        <f>VLOOKUP($D72,'Doklady – Oznámenie straty obči'!$A$7:$E$152,5,1)</f>
        <v>1</v>
      </c>
      <c r="N72" s="174">
        <f>VLOOKUP($D72,'Domáhanie sa práva – Odvolanie '!$A$7:$E$152,5,1)</f>
        <v>1</v>
      </c>
      <c r="O72" s="168">
        <f>VLOOKUP($D72,'Plnenie si daňových povinností '!$A$7:$E$152,5,1)</f>
        <v>1</v>
      </c>
      <c r="P72" s="174">
        <f>VLOOKUP($D72,'Založenie s.r.o.  a.s.'!$A$7:$E$152,5,1)</f>
        <v>1</v>
      </c>
      <c r="Q72" s="174">
        <f>VLOOKUP($D72,'Bývanie – Stavba rodinného domu'!$A$7:$E$152,5,1)</f>
        <v>1</v>
      </c>
      <c r="R72" s="174">
        <f>VLOOKUP($D72,'Bývanie – Prihlásenie (zmena) t'!$A$7:$E$152,5,1)</f>
        <v>1</v>
      </c>
      <c r="S72" s="175">
        <f>VLOOKUP($D72,'Platenie sociálnych odvodov – S'!$A$7:$E$152,5,1)</f>
        <v>1</v>
      </c>
      <c r="T72" s="175">
        <f>VLOOKUP($D72,'Príspevok pri narodení dieťaťa'!$A$7:$E$152,5,1)</f>
        <v>1</v>
      </c>
      <c r="U72" s="175">
        <f>VLOOKUP($D72,'Sociálne dávky – Rodičovský prí'!$A$7:$E$152,5,1)</f>
        <v>1</v>
      </c>
      <c r="V72" s="175">
        <f>VLOOKUP($D72,'Prídavky na dieťa'!$A$7:$E$152,5,1)</f>
        <v>1</v>
      </c>
      <c r="W72" s="174">
        <f>VLOOKUP($D72,'Rodinný život – Rozvod'!$A$7:$E$152,5,1)</f>
        <v>1</v>
      </c>
      <c r="X72" s="175">
        <f>VLOOKUP($D72,'Predaj vozidla'!$A$7:$E$152,5,1)</f>
        <v>1</v>
      </c>
      <c r="Y72" s="174">
        <f>VLOOKUP($D72,'Kúpa  nadobudnutie vozidla'!$A$7:$E$152,5,1)</f>
        <v>1</v>
      </c>
      <c r="Z72" s="174">
        <f>VLOOKUP($D72,'Prihlásenie zamestnanca do Soci'!$A$7:$E$152,5,1)</f>
        <v>1</v>
      </c>
      <c r="AA72" s="174">
        <f>VLOOKUP($D72,'Živnosť – založenie'!$A$7:$E$152,5,1)</f>
        <v>0</v>
      </c>
      <c r="AB72" s="175">
        <f>VLOOKUP($D72,'Živnosť - zmena'!$A$7:$E$152,5,1)</f>
        <v>0</v>
      </c>
      <c r="AC72" s="168">
        <f>VLOOKUP($D72,'Živnosť - prerušenie'!$A$7:$E$152,5,1)</f>
        <v>0</v>
      </c>
      <c r="AD72" s="175">
        <f>VLOOKUP($D72,'Živnosť - ukončenie'!$A$7:$E$152,5,1)</f>
        <v>0</v>
      </c>
      <c r="AF72" s="1">
        <f>VLOOKUP($D72,'Živnosť - ukončenie'!$A$7:$E$152,4,1)</f>
        <v>1</v>
      </c>
    </row>
    <row r="73" spans="1:32" ht="15">
      <c r="A73" s="507"/>
      <c r="B73" s="497"/>
      <c r="C73" s="500"/>
      <c r="D73" s="193">
        <v>13.5</v>
      </c>
      <c r="E73" s="194" t="s">
        <v>208</v>
      </c>
      <c r="F73" s="177" t="str">
        <f>VLOOKUP(D73,'Zápis do obchodného registra – '!$A$7:$E$152,5,1)</f>
        <v>?</v>
      </c>
      <c r="G73" s="173" t="str">
        <f>VLOOKUP($D73,'Podávanie kontrolného výkazu'!$A$7:$E$152,5,1)</f>
        <v>?</v>
      </c>
      <c r="H73" s="173" t="str">
        <f>VLOOKUP($D73,Hárok25!$A$7:$E$152,5,1)</f>
        <v>?</v>
      </c>
      <c r="I73" s="177">
        <f>VLOOKUP($D73,Sankcie!$A$7:$E$152,5,1)</f>
        <v>0</v>
      </c>
      <c r="J73" s="177" t="str">
        <f>VLOOKUP($D73,'Domáhanie sa práva – Podanie na'!$A$7:$E$152,5,1)</f>
        <v>?</v>
      </c>
      <c r="K73" s="176" t="str">
        <f>VLOOKUP($D73,'Bežné podnikateľské operácie – '!$A$7:$E$152,5,1)</f>
        <v>?</v>
      </c>
      <c r="L73" s="177" t="str">
        <f>VLOOKUP($D73,'Sociálne dávky – Príspevok v ne'!$A$7:$E$152,5,1)</f>
        <v>?</v>
      </c>
      <c r="M73" s="177">
        <f>VLOOKUP($D73,'Doklady – Oznámenie straty obči'!$A$7:$E$152,5,1)</f>
        <v>0</v>
      </c>
      <c r="N73" s="177" t="str">
        <f>VLOOKUP($D73,'Domáhanie sa práva – Odvolanie '!$A$7:$E$152,5,1)</f>
        <v>?</v>
      </c>
      <c r="O73" s="173" t="str">
        <f>VLOOKUP($D73,'Plnenie si daňových povinností '!$A$7:$E$152,5,1)</f>
        <v>?</v>
      </c>
      <c r="P73" s="177" t="str">
        <f>VLOOKUP($D73,'Založenie s.r.o.  a.s.'!$A$7:$E$152,5,1)</f>
        <v>?</v>
      </c>
      <c r="Q73" s="177">
        <f>VLOOKUP($D73,'Bývanie – Stavba rodinného domu'!$A$7:$E$152,5,1)</f>
        <v>0</v>
      </c>
      <c r="R73" s="177">
        <f>VLOOKUP($D73,'Bývanie – Prihlásenie (zmena) t'!$A$7:$E$152,5,1)</f>
        <v>0</v>
      </c>
      <c r="S73" s="176">
        <f>VLOOKUP($D73,'Platenie sociálnych odvodov – S'!$A$7:$E$152,5,1)</f>
        <v>0</v>
      </c>
      <c r="T73" s="176">
        <f>VLOOKUP($D73,'Príspevok pri narodení dieťaťa'!$A$7:$E$152,5,1)</f>
        <v>1</v>
      </c>
      <c r="U73" s="176">
        <f>VLOOKUP($D73,'Sociálne dávky – Rodičovský prí'!$A$7:$E$152,5,1)</f>
        <v>1</v>
      </c>
      <c r="V73" s="176">
        <f>VLOOKUP($D73,'Prídavky na dieťa'!$A$7:$E$152,5,1)</f>
        <v>1</v>
      </c>
      <c r="W73" s="177" t="str">
        <f>VLOOKUP($D73,'Rodinný život – Rozvod'!$A$7:$E$152,5,1)</f>
        <v>?</v>
      </c>
      <c r="X73" s="176" t="str">
        <f>VLOOKUP($D73,'Predaj vozidla'!$A$7:$E$152,5,1)</f>
        <v>?</v>
      </c>
      <c r="Y73" s="177" t="str">
        <f>VLOOKUP($D73,'Kúpa  nadobudnutie vozidla'!$A$7:$E$152,5,1)</f>
        <v>?</v>
      </c>
      <c r="Z73" s="177" t="str">
        <f>VLOOKUP($D73,'Prihlásenie zamestnanca do Soci'!$A$7:$E$152,5,1)</f>
        <v>?</v>
      </c>
      <c r="AA73" s="177">
        <f>VLOOKUP($D73,'Živnosť – založenie'!$A$7:$E$152,5,1)</f>
        <v>1</v>
      </c>
      <c r="AB73" s="176" t="str">
        <f>VLOOKUP($D73,'Živnosť - zmena'!$A$7:$E$152,5,1)</f>
        <v>?</v>
      </c>
      <c r="AC73" s="173" t="str">
        <f>VLOOKUP($D73,'Živnosť - prerušenie'!$A$7:$E$152,5,1)</f>
        <v>?</v>
      </c>
      <c r="AD73" s="176" t="str">
        <f>VLOOKUP($D73,'Živnosť - ukončenie'!$A$7:$E$152,5,1)</f>
        <v>?</v>
      </c>
      <c r="AF73" s="1">
        <f>VLOOKUP($D73,'Živnosť - ukončenie'!$A$7:$E$152,4,1)</f>
        <v>1</v>
      </c>
    </row>
    <row r="74" spans="1:32" ht="15">
      <c r="A74" s="506" t="s">
        <v>49</v>
      </c>
      <c r="B74" s="498" t="s">
        <v>209</v>
      </c>
      <c r="C74" s="499"/>
      <c r="D74" s="169">
        <v>14.1</v>
      </c>
      <c r="E74" s="170" t="s">
        <v>210</v>
      </c>
      <c r="F74" s="168" t="str">
        <f>VLOOKUP(D74,'Zápis do obchodného registra – '!$A$7:$E$152,5,1)</f>
        <v>?</v>
      </c>
      <c r="G74" s="168" t="str">
        <f>VLOOKUP($D74,'Podávanie kontrolného výkazu'!$A$7:$E$152,5,1)</f>
        <v>?</v>
      </c>
      <c r="H74" s="168" t="str">
        <f>VLOOKUP($D74,Hárok25!$A$7:$E$152,5,1)</f>
        <v>?</v>
      </c>
      <c r="I74" s="168" t="str">
        <f>VLOOKUP($D74,Sankcie!$A$7:$E$152,5,1)</f>
        <v>?</v>
      </c>
      <c r="J74" s="168" t="str">
        <f>VLOOKUP($D74,'Domáhanie sa práva – Podanie na'!$A$7:$E$152,5,1)</f>
        <v>?</v>
      </c>
      <c r="K74" s="178" t="str">
        <f>VLOOKUP($D74,'Bežné podnikateľské operácie – '!$A$7:$E$152,5,1)</f>
        <v>?</v>
      </c>
      <c r="L74" s="168" t="str">
        <f>VLOOKUP($D74,'Sociálne dávky – Príspevok v ne'!$A$7:$E$152,5,1)</f>
        <v>?</v>
      </c>
      <c r="M74" s="179" t="str">
        <f>VLOOKUP($D74,'Doklady – Oznámenie straty obči'!$A$7:$E$152,5,1)</f>
        <v>?</v>
      </c>
      <c r="N74" s="168" t="str">
        <f>VLOOKUP($D74,'Domáhanie sa práva – Odvolanie '!$A$7:$E$152,5,1)</f>
        <v>?</v>
      </c>
      <c r="O74" s="168" t="str">
        <f>VLOOKUP($D74,'Plnenie si daňových povinností '!$A$7:$E$152,5,1)</f>
        <v>?</v>
      </c>
      <c r="P74" s="168" t="str">
        <f>VLOOKUP($D74,'Založenie s.r.o.  a.s.'!$A$7:$E$152,5,1)</f>
        <v>?</v>
      </c>
      <c r="Q74" s="168" t="str">
        <f>VLOOKUP($D74,'Bývanie – Stavba rodinného domu'!$A$7:$E$152,5,1)</f>
        <v>?</v>
      </c>
      <c r="R74" s="168" t="str">
        <f>VLOOKUP($D74,'Bývanie – Prihlásenie (zmena) t'!$A$7:$E$152,5,1)</f>
        <v>?</v>
      </c>
      <c r="S74" s="168" t="str">
        <f>VLOOKUP($D74,'Platenie sociálnych odvodov – S'!$A$7:$E$152,5,1)</f>
        <v>?</v>
      </c>
      <c r="T74" s="168" t="str">
        <f>VLOOKUP($D74,'Príspevok pri narodení dieťaťa'!$A$7:$E$152,5,1)</f>
        <v>?</v>
      </c>
      <c r="U74" s="168" t="str">
        <f>VLOOKUP($D74,'Sociálne dávky – Rodičovský prí'!$A$7:$E$152,5,1)</f>
        <v>?</v>
      </c>
      <c r="V74" s="168" t="str">
        <f>VLOOKUP($D74,'Prídavky na dieťa'!$A$7:$E$152,5,1)</f>
        <v>?</v>
      </c>
      <c r="W74" s="168" t="str">
        <f>VLOOKUP($D74,'Rodinný život – Rozvod'!$A$7:$E$152,5,1)</f>
        <v>?</v>
      </c>
      <c r="X74" s="168" t="str">
        <f>VLOOKUP($D74,'Predaj vozidla'!$A$7:$E$152,5,1)</f>
        <v>?</v>
      </c>
      <c r="Y74" s="168" t="str">
        <f>VLOOKUP($D74,'Kúpa  nadobudnutie vozidla'!$A$7:$E$152,5,1)</f>
        <v>?</v>
      </c>
      <c r="Z74" s="168" t="str">
        <f>VLOOKUP($D74,'Prihlásenie zamestnanca do Soci'!$A$7:$E$152,5,1)</f>
        <v>?</v>
      </c>
      <c r="AA74" s="168" t="str">
        <f>VLOOKUP($D74,'Živnosť – založenie'!$A$7:$E$152,5,1)</f>
        <v>?</v>
      </c>
      <c r="AB74" s="168" t="str">
        <f>VLOOKUP($D74,'Živnosť - zmena'!$A$7:$E$152,5,1)</f>
        <v>?</v>
      </c>
      <c r="AC74" s="168" t="str">
        <f>VLOOKUP($D74,'Živnosť - prerušenie'!$A$7:$E$152,5,1)</f>
        <v>?</v>
      </c>
      <c r="AD74" s="168" t="str">
        <f>VLOOKUP($D74,'Živnosť - ukončenie'!$A$7:$E$152,5,1)</f>
        <v>?</v>
      </c>
      <c r="AF74" s="1">
        <f>VLOOKUP($D74,'Živnosť - ukončenie'!$A$7:$E$152,4,1)</f>
        <v>0</v>
      </c>
    </row>
    <row r="75" spans="1:32" ht="15">
      <c r="A75" s="507"/>
      <c r="B75" s="496"/>
      <c r="C75" s="494"/>
      <c r="D75" s="169">
        <v>14.2</v>
      </c>
      <c r="E75" s="170" t="s">
        <v>211</v>
      </c>
      <c r="F75" s="168" t="str">
        <f>VLOOKUP(D75,'Zápis do obchodného registra – '!$A$7:$E$152,5,1)</f>
        <v>?</v>
      </c>
      <c r="G75" s="168" t="str">
        <f>VLOOKUP($D75,'Podávanie kontrolného výkazu'!$A$7:$E$152,5,1)</f>
        <v>?</v>
      </c>
      <c r="H75" s="168" t="str">
        <f>VLOOKUP($D75,Hárok25!$A$7:$E$152,5,1)</f>
        <v>?</v>
      </c>
      <c r="I75" s="168" t="str">
        <f>VLOOKUP($D75,Sankcie!$A$7:$E$152,5,1)</f>
        <v>?</v>
      </c>
      <c r="J75" s="168" t="str">
        <f>VLOOKUP($D75,'Domáhanie sa práva – Podanie na'!$A$7:$E$152,5,1)</f>
        <v>?</v>
      </c>
      <c r="K75" s="174" t="str">
        <f>VLOOKUP($D75,'Bežné podnikateľské operácie – '!$A$7:$E$152,5,1)</f>
        <v>?</v>
      </c>
      <c r="L75" s="168" t="str">
        <f>VLOOKUP($D75,'Sociálne dávky – Príspevok v ne'!$A$7:$E$152,5,1)</f>
        <v>?</v>
      </c>
      <c r="M75" s="175" t="str">
        <f>VLOOKUP($D75,'Doklady – Oznámenie straty obči'!$A$7:$E$152,5,1)</f>
        <v>?</v>
      </c>
      <c r="N75" s="168" t="str">
        <f>VLOOKUP($D75,'Domáhanie sa práva – Odvolanie '!$A$7:$E$152,5,1)</f>
        <v>?</v>
      </c>
      <c r="O75" s="168" t="str">
        <f>VLOOKUP($D75,'Plnenie si daňových povinností '!$A$7:$E$152,5,1)</f>
        <v>?</v>
      </c>
      <c r="P75" s="168" t="str">
        <f>VLOOKUP($D75,'Založenie s.r.o.  a.s.'!$A$7:$E$152,5,1)</f>
        <v>?</v>
      </c>
      <c r="Q75" s="168" t="str">
        <f>VLOOKUP($D75,'Bývanie – Stavba rodinného domu'!$A$7:$E$152,5,1)</f>
        <v>?</v>
      </c>
      <c r="R75" s="168" t="str">
        <f>VLOOKUP($D75,'Bývanie – Prihlásenie (zmena) t'!$A$7:$E$152,5,1)</f>
        <v>?</v>
      </c>
      <c r="S75" s="175" t="str">
        <f>VLOOKUP($D75,'Platenie sociálnych odvodov – S'!$A$7:$E$152,5,1)</f>
        <v>?</v>
      </c>
      <c r="T75" s="168" t="str">
        <f>VLOOKUP($D75,'Príspevok pri narodení dieťaťa'!$A$7:$E$152,5,1)</f>
        <v>?</v>
      </c>
      <c r="U75" s="168" t="str">
        <f>VLOOKUP($D75,'Sociálne dávky – Rodičovský prí'!$A$7:$E$152,5,1)</f>
        <v>?</v>
      </c>
      <c r="V75" s="168" t="str">
        <f>VLOOKUP($D75,'Prídavky na dieťa'!$A$7:$E$152,5,1)</f>
        <v>?</v>
      </c>
      <c r="W75" s="168" t="str">
        <f>VLOOKUP($D75,'Rodinný život – Rozvod'!$A$7:$E$152,5,1)</f>
        <v>?</v>
      </c>
      <c r="X75" s="168" t="str">
        <f>VLOOKUP($D75,'Predaj vozidla'!$A$7:$E$152,5,1)</f>
        <v>?</v>
      </c>
      <c r="Y75" s="168" t="str">
        <f>VLOOKUP($D75,'Kúpa  nadobudnutie vozidla'!$A$7:$E$152,5,1)</f>
        <v>?</v>
      </c>
      <c r="Z75" s="174" t="str">
        <f>VLOOKUP($D75,'Prihlásenie zamestnanca do Soci'!$A$7:$E$152,5,1)</f>
        <v>?</v>
      </c>
      <c r="AA75" s="168" t="str">
        <f>VLOOKUP($D75,'Živnosť – založenie'!$A$7:$E$152,5,1)</f>
        <v>?</v>
      </c>
      <c r="AB75" s="168" t="str">
        <f>VLOOKUP($D75,'Živnosť - zmena'!$A$7:$E$152,5,1)</f>
        <v>?</v>
      </c>
      <c r="AC75" s="168" t="str">
        <f>VLOOKUP($D75,'Živnosť - prerušenie'!$A$7:$E$152,5,1)</f>
        <v>?</v>
      </c>
      <c r="AD75" s="168" t="str">
        <f>VLOOKUP($D75,'Živnosť - ukončenie'!$A$7:$E$152,5,1)</f>
        <v>?</v>
      </c>
      <c r="AF75" s="1">
        <f>VLOOKUP($D75,'Živnosť - ukončenie'!$A$7:$E$152,4,1)</f>
        <v>0</v>
      </c>
    </row>
    <row r="76" spans="1:32" ht="15">
      <c r="A76" s="507"/>
      <c r="B76" s="496"/>
      <c r="C76" s="494"/>
      <c r="D76" s="169">
        <v>14.3</v>
      </c>
      <c r="E76" s="170" t="s">
        <v>212</v>
      </c>
      <c r="F76" s="168" t="str">
        <f>VLOOKUP(D76,'Zápis do obchodného registra – '!$A$7:$E$152,5,1)</f>
        <v>?</v>
      </c>
      <c r="G76" s="168" t="str">
        <f>VLOOKUP($D76,'Podávanie kontrolného výkazu'!$A$7:$E$152,5,1)</f>
        <v>?</v>
      </c>
      <c r="H76" s="168" t="str">
        <f>VLOOKUP($D76,Hárok25!$A$7:$E$152,5,1)</f>
        <v>?</v>
      </c>
      <c r="I76" s="168" t="str">
        <f>VLOOKUP($D76,Sankcie!$A$7:$E$152,5,1)</f>
        <v>?</v>
      </c>
      <c r="J76" s="168" t="str">
        <f>VLOOKUP($D76,'Domáhanie sa práva – Podanie na'!$A$7:$E$152,5,1)</f>
        <v>?</v>
      </c>
      <c r="K76" s="174" t="str">
        <f>VLOOKUP($D76,'Bežné podnikateľské operácie – '!$A$7:$E$152,5,1)</f>
        <v>?</v>
      </c>
      <c r="L76" s="168" t="str">
        <f>VLOOKUP($D76,'Sociálne dávky – Príspevok v ne'!$A$7:$E$152,5,1)</f>
        <v>?</v>
      </c>
      <c r="M76" s="175" t="str">
        <f>VLOOKUP($D76,'Doklady – Oznámenie straty obči'!$A$7:$E$152,5,1)</f>
        <v>?</v>
      </c>
      <c r="N76" s="168" t="str">
        <f>VLOOKUP($D76,'Domáhanie sa práva – Odvolanie '!$A$7:$E$152,5,1)</f>
        <v>?</v>
      </c>
      <c r="O76" s="168" t="str">
        <f>VLOOKUP($D76,'Plnenie si daňových povinností '!$A$7:$E$152,5,1)</f>
        <v>?</v>
      </c>
      <c r="P76" s="168" t="str">
        <f>VLOOKUP($D76,'Založenie s.r.o.  a.s.'!$A$7:$E$152,5,1)</f>
        <v>?</v>
      </c>
      <c r="Q76" s="168" t="str">
        <f>VLOOKUP($D76,'Bývanie – Stavba rodinného domu'!$A$7:$E$152,5,1)</f>
        <v>?</v>
      </c>
      <c r="R76" s="168" t="str">
        <f>VLOOKUP($D76,'Bývanie – Prihlásenie (zmena) t'!$A$7:$E$152,5,1)</f>
        <v>?</v>
      </c>
      <c r="S76" s="175" t="str">
        <f>VLOOKUP($D76,'Platenie sociálnych odvodov – S'!$A$7:$E$152,5,1)</f>
        <v>?</v>
      </c>
      <c r="T76" s="168" t="str">
        <f>VLOOKUP($D76,'Príspevok pri narodení dieťaťa'!$A$7:$E$152,5,1)</f>
        <v>?</v>
      </c>
      <c r="U76" s="168" t="str">
        <f>VLOOKUP($D76,'Sociálne dávky – Rodičovský prí'!$A$7:$E$152,5,1)</f>
        <v>?</v>
      </c>
      <c r="V76" s="168" t="str">
        <f>VLOOKUP($D76,'Prídavky na dieťa'!$A$7:$E$152,5,1)</f>
        <v>?</v>
      </c>
      <c r="W76" s="168" t="str">
        <f>VLOOKUP($D76,'Rodinný život – Rozvod'!$A$7:$E$152,5,1)</f>
        <v>?</v>
      </c>
      <c r="X76" s="168" t="str">
        <f>VLOOKUP($D76,'Predaj vozidla'!$A$7:$E$152,5,1)</f>
        <v>?</v>
      </c>
      <c r="Y76" s="168" t="str">
        <f>VLOOKUP($D76,'Kúpa  nadobudnutie vozidla'!$A$7:$E$152,5,1)</f>
        <v>?</v>
      </c>
      <c r="Z76" s="168" t="str">
        <f>VLOOKUP($D76,'Prihlásenie zamestnanca do Soci'!$A$7:$E$152,5,1)</f>
        <v>?</v>
      </c>
      <c r="AA76" s="168" t="str">
        <f>VLOOKUP($D76,'Živnosť – založenie'!$A$7:$E$152,5,1)</f>
        <v>?</v>
      </c>
      <c r="AB76" s="168" t="str">
        <f>VLOOKUP($D76,'Živnosť - zmena'!$A$7:$E$152,5,1)</f>
        <v>?</v>
      </c>
      <c r="AC76" s="168" t="str">
        <f>VLOOKUP($D76,'Živnosť - prerušenie'!$A$7:$E$152,5,1)</f>
        <v>?</v>
      </c>
      <c r="AD76" s="168" t="str">
        <f>VLOOKUP($D76,'Živnosť - ukončenie'!$A$7:$E$152,5,1)</f>
        <v>?</v>
      </c>
      <c r="AF76" s="1">
        <f>VLOOKUP($D76,'Živnosť - ukončenie'!$A$7:$E$152,4,1)</f>
        <v>1</v>
      </c>
    </row>
    <row r="77" spans="1:32" ht="15">
      <c r="A77" s="507"/>
      <c r="B77" s="496"/>
      <c r="C77" s="494"/>
      <c r="D77" s="169">
        <v>14.4</v>
      </c>
      <c r="E77" s="170" t="s">
        <v>213</v>
      </c>
      <c r="F77" s="168" t="str">
        <f>VLOOKUP(D77,'Zápis do obchodného registra – '!$A$7:$E$152,5,1)</f>
        <v>?</v>
      </c>
      <c r="G77" s="168" t="str">
        <f>VLOOKUP($D77,'Podávanie kontrolného výkazu'!$A$7:$E$152,5,1)</f>
        <v>?</v>
      </c>
      <c r="H77" s="168" t="str">
        <f>VLOOKUP($D77,Hárok25!$A$7:$E$152,5,1)</f>
        <v>?</v>
      </c>
      <c r="I77" s="168" t="str">
        <f>VLOOKUP($D77,Sankcie!$A$7:$E$152,5,1)</f>
        <v>?</v>
      </c>
      <c r="J77" s="168" t="str">
        <f>VLOOKUP($D77,'Domáhanie sa práva – Podanie na'!$A$7:$E$152,5,1)</f>
        <v>?</v>
      </c>
      <c r="K77" s="168" t="str">
        <f>VLOOKUP($D77,'Bežné podnikateľské operácie – '!$A$7:$E$152,5,1)</f>
        <v>?</v>
      </c>
      <c r="L77" s="168" t="str">
        <f>VLOOKUP($D77,'Sociálne dávky – Príspevok v ne'!$A$7:$E$152,5,1)</f>
        <v>?</v>
      </c>
      <c r="M77" s="168" t="str">
        <f>VLOOKUP($D77,'Doklady – Oznámenie straty obči'!$A$7:$E$152,5,1)</f>
        <v>?</v>
      </c>
      <c r="N77" s="168" t="str">
        <f>VLOOKUP($D77,'Domáhanie sa práva – Odvolanie '!$A$7:$E$152,5,1)</f>
        <v>?</v>
      </c>
      <c r="O77" s="168" t="str">
        <f>VLOOKUP($D77,'Plnenie si daňových povinností '!$A$7:$E$152,5,1)</f>
        <v>?</v>
      </c>
      <c r="P77" s="168" t="str">
        <f>VLOOKUP($D77,'Založenie s.r.o.  a.s.'!$A$7:$E$152,5,1)</f>
        <v>?</v>
      </c>
      <c r="Q77" s="168" t="str">
        <f>VLOOKUP($D77,'Bývanie – Stavba rodinného domu'!$A$7:$E$152,5,1)</f>
        <v>?</v>
      </c>
      <c r="R77" s="168" t="str">
        <f>VLOOKUP($D77,'Bývanie – Prihlásenie (zmena) t'!$A$7:$E$152,5,1)</f>
        <v>?</v>
      </c>
      <c r="S77" s="168" t="str">
        <f>VLOOKUP($D77,'Platenie sociálnych odvodov – S'!$A$7:$E$152,5,1)</f>
        <v>?</v>
      </c>
      <c r="T77" s="168" t="str">
        <f>VLOOKUP($D77,'Príspevok pri narodení dieťaťa'!$A$7:$E$152,5,1)</f>
        <v>?</v>
      </c>
      <c r="U77" s="168" t="str">
        <f>VLOOKUP($D77,'Sociálne dávky – Rodičovský prí'!$A$7:$E$152,5,1)</f>
        <v>?</v>
      </c>
      <c r="V77" s="168" t="str">
        <f>VLOOKUP($D77,'Prídavky na dieťa'!$A$7:$E$152,5,1)</f>
        <v>?</v>
      </c>
      <c r="W77" s="168" t="str">
        <f>VLOOKUP($D77,'Rodinný život – Rozvod'!$A$7:$E$152,5,1)</f>
        <v>?</v>
      </c>
      <c r="X77" s="168" t="str">
        <f>VLOOKUP($D77,'Predaj vozidla'!$A$7:$E$152,5,1)</f>
        <v>?</v>
      </c>
      <c r="Y77" s="168" t="str">
        <f>VLOOKUP($D77,'Kúpa  nadobudnutie vozidla'!$A$7:$E$152,5,1)</f>
        <v>?</v>
      </c>
      <c r="Z77" s="168" t="str">
        <f>VLOOKUP($D77,'Prihlásenie zamestnanca do Soci'!$A$7:$E$152,5,1)</f>
        <v>?</v>
      </c>
      <c r="AA77" s="168" t="str">
        <f>VLOOKUP($D77,'Živnosť – založenie'!$A$7:$E$152,5,1)</f>
        <v>?</v>
      </c>
      <c r="AB77" s="168" t="str">
        <f>VLOOKUP($D77,'Živnosť - zmena'!$A$7:$E$152,5,1)</f>
        <v>?</v>
      </c>
      <c r="AC77" s="168" t="str">
        <f>VLOOKUP($D77,'Živnosť - prerušenie'!$A$7:$E$152,5,1)</f>
        <v>?</v>
      </c>
      <c r="AD77" s="168" t="str">
        <f>VLOOKUP($D77,'Živnosť - ukončenie'!$A$7:$E$152,5,1)</f>
        <v>?</v>
      </c>
      <c r="AF77" s="1">
        <f>VLOOKUP($D77,'Živnosť - ukončenie'!$A$7:$E$152,4,1)</f>
        <v>1</v>
      </c>
    </row>
    <row r="78" spans="1:32" ht="15">
      <c r="A78" s="507"/>
      <c r="B78" s="497"/>
      <c r="C78" s="500"/>
      <c r="D78" s="193">
        <v>14.5</v>
      </c>
      <c r="E78" s="194" t="s">
        <v>214</v>
      </c>
      <c r="F78" s="177" t="str">
        <f>VLOOKUP(D78,'Zápis do obchodného registra – '!$A$7:$E$152,5,1)</f>
        <v>?</v>
      </c>
      <c r="G78" s="177" t="str">
        <f>VLOOKUP($D78,'Podávanie kontrolného výkazu'!$A$7:$E$152,5,1)</f>
        <v>?</v>
      </c>
      <c r="H78" s="177" t="str">
        <f>VLOOKUP($D78,Hárok25!$A$7:$E$152,5,1)</f>
        <v>?</v>
      </c>
      <c r="I78" s="173" t="str">
        <f>VLOOKUP($D78,Sankcie!$A$7:$E$152,5,1)</f>
        <v>?</v>
      </c>
      <c r="J78" s="177" t="str">
        <f>VLOOKUP($D78,'Domáhanie sa práva – Podanie na'!$A$7:$E$152,5,1)</f>
        <v>?</v>
      </c>
      <c r="K78" s="177" t="str">
        <f>VLOOKUP($D78,'Bežné podnikateľské operácie – '!$A$7:$E$152,5,1)</f>
        <v>?</v>
      </c>
      <c r="L78" s="177" t="str">
        <f>VLOOKUP($D78,'Sociálne dávky – Príspevok v ne'!$A$7:$E$152,5,1)</f>
        <v>?</v>
      </c>
      <c r="M78" s="173" t="str">
        <f>VLOOKUP($D78,'Doklady – Oznámenie straty obči'!$A$7:$E$152,5,1)</f>
        <v>?</v>
      </c>
      <c r="N78" s="177" t="str">
        <f>VLOOKUP($D78,'Domáhanie sa práva – Odvolanie '!$A$7:$E$152,5,1)</f>
        <v>?</v>
      </c>
      <c r="O78" s="177" t="str">
        <f>VLOOKUP($D78,'Plnenie si daňových povinností '!$A$7:$E$152,5,1)</f>
        <v>?</v>
      </c>
      <c r="P78" s="177" t="str">
        <f>VLOOKUP($D78,'Založenie s.r.o.  a.s.'!$A$7:$E$152,5,1)</f>
        <v>?</v>
      </c>
      <c r="Q78" s="173" t="str">
        <f>VLOOKUP($D78,'Bývanie – Stavba rodinného domu'!$A$7:$E$152,5,1)</f>
        <v>?</v>
      </c>
      <c r="R78" s="173" t="str">
        <f>VLOOKUP($D78,'Bývanie – Prihlásenie (zmena) t'!$A$7:$E$152,5,1)</f>
        <v>?</v>
      </c>
      <c r="S78" s="176" t="str">
        <f>VLOOKUP($D78,'Platenie sociálnych odvodov – S'!$A$7:$E$152,5,1)</f>
        <v>?</v>
      </c>
      <c r="T78" s="173" t="str">
        <f>VLOOKUP($D78,'Príspevok pri narodení dieťaťa'!$A$7:$E$152,5,1)</f>
        <v>?</v>
      </c>
      <c r="U78" s="173" t="str">
        <f>VLOOKUP($D78,'Sociálne dávky – Rodičovský prí'!$A$7:$E$152,5,1)</f>
        <v>?</v>
      </c>
      <c r="V78" s="173" t="str">
        <f>VLOOKUP($D78,'Prídavky na dieťa'!$A$7:$E$152,5,1)</f>
        <v>?</v>
      </c>
      <c r="W78" s="177" t="str">
        <f>VLOOKUP($D78,'Rodinný život – Rozvod'!$A$7:$E$152,5,1)</f>
        <v>?</v>
      </c>
      <c r="X78" s="177" t="str">
        <f>VLOOKUP($D78,'Predaj vozidla'!$A$7:$E$152,5,1)</f>
        <v>?</v>
      </c>
      <c r="Y78" s="177" t="str">
        <f>VLOOKUP($D78,'Kúpa  nadobudnutie vozidla'!$A$7:$E$152,5,1)</f>
        <v>?</v>
      </c>
      <c r="Z78" s="177" t="str">
        <f>VLOOKUP($D78,'Prihlásenie zamestnanca do Soci'!$A$7:$E$152,5,1)</f>
        <v>?</v>
      </c>
      <c r="AA78" s="173" t="str">
        <f>VLOOKUP($D78,'Živnosť – založenie'!$A$7:$E$152,5,1)</f>
        <v>?</v>
      </c>
      <c r="AB78" s="177" t="str">
        <f>VLOOKUP($D78,'Živnosť - zmena'!$A$7:$E$152,5,1)</f>
        <v>?</v>
      </c>
      <c r="AC78" s="177" t="str">
        <f>VLOOKUP($D78,'Živnosť - prerušenie'!$A$7:$E$152,5,1)</f>
        <v>?</v>
      </c>
      <c r="AD78" s="177" t="str">
        <f>VLOOKUP($D78,'Živnosť - ukončenie'!$A$7:$E$152,5,1)</f>
        <v>?</v>
      </c>
      <c r="AF78" s="1">
        <f>VLOOKUP($D78,'Živnosť - ukončenie'!$A$7:$E$152,4,1)</f>
        <v>1</v>
      </c>
    </row>
    <row r="79" spans="1:32" ht="15">
      <c r="A79" s="506" t="s">
        <v>75</v>
      </c>
      <c r="B79" s="504" t="s">
        <v>75</v>
      </c>
      <c r="C79" s="499"/>
      <c r="D79" s="190">
        <v>15</v>
      </c>
      <c r="E79" s="191" t="s">
        <v>215</v>
      </c>
      <c r="F79" s="178" t="str">
        <f>VLOOKUP(D79,'Zápis do obchodného registra – '!$A$7:$E$152,5,1)</f>
        <v>?</v>
      </c>
      <c r="G79" s="178">
        <f>VLOOKUP($D79,'Podávanie kontrolného výkazu'!$A$7:$E$152,5,1)</f>
        <v>0</v>
      </c>
      <c r="H79" s="178">
        <f>VLOOKUP($D79,Hárok25!$A$7:$E$152,5,1)</f>
        <v>0</v>
      </c>
      <c r="I79" s="178">
        <f>VLOOKUP($D79,Sankcie!$A$7:$E$152,5,1)</f>
        <v>0</v>
      </c>
      <c r="J79" s="178">
        <f>VLOOKUP($D79,'Domáhanie sa práva – Podanie na'!$A$7:$E$152,5,1)</f>
        <v>0</v>
      </c>
      <c r="K79" s="178">
        <f>VLOOKUP($D79,'Bežné podnikateľské operácie – '!$A$7:$E$152,5,1)</f>
        <v>0</v>
      </c>
      <c r="L79" s="178">
        <f>VLOOKUP($D79,'Sociálne dávky – Príspevok v ne'!$A$7:$E$152,5,1)</f>
        <v>0</v>
      </c>
      <c r="M79" s="178">
        <f>VLOOKUP($D79,'Doklady – Oznámenie straty obči'!$A$7:$E$152,5,1)</f>
        <v>0</v>
      </c>
      <c r="N79" s="178">
        <f>VLOOKUP($D79,'Domáhanie sa práva – Odvolanie '!$A$7:$E$152,5,1)</f>
        <v>0</v>
      </c>
      <c r="O79" s="178">
        <f>VLOOKUP($D79,'Plnenie si daňových povinností '!$A$7:$E$152,5,1)</f>
        <v>0</v>
      </c>
      <c r="P79" s="178">
        <f>VLOOKUP($D79,'Založenie s.r.o.  a.s.'!$A$7:$E$152,5,1)</f>
        <v>0</v>
      </c>
      <c r="Q79" s="178">
        <f>VLOOKUP($D79,'Bývanie – Stavba rodinného domu'!$A$7:$E$152,5,1)</f>
        <v>0</v>
      </c>
      <c r="R79" s="178">
        <f>VLOOKUP($D79,'Bývanie – Prihlásenie (zmena) t'!$A$7:$E$152,5,1)</f>
        <v>0</v>
      </c>
      <c r="S79" s="178">
        <f>VLOOKUP($D79,'Platenie sociálnych odvodov – S'!$A$7:$E$152,5,1)</f>
        <v>0</v>
      </c>
      <c r="T79" s="178">
        <f>VLOOKUP($D79,'Príspevok pri narodení dieťaťa'!$A$7:$E$152,5,1)</f>
        <v>0</v>
      </c>
      <c r="U79" s="178">
        <f>VLOOKUP($D79,'Sociálne dávky – Rodičovský prí'!$A$7:$E$152,5,1)</f>
        <v>0</v>
      </c>
      <c r="V79" s="178">
        <f>VLOOKUP($D79,'Prídavky na dieťa'!$A$7:$E$152,5,1)</f>
        <v>0</v>
      </c>
      <c r="W79" s="178">
        <f>VLOOKUP($D79,'Rodinný život – Rozvod'!$A$7:$E$152,5,1)</f>
        <v>0</v>
      </c>
      <c r="X79" s="178">
        <f>VLOOKUP($D79,'Predaj vozidla'!$A$7:$E$152,5,1)</f>
        <v>0</v>
      </c>
      <c r="Y79" s="178">
        <f>VLOOKUP($D79,'Kúpa  nadobudnutie vozidla'!$A$7:$E$152,5,1)</f>
        <v>0</v>
      </c>
      <c r="Z79" s="178">
        <f>VLOOKUP($D79,'Prihlásenie zamestnanca do Soci'!$A$7:$E$152,5,1)</f>
        <v>0</v>
      </c>
      <c r="AA79" s="178">
        <f>VLOOKUP($D79,'Živnosť – založenie'!$A$7:$E$152,5,1)</f>
        <v>0</v>
      </c>
      <c r="AB79" s="178">
        <f>VLOOKUP($D79,'Živnosť - zmena'!$A$7:$E$152,5,1)</f>
        <v>0</v>
      </c>
      <c r="AC79" s="178">
        <f>VLOOKUP($D79,'Živnosť - prerušenie'!$A$7:$E$152,5,1)</f>
        <v>0</v>
      </c>
      <c r="AD79" s="178">
        <f>VLOOKUP($D79,'Živnosť - ukončenie'!$A$7:$E$152,5,1)</f>
        <v>0</v>
      </c>
      <c r="AF79" s="1">
        <f>VLOOKUP($D79,'Živnosť - ukončenie'!$A$7:$E$152,4,1)</f>
        <v>0</v>
      </c>
    </row>
    <row r="80" spans="1:32" ht="15">
      <c r="A80" s="507"/>
      <c r="B80" s="496"/>
      <c r="C80" s="494"/>
      <c r="D80" s="190">
        <v>16</v>
      </c>
      <c r="E80" s="191" t="s">
        <v>216</v>
      </c>
      <c r="F80" s="174" t="str">
        <f>VLOOKUP(D80,'Zápis do obchodného registra – '!$A$7:$E$152,5,1)</f>
        <v>?</v>
      </c>
      <c r="G80" s="174" t="str">
        <f>VLOOKUP($D80,'Podávanie kontrolného výkazu'!$A$7:$E$152,5,1)</f>
        <v>?</v>
      </c>
      <c r="H80" s="174" t="str">
        <f>VLOOKUP($D80,Hárok25!$A$7:$E$152,5,1)</f>
        <v>?</v>
      </c>
      <c r="I80" s="174" t="str">
        <f>VLOOKUP($D80,Sankcie!$A$7:$E$152,5,1)</f>
        <v>?</v>
      </c>
      <c r="J80" s="174" t="str">
        <f>VLOOKUP($D80,'Domáhanie sa práva – Podanie na'!$A$7:$E$152,5,1)</f>
        <v>?</v>
      </c>
      <c r="K80" s="174" t="str">
        <f>VLOOKUP($D80,'Bežné podnikateľské operácie – '!$A$7:$E$152,5,1)</f>
        <v>?</v>
      </c>
      <c r="L80" s="174" t="str">
        <f>VLOOKUP($D80,'Sociálne dávky – Príspevok v ne'!$A$7:$E$152,5,1)</f>
        <v>?</v>
      </c>
      <c r="M80" s="174" t="str">
        <f>VLOOKUP($D80,'Doklady – Oznámenie straty obči'!$A$7:$E$152,5,1)</f>
        <v>?</v>
      </c>
      <c r="N80" s="174" t="str">
        <f>VLOOKUP($D80,'Domáhanie sa práva – Odvolanie '!$A$7:$E$152,5,1)</f>
        <v>?</v>
      </c>
      <c r="O80" s="174" t="str">
        <f>VLOOKUP($D80,'Plnenie si daňových povinností '!$A$7:$E$152,5,1)</f>
        <v>?</v>
      </c>
      <c r="P80" s="174" t="str">
        <f>VLOOKUP($D80,'Založenie s.r.o.  a.s.'!$A$7:$E$152,5,1)</f>
        <v>?</v>
      </c>
      <c r="Q80" s="174" t="str">
        <f>VLOOKUP($D80,'Bývanie – Stavba rodinného domu'!$A$7:$E$152,5,1)</f>
        <v>?</v>
      </c>
      <c r="R80" s="174" t="str">
        <f>VLOOKUP($D80,'Bývanie – Prihlásenie (zmena) t'!$A$7:$E$152,5,1)</f>
        <v>?</v>
      </c>
      <c r="S80" s="174" t="str">
        <f>VLOOKUP($D80,'Platenie sociálnych odvodov – S'!$A$7:$E$152,5,1)</f>
        <v>?</v>
      </c>
      <c r="T80" s="174" t="str">
        <f>VLOOKUP($D80,'Príspevok pri narodení dieťaťa'!$A$7:$E$152,5,1)</f>
        <v>?</v>
      </c>
      <c r="U80" s="174" t="str">
        <f>VLOOKUP($D80,'Sociálne dávky – Rodičovský prí'!$A$7:$E$152,5,1)</f>
        <v>?</v>
      </c>
      <c r="V80" s="174" t="str">
        <f>VLOOKUP($D80,'Prídavky na dieťa'!$A$7:$E$152,5,1)</f>
        <v>?</v>
      </c>
      <c r="W80" s="174" t="str">
        <f>VLOOKUP($D80,'Rodinný život – Rozvod'!$A$7:$E$152,5,1)</f>
        <v>?</v>
      </c>
      <c r="X80" s="174" t="str">
        <f>VLOOKUP($D80,'Predaj vozidla'!$A$7:$E$152,5,1)</f>
        <v>?</v>
      </c>
      <c r="Y80" s="174" t="str">
        <f>VLOOKUP($D80,'Kúpa  nadobudnutie vozidla'!$A$7:$E$152,5,1)</f>
        <v>?</v>
      </c>
      <c r="Z80" s="174" t="str">
        <f>VLOOKUP($D80,'Prihlásenie zamestnanca do Soci'!$A$7:$E$152,5,1)</f>
        <v>?</v>
      </c>
      <c r="AA80" s="174" t="str">
        <f>VLOOKUP($D80,'Živnosť – založenie'!$A$7:$E$152,5,1)</f>
        <v>?</v>
      </c>
      <c r="AB80" s="174" t="str">
        <f>VLOOKUP($D80,'Živnosť - zmena'!$A$7:$E$152,5,1)</f>
        <v>?</v>
      </c>
      <c r="AC80" s="174" t="str">
        <f>VLOOKUP($D80,'Živnosť - prerušenie'!$A$7:$E$152,5,1)</f>
        <v>?</v>
      </c>
      <c r="AD80" s="174" t="str">
        <f>VLOOKUP($D80,'Živnosť - ukončenie'!$A$7:$E$152,5,1)</f>
        <v>?</v>
      </c>
      <c r="AF80" s="1">
        <f>VLOOKUP($D80,'Živnosť - ukončenie'!$A$7:$E$152,4,1)</f>
        <v>1</v>
      </c>
    </row>
    <row r="81" spans="1:32" ht="15">
      <c r="A81" s="507"/>
      <c r="B81" s="496"/>
      <c r="C81" s="494"/>
      <c r="D81" s="190">
        <v>17</v>
      </c>
      <c r="E81" s="191" t="s">
        <v>217</v>
      </c>
      <c r="F81" s="174" t="str">
        <f>VLOOKUP(D81,'Zápis do obchodného registra – '!$A$7:$E$152,5,1)</f>
        <v>?</v>
      </c>
      <c r="G81" s="174" t="str">
        <f>VLOOKUP($D81,'Podávanie kontrolného výkazu'!$A$7:$E$152,5,1)</f>
        <v>?</v>
      </c>
      <c r="H81" s="174" t="str">
        <f>VLOOKUP($D81,Hárok25!$A$7:$E$152,5,1)</f>
        <v>?</v>
      </c>
      <c r="I81" s="174" t="str">
        <f>VLOOKUP($D81,Sankcie!$A$7:$E$152,5,1)</f>
        <v>?</v>
      </c>
      <c r="J81" s="174" t="str">
        <f>VLOOKUP($D81,'Domáhanie sa práva – Podanie na'!$A$7:$E$152,5,1)</f>
        <v>?</v>
      </c>
      <c r="K81" s="174" t="str">
        <f>VLOOKUP($D81,'Bežné podnikateľské operácie – '!$A$7:$E$152,5,1)</f>
        <v>?</v>
      </c>
      <c r="L81" s="174" t="str">
        <f>VLOOKUP($D81,'Sociálne dávky – Príspevok v ne'!$A$7:$E$152,5,1)</f>
        <v>?</v>
      </c>
      <c r="M81" s="174" t="str">
        <f>VLOOKUP($D81,'Doklady – Oznámenie straty obči'!$A$7:$E$152,5,1)</f>
        <v>?</v>
      </c>
      <c r="N81" s="174" t="str">
        <f>VLOOKUP($D81,'Domáhanie sa práva – Odvolanie '!$A$7:$E$152,5,1)</f>
        <v>?</v>
      </c>
      <c r="O81" s="174" t="str">
        <f>VLOOKUP($D81,'Plnenie si daňových povinností '!$A$7:$E$152,5,1)</f>
        <v>?</v>
      </c>
      <c r="P81" s="174" t="str">
        <f>VLOOKUP($D81,'Založenie s.r.o.  a.s.'!$A$7:$E$152,5,1)</f>
        <v>?</v>
      </c>
      <c r="Q81" s="174" t="str">
        <f>VLOOKUP($D81,'Bývanie – Stavba rodinného domu'!$A$7:$E$152,5,1)</f>
        <v>?</v>
      </c>
      <c r="R81" s="174" t="str">
        <f>VLOOKUP($D81,'Bývanie – Prihlásenie (zmena) t'!$A$7:$E$152,5,1)</f>
        <v>?</v>
      </c>
      <c r="S81" s="174" t="str">
        <f>VLOOKUP($D81,'Platenie sociálnych odvodov – S'!$A$7:$E$152,5,1)</f>
        <v>?</v>
      </c>
      <c r="T81" s="174" t="str">
        <f>VLOOKUP($D81,'Príspevok pri narodení dieťaťa'!$A$7:$E$152,5,1)</f>
        <v>?</v>
      </c>
      <c r="U81" s="174" t="str">
        <f>VLOOKUP($D81,'Sociálne dávky – Rodičovský prí'!$A$7:$E$152,5,1)</f>
        <v>?</v>
      </c>
      <c r="V81" s="174" t="str">
        <f>VLOOKUP($D81,'Prídavky na dieťa'!$A$7:$E$152,5,1)</f>
        <v>?</v>
      </c>
      <c r="W81" s="174" t="str">
        <f>VLOOKUP($D81,'Rodinný život – Rozvod'!$A$7:$E$152,5,1)</f>
        <v>?</v>
      </c>
      <c r="X81" s="174" t="str">
        <f>VLOOKUP($D81,'Predaj vozidla'!$A$7:$E$152,5,1)</f>
        <v>?</v>
      </c>
      <c r="Y81" s="174" t="str">
        <f>VLOOKUP($D81,'Kúpa  nadobudnutie vozidla'!$A$7:$E$152,5,1)</f>
        <v>?</v>
      </c>
      <c r="Z81" s="174" t="str">
        <f>VLOOKUP($D81,'Prihlásenie zamestnanca do Soci'!$A$7:$E$152,5,1)</f>
        <v>?</v>
      </c>
      <c r="AA81" s="174" t="str">
        <f>VLOOKUP($D81,'Živnosť – založenie'!$A$7:$E$152,5,1)</f>
        <v>?</v>
      </c>
      <c r="AB81" s="174" t="str">
        <f>VLOOKUP($D81,'Živnosť - zmena'!$A$7:$E$152,5,1)</f>
        <v>?</v>
      </c>
      <c r="AC81" s="174" t="str">
        <f>VLOOKUP($D81,'Živnosť - prerušenie'!$A$7:$E$152,5,1)</f>
        <v>?</v>
      </c>
      <c r="AD81" s="174" t="str">
        <f>VLOOKUP($D81,'Živnosť - ukončenie'!$A$7:$E$152,5,1)</f>
        <v>?</v>
      </c>
      <c r="AF81" s="1">
        <f>VLOOKUP($D81,'Živnosť - ukončenie'!$A$7:$E$152,4,1)</f>
        <v>1</v>
      </c>
    </row>
    <row r="82" spans="1:32" ht="15">
      <c r="A82" s="507"/>
      <c r="B82" s="496"/>
      <c r="C82" s="494"/>
      <c r="D82" s="190">
        <v>18</v>
      </c>
      <c r="E82" s="191" t="s">
        <v>218</v>
      </c>
      <c r="F82" s="174" t="str">
        <f>VLOOKUP(D82,'Zápis do obchodného registra – '!$A$7:$E$152,5,1)</f>
        <v>?</v>
      </c>
      <c r="G82" s="174" t="str">
        <f>VLOOKUP($D82,'Podávanie kontrolného výkazu'!$A$7:$E$152,5,1)</f>
        <v>?</v>
      </c>
      <c r="H82" s="174" t="str">
        <f>VLOOKUP($D82,Hárok25!$A$7:$E$152,5,1)</f>
        <v>?</v>
      </c>
      <c r="I82" s="174" t="str">
        <f>VLOOKUP($D82,Sankcie!$A$7:$E$152,5,1)</f>
        <v>?</v>
      </c>
      <c r="J82" s="174" t="str">
        <f>VLOOKUP($D82,'Domáhanie sa práva – Podanie na'!$A$7:$E$152,5,1)</f>
        <v>?</v>
      </c>
      <c r="K82" s="174" t="str">
        <f>VLOOKUP($D82,'Bežné podnikateľské operácie – '!$A$7:$E$152,5,1)</f>
        <v>?</v>
      </c>
      <c r="L82" s="174" t="str">
        <f>VLOOKUP($D82,'Sociálne dávky – Príspevok v ne'!$A$7:$E$152,5,1)</f>
        <v>?</v>
      </c>
      <c r="M82" s="174" t="str">
        <f>VLOOKUP($D82,'Doklady – Oznámenie straty obči'!$A$7:$E$152,5,1)</f>
        <v>?</v>
      </c>
      <c r="N82" s="174" t="str">
        <f>VLOOKUP($D82,'Domáhanie sa práva – Odvolanie '!$A$7:$E$152,5,1)</f>
        <v>?</v>
      </c>
      <c r="O82" s="174" t="str">
        <f>VLOOKUP($D82,'Plnenie si daňových povinností '!$A$7:$E$152,5,1)</f>
        <v>?</v>
      </c>
      <c r="P82" s="174" t="str">
        <f>VLOOKUP($D82,'Založenie s.r.o.  a.s.'!$A$7:$E$152,5,1)</f>
        <v>?</v>
      </c>
      <c r="Q82" s="174" t="str">
        <f>VLOOKUP($D82,'Bývanie – Stavba rodinného domu'!$A$7:$E$152,5,1)</f>
        <v>?</v>
      </c>
      <c r="R82" s="174" t="str">
        <f>VLOOKUP($D82,'Bývanie – Prihlásenie (zmena) t'!$A$7:$E$152,5,1)</f>
        <v>?</v>
      </c>
      <c r="S82" s="174" t="str">
        <f>VLOOKUP($D82,'Platenie sociálnych odvodov – S'!$A$7:$E$152,5,1)</f>
        <v>?</v>
      </c>
      <c r="T82" s="174" t="str">
        <f>VLOOKUP($D82,'Príspevok pri narodení dieťaťa'!$A$7:$E$152,5,1)</f>
        <v>?</v>
      </c>
      <c r="U82" s="174" t="str">
        <f>VLOOKUP($D82,'Sociálne dávky – Rodičovský prí'!$A$7:$E$152,5,1)</f>
        <v>?</v>
      </c>
      <c r="V82" s="174" t="str">
        <f>VLOOKUP($D82,'Prídavky na dieťa'!$A$7:$E$152,5,1)</f>
        <v>?</v>
      </c>
      <c r="W82" s="174" t="str">
        <f>VLOOKUP($D82,'Rodinný život – Rozvod'!$A$7:$E$152,5,1)</f>
        <v>?</v>
      </c>
      <c r="X82" s="174" t="str">
        <f>VLOOKUP($D82,'Predaj vozidla'!$A$7:$E$152,5,1)</f>
        <v>?</v>
      </c>
      <c r="Y82" s="174" t="str">
        <f>VLOOKUP($D82,'Kúpa  nadobudnutie vozidla'!$A$7:$E$152,5,1)</f>
        <v>?</v>
      </c>
      <c r="Z82" s="174" t="str">
        <f>VLOOKUP($D82,'Prihlásenie zamestnanca do Soci'!$A$7:$E$152,5,1)</f>
        <v>?</v>
      </c>
      <c r="AA82" s="174" t="str">
        <f>VLOOKUP($D82,'Živnosť – založenie'!$A$7:$E$152,5,1)</f>
        <v>?</v>
      </c>
      <c r="AB82" s="174" t="str">
        <f>VLOOKUP($D82,'Živnosť - zmena'!$A$7:$E$152,5,1)</f>
        <v>?</v>
      </c>
      <c r="AC82" s="174" t="str">
        <f>VLOOKUP($D82,'Živnosť - prerušenie'!$A$7:$E$152,5,1)</f>
        <v>?</v>
      </c>
      <c r="AD82" s="174" t="str">
        <f>VLOOKUP($D82,'Živnosť - ukončenie'!$A$7:$E$152,5,1)</f>
        <v>?</v>
      </c>
      <c r="AF82" s="1">
        <f>VLOOKUP($D82,'Živnosť - ukončenie'!$A$7:$E$152,4,1)</f>
        <v>1</v>
      </c>
    </row>
    <row r="83" spans="1:32" ht="15">
      <c r="A83" s="507"/>
      <c r="B83" s="496"/>
      <c r="C83" s="494"/>
      <c r="D83" s="190">
        <v>19</v>
      </c>
      <c r="E83" s="191" t="s">
        <v>219</v>
      </c>
      <c r="F83" s="174" t="str">
        <f>VLOOKUP(D83,'Zápis do obchodného registra – '!$A$7:$E$152,5,1)</f>
        <v>?</v>
      </c>
      <c r="G83" s="174" t="str">
        <f>VLOOKUP($D83,'Podávanie kontrolného výkazu'!$A$7:$E$152,5,1)</f>
        <v>?</v>
      </c>
      <c r="H83" s="174" t="str">
        <f>VLOOKUP($D83,Hárok25!$A$7:$E$152,5,1)</f>
        <v>?</v>
      </c>
      <c r="I83" s="174" t="str">
        <f>VLOOKUP($D83,Sankcie!$A$7:$E$152,5,1)</f>
        <v>?</v>
      </c>
      <c r="J83" s="174" t="str">
        <f>VLOOKUP($D83,'Domáhanie sa práva – Podanie na'!$A$7:$E$152,5,1)</f>
        <v>?</v>
      </c>
      <c r="K83" s="174" t="str">
        <f>VLOOKUP($D83,'Bežné podnikateľské operácie – '!$A$7:$E$152,5,1)</f>
        <v>?</v>
      </c>
      <c r="L83" s="174" t="str">
        <f>VLOOKUP($D83,'Sociálne dávky – Príspevok v ne'!$A$7:$E$152,5,1)</f>
        <v>?</v>
      </c>
      <c r="M83" s="174" t="str">
        <f>VLOOKUP($D83,'Doklady – Oznámenie straty obči'!$A$7:$E$152,5,1)</f>
        <v>?</v>
      </c>
      <c r="N83" s="174" t="str">
        <f>VLOOKUP($D83,'Domáhanie sa práva – Odvolanie '!$A$7:$E$152,5,1)</f>
        <v>?</v>
      </c>
      <c r="O83" s="174" t="str">
        <f>VLOOKUP($D83,'Plnenie si daňových povinností '!$A$7:$E$152,5,1)</f>
        <v>?</v>
      </c>
      <c r="P83" s="174" t="str">
        <f>VLOOKUP($D83,'Založenie s.r.o.  a.s.'!$A$7:$E$152,5,1)</f>
        <v>?</v>
      </c>
      <c r="Q83" s="174" t="str">
        <f>VLOOKUP($D83,'Bývanie – Stavba rodinného domu'!$A$7:$E$152,5,1)</f>
        <v>?</v>
      </c>
      <c r="R83" s="174" t="str">
        <f>VLOOKUP($D83,'Bývanie – Prihlásenie (zmena) t'!$A$7:$E$152,5,1)</f>
        <v>?</v>
      </c>
      <c r="S83" s="174" t="str">
        <f>VLOOKUP($D83,'Platenie sociálnych odvodov – S'!$A$7:$E$152,5,1)</f>
        <v>?</v>
      </c>
      <c r="T83" s="174" t="str">
        <f>VLOOKUP($D83,'Príspevok pri narodení dieťaťa'!$A$7:$E$152,5,1)</f>
        <v>?</v>
      </c>
      <c r="U83" s="174" t="str">
        <f>VLOOKUP($D83,'Sociálne dávky – Rodičovský prí'!$A$7:$E$152,5,1)</f>
        <v>?</v>
      </c>
      <c r="V83" s="174" t="str">
        <f>VLOOKUP($D83,'Prídavky na dieťa'!$A$7:$E$152,5,1)</f>
        <v>?</v>
      </c>
      <c r="W83" s="174" t="str">
        <f>VLOOKUP($D83,'Rodinný život – Rozvod'!$A$7:$E$152,5,1)</f>
        <v>?</v>
      </c>
      <c r="X83" s="174" t="str">
        <f>VLOOKUP($D83,'Predaj vozidla'!$A$7:$E$152,5,1)</f>
        <v>?</v>
      </c>
      <c r="Y83" s="174" t="str">
        <f>VLOOKUP($D83,'Kúpa  nadobudnutie vozidla'!$A$7:$E$152,5,1)</f>
        <v>?</v>
      </c>
      <c r="Z83" s="174" t="str">
        <f>VLOOKUP($D83,'Prihlásenie zamestnanca do Soci'!$A$7:$E$152,5,1)</f>
        <v>?</v>
      </c>
      <c r="AA83" s="174" t="str">
        <f>VLOOKUP($D83,'Živnosť – založenie'!$A$7:$E$152,5,1)</f>
        <v>?</v>
      </c>
      <c r="AB83" s="174" t="str">
        <f>VLOOKUP($D83,'Živnosť - zmena'!$A$7:$E$152,5,1)</f>
        <v>?</v>
      </c>
      <c r="AC83" s="174" t="str">
        <f>VLOOKUP($D83,'Živnosť - prerušenie'!$A$7:$E$152,5,1)</f>
        <v>?</v>
      </c>
      <c r="AD83" s="174" t="str">
        <f>VLOOKUP($D83,'Živnosť - ukončenie'!$A$7:$E$152,5,1)</f>
        <v>?</v>
      </c>
      <c r="AF83" s="1">
        <f>VLOOKUP($D83,'Živnosť - ukončenie'!$A$7:$E$152,4,1)</f>
        <v>1</v>
      </c>
    </row>
    <row r="84" spans="1:32" ht="15">
      <c r="A84" s="507"/>
      <c r="B84" s="496"/>
      <c r="C84" s="494"/>
      <c r="D84" s="190">
        <v>20</v>
      </c>
      <c r="E84" s="191" t="s">
        <v>220</v>
      </c>
      <c r="F84" s="174" t="str">
        <f>VLOOKUP(D84,'Zápis do obchodného registra – '!$A$7:$E$152,5,1)</f>
        <v>?</v>
      </c>
      <c r="G84" s="174" t="str">
        <f>VLOOKUP($D84,'Podávanie kontrolného výkazu'!$A$7:$E$152,5,1)</f>
        <v>?</v>
      </c>
      <c r="H84" s="174" t="str">
        <f>VLOOKUP($D84,Hárok25!$A$7:$E$152,5,1)</f>
        <v>?</v>
      </c>
      <c r="I84" s="174" t="str">
        <f>VLOOKUP($D84,Sankcie!$A$7:$E$152,5,1)</f>
        <v>?</v>
      </c>
      <c r="J84" s="174" t="str">
        <f>VLOOKUP($D84,'Domáhanie sa práva – Podanie na'!$A$7:$E$152,5,1)</f>
        <v>?</v>
      </c>
      <c r="K84" s="174" t="str">
        <f>VLOOKUP($D84,'Bežné podnikateľské operácie – '!$A$7:$E$152,5,1)</f>
        <v>?</v>
      </c>
      <c r="L84" s="174" t="str">
        <f>VLOOKUP($D84,'Sociálne dávky – Príspevok v ne'!$A$7:$E$152,5,1)</f>
        <v>?</v>
      </c>
      <c r="M84" s="174" t="str">
        <f>VLOOKUP($D84,'Doklady – Oznámenie straty obči'!$A$7:$E$152,5,1)</f>
        <v>?</v>
      </c>
      <c r="N84" s="174" t="str">
        <f>VLOOKUP($D84,'Domáhanie sa práva – Odvolanie '!$A$7:$E$152,5,1)</f>
        <v>?</v>
      </c>
      <c r="O84" s="174" t="str">
        <f>VLOOKUP($D84,'Plnenie si daňových povinností '!$A$7:$E$152,5,1)</f>
        <v>?</v>
      </c>
      <c r="P84" s="174" t="str">
        <f>VLOOKUP($D84,'Založenie s.r.o.  a.s.'!$A$7:$E$152,5,1)</f>
        <v>?</v>
      </c>
      <c r="Q84" s="174" t="str">
        <f>VLOOKUP($D84,'Bývanie – Stavba rodinného domu'!$A$7:$E$152,5,1)</f>
        <v>?</v>
      </c>
      <c r="R84" s="174" t="str">
        <f>VLOOKUP($D84,'Bývanie – Prihlásenie (zmena) t'!$A$7:$E$152,5,1)</f>
        <v>?</v>
      </c>
      <c r="S84" s="174" t="str">
        <f>VLOOKUP($D84,'Platenie sociálnych odvodov – S'!$A$7:$E$152,5,1)</f>
        <v>?</v>
      </c>
      <c r="T84" s="174" t="str">
        <f>VLOOKUP($D84,'Príspevok pri narodení dieťaťa'!$A$7:$E$152,5,1)</f>
        <v>?</v>
      </c>
      <c r="U84" s="174" t="str">
        <f>VLOOKUP($D84,'Sociálne dávky – Rodičovský prí'!$A$7:$E$152,5,1)</f>
        <v>?</v>
      </c>
      <c r="V84" s="174" t="str">
        <f>VLOOKUP($D84,'Prídavky na dieťa'!$A$7:$E$152,5,1)</f>
        <v>?</v>
      </c>
      <c r="W84" s="174" t="str">
        <f>VLOOKUP($D84,'Rodinný život – Rozvod'!$A$7:$E$152,5,1)</f>
        <v>?</v>
      </c>
      <c r="X84" s="174" t="str">
        <f>VLOOKUP($D84,'Predaj vozidla'!$A$7:$E$152,5,1)</f>
        <v>?</v>
      </c>
      <c r="Y84" s="174" t="str">
        <f>VLOOKUP($D84,'Kúpa  nadobudnutie vozidla'!$A$7:$E$152,5,1)</f>
        <v>?</v>
      </c>
      <c r="Z84" s="174" t="str">
        <f>VLOOKUP($D84,'Prihlásenie zamestnanca do Soci'!$A$7:$E$152,5,1)</f>
        <v>?</v>
      </c>
      <c r="AA84" s="174" t="str">
        <f>VLOOKUP($D84,'Živnosť – založenie'!$A$7:$E$152,5,1)</f>
        <v>?</v>
      </c>
      <c r="AB84" s="174" t="str">
        <f>VLOOKUP($D84,'Živnosť - zmena'!$A$7:$E$152,5,1)</f>
        <v>?</v>
      </c>
      <c r="AC84" s="174" t="str">
        <f>VLOOKUP($D84,'Živnosť - prerušenie'!$A$7:$E$152,5,1)</f>
        <v>?</v>
      </c>
      <c r="AD84" s="174" t="str">
        <f>VLOOKUP($D84,'Živnosť - ukončenie'!$A$7:$E$152,5,1)</f>
        <v>?</v>
      </c>
      <c r="AF84" s="1">
        <f>VLOOKUP($D84,'Živnosť - ukončenie'!$A$7:$E$152,4,1)</f>
        <v>1</v>
      </c>
    </row>
    <row r="85" spans="1:32" ht="15">
      <c r="A85" s="507"/>
      <c r="B85" s="497"/>
      <c r="C85" s="500"/>
      <c r="D85" s="190">
        <v>21</v>
      </c>
      <c r="E85" s="191" t="s">
        <v>221</v>
      </c>
      <c r="F85" s="174" t="str">
        <f>VLOOKUP(D85,'Zápis do obchodného registra – '!$A$7:$E$152,5,1)</f>
        <v>?</v>
      </c>
      <c r="G85" s="174" t="str">
        <f>VLOOKUP($D85,'Podávanie kontrolného výkazu'!$A$7:$E$152,5,1)</f>
        <v>?</v>
      </c>
      <c r="H85" s="174" t="str">
        <f>VLOOKUP($D85,Hárok25!$A$7:$E$152,5,1)</f>
        <v>?</v>
      </c>
      <c r="I85" s="174" t="str">
        <f>VLOOKUP($D85,Sankcie!$A$7:$E$152,5,1)</f>
        <v>?</v>
      </c>
      <c r="J85" s="174" t="str">
        <f>VLOOKUP($D85,'Domáhanie sa práva – Podanie na'!$A$7:$E$152,5,1)</f>
        <v>?</v>
      </c>
      <c r="K85" s="174" t="str">
        <f>VLOOKUP($D85,'Bežné podnikateľské operácie – '!$A$7:$E$152,5,1)</f>
        <v>?</v>
      </c>
      <c r="L85" s="174" t="str">
        <f>VLOOKUP($D85,'Sociálne dávky – Príspevok v ne'!$A$7:$E$152,5,1)</f>
        <v>?</v>
      </c>
      <c r="M85" s="174" t="str">
        <f>VLOOKUP($D85,'Doklady – Oznámenie straty obči'!$A$7:$E$152,5,1)</f>
        <v>?</v>
      </c>
      <c r="N85" s="174" t="str">
        <f>VLOOKUP($D85,'Domáhanie sa práva – Odvolanie '!$A$7:$E$152,5,1)</f>
        <v>?</v>
      </c>
      <c r="O85" s="174" t="str">
        <f>VLOOKUP($D85,'Plnenie si daňových povinností '!$A$7:$E$152,5,1)</f>
        <v>?</v>
      </c>
      <c r="P85" s="174" t="str">
        <f>VLOOKUP($D85,'Založenie s.r.o.  a.s.'!$A$7:$E$152,5,1)</f>
        <v>?</v>
      </c>
      <c r="Q85" s="174" t="str">
        <f>VLOOKUP($D85,'Bývanie – Stavba rodinného domu'!$A$7:$E$152,5,1)</f>
        <v>?</v>
      </c>
      <c r="R85" s="174" t="str">
        <f>VLOOKUP($D85,'Bývanie – Prihlásenie (zmena) t'!$A$7:$E$152,5,1)</f>
        <v>?</v>
      </c>
      <c r="S85" s="174" t="str">
        <f>VLOOKUP($D85,'Platenie sociálnych odvodov – S'!$A$7:$E$152,5,1)</f>
        <v>?</v>
      </c>
      <c r="T85" s="174" t="str">
        <f>VLOOKUP($D85,'Príspevok pri narodení dieťaťa'!$A$7:$E$152,5,1)</f>
        <v>?</v>
      </c>
      <c r="U85" s="174" t="str">
        <f>VLOOKUP($D85,'Sociálne dávky – Rodičovský prí'!$A$7:$E$152,5,1)</f>
        <v>?</v>
      </c>
      <c r="V85" s="174" t="str">
        <f>VLOOKUP($D85,'Prídavky na dieťa'!$A$7:$E$152,5,1)</f>
        <v>?</v>
      </c>
      <c r="W85" s="174" t="str">
        <f>VLOOKUP($D85,'Rodinný život – Rozvod'!$A$7:$E$152,5,1)</f>
        <v>?</v>
      </c>
      <c r="X85" s="174" t="str">
        <f>VLOOKUP($D85,'Predaj vozidla'!$A$7:$E$152,5,1)</f>
        <v>?</v>
      </c>
      <c r="Y85" s="174" t="str">
        <f>VLOOKUP($D85,'Kúpa  nadobudnutie vozidla'!$A$7:$E$152,5,1)</f>
        <v>?</v>
      </c>
      <c r="Z85" s="174" t="str">
        <f>VLOOKUP($D85,'Prihlásenie zamestnanca do Soci'!$A$7:$E$152,5,1)</f>
        <v>?</v>
      </c>
      <c r="AA85" s="174" t="str">
        <f>VLOOKUP($D85,'Živnosť – založenie'!$A$7:$E$152,5,1)</f>
        <v>?</v>
      </c>
      <c r="AB85" s="174" t="str">
        <f>VLOOKUP($D85,'Živnosť - zmena'!$A$7:$E$152,5,1)</f>
        <v>?</v>
      </c>
      <c r="AC85" s="174" t="str">
        <f>VLOOKUP($D85,'Živnosť - prerušenie'!$A$7:$E$152,5,1)</f>
        <v>?</v>
      </c>
      <c r="AD85" s="174" t="str">
        <f>VLOOKUP($D85,'Živnosť - ukončenie'!$A$7:$E$152,5,1)</f>
        <v>?</v>
      </c>
      <c r="AF85" s="1">
        <f>VLOOKUP($D85,'Živnosť - ukončenie'!$A$7:$E$152,4,1)</f>
        <v>1</v>
      </c>
    </row>
    <row r="86" spans="1:32" ht="15">
      <c r="A86" s="506" t="s">
        <v>76</v>
      </c>
      <c r="B86" s="505" t="s">
        <v>77</v>
      </c>
      <c r="C86" s="505" t="s">
        <v>222</v>
      </c>
      <c r="D86" s="187">
        <v>22</v>
      </c>
      <c r="E86" s="188" t="s">
        <v>223</v>
      </c>
      <c r="F86" s="178" t="str">
        <f>VLOOKUP(D86,'Zápis do obchodného registra – '!$A$7:$E$152,5,1)</f>
        <v>?</v>
      </c>
      <c r="G86" s="178" t="str">
        <f>VLOOKUP($D86,'Podávanie kontrolného výkazu'!$A$7:$E$152,5,1)</f>
        <v>?</v>
      </c>
      <c r="H86" s="178" t="str">
        <f>VLOOKUP($D86,Hárok25!$A$7:$E$152,5,1)</f>
        <v>?</v>
      </c>
      <c r="I86" s="178" t="str">
        <f>VLOOKUP($D86,Sankcie!$A$7:$E$152,5,1)</f>
        <v>?</v>
      </c>
      <c r="J86" s="178" t="str">
        <f>VLOOKUP($D86,'Domáhanie sa práva – Podanie na'!$A$7:$E$152,5,1)</f>
        <v>?</v>
      </c>
      <c r="K86" s="178" t="str">
        <f>VLOOKUP($D86,'Bežné podnikateľské operácie – '!$A$7:$E$152,5,1)</f>
        <v>?</v>
      </c>
      <c r="L86" s="178" t="str">
        <f>VLOOKUP($D86,'Sociálne dávky – Príspevok v ne'!$A$7:$E$152,5,1)</f>
        <v>?</v>
      </c>
      <c r="M86" s="178" t="str">
        <f>VLOOKUP($D86,'Doklady – Oznámenie straty obči'!$A$7:$E$152,5,1)</f>
        <v>?</v>
      </c>
      <c r="N86" s="178" t="str">
        <f>VLOOKUP($D86,'Domáhanie sa práva – Odvolanie '!$A$7:$E$152,5,1)</f>
        <v>?</v>
      </c>
      <c r="O86" s="178" t="str">
        <f>VLOOKUP($D86,'Plnenie si daňových povinností '!$A$7:$E$152,5,1)</f>
        <v>?</v>
      </c>
      <c r="P86" s="178" t="str">
        <f>VLOOKUP($D86,'Založenie s.r.o.  a.s.'!$A$7:$E$152,5,1)</f>
        <v>?</v>
      </c>
      <c r="Q86" s="178" t="str">
        <f>VLOOKUP($D86,'Bývanie – Stavba rodinného domu'!$A$7:$E$152,5,1)</f>
        <v>?</v>
      </c>
      <c r="R86" s="178" t="str">
        <f>VLOOKUP($D86,'Bývanie – Prihlásenie (zmena) t'!$A$7:$E$152,5,1)</f>
        <v>?</v>
      </c>
      <c r="S86" s="178" t="str">
        <f>VLOOKUP($D86,'Platenie sociálnych odvodov – S'!$A$7:$E$152,5,1)</f>
        <v>?</v>
      </c>
      <c r="T86" s="178" t="str">
        <f>VLOOKUP($D86,'Príspevok pri narodení dieťaťa'!$A$7:$E$152,5,1)</f>
        <v>?</v>
      </c>
      <c r="U86" s="178" t="str">
        <f>VLOOKUP($D86,'Sociálne dávky – Rodičovský prí'!$A$7:$E$152,5,1)</f>
        <v>?</v>
      </c>
      <c r="V86" s="178" t="str">
        <f>VLOOKUP($D86,'Prídavky na dieťa'!$A$7:$E$152,5,1)</f>
        <v>?</v>
      </c>
      <c r="W86" s="178" t="str">
        <f>VLOOKUP($D86,'Rodinný život – Rozvod'!$A$7:$E$152,5,1)</f>
        <v>?</v>
      </c>
      <c r="X86" s="178" t="str">
        <f>VLOOKUP($D86,'Predaj vozidla'!$A$7:$E$152,5,1)</f>
        <v>?</v>
      </c>
      <c r="Y86" s="178" t="str">
        <f>VLOOKUP($D86,'Kúpa  nadobudnutie vozidla'!$A$7:$E$152,5,1)</f>
        <v>?</v>
      </c>
      <c r="Z86" s="178" t="str">
        <f>VLOOKUP($D86,'Prihlásenie zamestnanca do Soci'!$A$7:$E$152,5,1)</f>
        <v>?</v>
      </c>
      <c r="AA86" s="178" t="str">
        <f>VLOOKUP($D86,'Živnosť – založenie'!$A$7:$E$152,5,1)</f>
        <v>?</v>
      </c>
      <c r="AB86" s="178" t="str">
        <f>VLOOKUP($D86,'Živnosť - zmena'!$A$7:$E$152,5,1)</f>
        <v>?</v>
      </c>
      <c r="AC86" s="178" t="str">
        <f>VLOOKUP($D86,'Živnosť - prerušenie'!$A$7:$E$152,5,1)</f>
        <v>?</v>
      </c>
      <c r="AD86" s="178" t="str">
        <f>VLOOKUP($D86,'Živnosť - ukončenie'!$A$7:$E$152,5,1)</f>
        <v>?</v>
      </c>
      <c r="AF86" s="1">
        <f>VLOOKUP($D86,'Živnosť - ukončenie'!$A$7:$E$152,4,1)</f>
        <v>1</v>
      </c>
    </row>
    <row r="87" spans="1:32" ht="15">
      <c r="A87" s="507"/>
      <c r="B87" s="496"/>
      <c r="C87" s="496"/>
      <c r="D87" s="190">
        <v>23</v>
      </c>
      <c r="E87" s="191" t="s">
        <v>224</v>
      </c>
      <c r="F87" s="174" t="str">
        <f>VLOOKUP(D87,'Zápis do obchodného registra – '!$A$7:$E$152,5,1)</f>
        <v>?</v>
      </c>
      <c r="G87" s="174" t="str">
        <f>VLOOKUP($D87,'Podávanie kontrolného výkazu'!$A$7:$E$152,5,1)</f>
        <v>?</v>
      </c>
      <c r="H87" s="174" t="str">
        <f>VLOOKUP($D87,Hárok25!$A$7:$E$152,5,1)</f>
        <v>?</v>
      </c>
      <c r="I87" s="174" t="str">
        <f>VLOOKUP($D87,Sankcie!$A$7:$E$152,5,1)</f>
        <v>?</v>
      </c>
      <c r="J87" s="174" t="str">
        <f>VLOOKUP($D87,'Domáhanie sa práva – Podanie na'!$A$7:$E$152,5,1)</f>
        <v>?</v>
      </c>
      <c r="K87" s="174" t="str">
        <f>VLOOKUP($D87,'Bežné podnikateľské operácie – '!$A$7:$E$152,5,1)</f>
        <v>?</v>
      </c>
      <c r="L87" s="174" t="str">
        <f>VLOOKUP($D87,'Sociálne dávky – Príspevok v ne'!$A$7:$E$152,5,1)</f>
        <v>?</v>
      </c>
      <c r="M87" s="174" t="str">
        <f>VLOOKUP($D87,'Doklady – Oznámenie straty obči'!$A$7:$E$152,5,1)</f>
        <v>?</v>
      </c>
      <c r="N87" s="174" t="str">
        <f>VLOOKUP($D87,'Domáhanie sa práva – Odvolanie '!$A$7:$E$152,5,1)</f>
        <v>?</v>
      </c>
      <c r="O87" s="174" t="str">
        <f>VLOOKUP($D87,'Plnenie si daňových povinností '!$A$7:$E$152,5,1)</f>
        <v>?</v>
      </c>
      <c r="P87" s="174" t="str">
        <f>VLOOKUP($D87,'Založenie s.r.o.  a.s.'!$A$7:$E$152,5,1)</f>
        <v>?</v>
      </c>
      <c r="Q87" s="174" t="str">
        <f>VLOOKUP($D87,'Bývanie – Stavba rodinného domu'!$A$7:$E$152,5,1)</f>
        <v>?</v>
      </c>
      <c r="R87" s="174" t="str">
        <f>VLOOKUP($D87,'Bývanie – Prihlásenie (zmena) t'!$A$7:$E$152,5,1)</f>
        <v>?</v>
      </c>
      <c r="S87" s="174" t="str">
        <f>VLOOKUP($D87,'Platenie sociálnych odvodov – S'!$A$7:$E$152,5,1)</f>
        <v>?</v>
      </c>
      <c r="T87" s="174" t="str">
        <f>VLOOKUP($D87,'Príspevok pri narodení dieťaťa'!$A$7:$E$152,5,1)</f>
        <v>?</v>
      </c>
      <c r="U87" s="174" t="str">
        <f>VLOOKUP($D87,'Sociálne dávky – Rodičovský prí'!$A$7:$E$152,5,1)</f>
        <v>?</v>
      </c>
      <c r="V87" s="174" t="str">
        <f>VLOOKUP($D87,'Prídavky na dieťa'!$A$7:$E$152,5,1)</f>
        <v>?</v>
      </c>
      <c r="W87" s="174" t="str">
        <f>VLOOKUP($D87,'Rodinný život – Rozvod'!$A$7:$E$152,5,1)</f>
        <v>?</v>
      </c>
      <c r="X87" s="174" t="str">
        <f>VLOOKUP($D87,'Predaj vozidla'!$A$7:$E$152,5,1)</f>
        <v>?</v>
      </c>
      <c r="Y87" s="174" t="str">
        <f>VLOOKUP($D87,'Kúpa  nadobudnutie vozidla'!$A$7:$E$152,5,1)</f>
        <v>?</v>
      </c>
      <c r="Z87" s="174" t="str">
        <f>VLOOKUP($D87,'Prihlásenie zamestnanca do Soci'!$A$7:$E$152,5,1)</f>
        <v>?</v>
      </c>
      <c r="AA87" s="174" t="str">
        <f>VLOOKUP($D87,'Živnosť – založenie'!$A$7:$E$152,5,1)</f>
        <v>?</v>
      </c>
      <c r="AB87" s="174" t="str">
        <f>VLOOKUP($D87,'Živnosť - zmena'!$A$7:$E$152,5,1)</f>
        <v>?</v>
      </c>
      <c r="AC87" s="174" t="str">
        <f>VLOOKUP($D87,'Živnosť - prerušenie'!$A$7:$E$152,5,1)</f>
        <v>?</v>
      </c>
      <c r="AD87" s="174" t="str">
        <f>VLOOKUP($D87,'Živnosť - ukončenie'!$A$7:$E$152,5,1)</f>
        <v>?</v>
      </c>
      <c r="AF87" s="1">
        <f>VLOOKUP($D87,'Živnosť - ukončenie'!$A$7:$E$152,4,1)</f>
        <v>1</v>
      </c>
    </row>
    <row r="88" spans="1:32" ht="15">
      <c r="A88" s="507"/>
      <c r="B88" s="496"/>
      <c r="C88" s="496"/>
      <c r="D88" s="190">
        <v>24</v>
      </c>
      <c r="E88" s="191" t="s">
        <v>225</v>
      </c>
      <c r="F88" s="174" t="str">
        <f>VLOOKUP(D88,'Zápis do obchodného registra – '!$A$7:$E$152,5,1)</f>
        <v>?</v>
      </c>
      <c r="G88" s="174" t="str">
        <f>VLOOKUP($D88,'Podávanie kontrolného výkazu'!$A$7:$E$152,5,1)</f>
        <v>?</v>
      </c>
      <c r="H88" s="174" t="str">
        <f>VLOOKUP($D88,Hárok25!$A$7:$E$152,5,1)</f>
        <v>?</v>
      </c>
      <c r="I88" s="174" t="str">
        <f>VLOOKUP($D88,Sankcie!$A$7:$E$152,5,1)</f>
        <v>?</v>
      </c>
      <c r="J88" s="174" t="str">
        <f>VLOOKUP($D88,'Domáhanie sa práva – Podanie na'!$A$7:$E$152,5,1)</f>
        <v>?</v>
      </c>
      <c r="K88" s="174" t="str">
        <f>VLOOKUP($D88,'Bežné podnikateľské operácie – '!$A$7:$E$152,5,1)</f>
        <v>?</v>
      </c>
      <c r="L88" s="174" t="str">
        <f>VLOOKUP($D88,'Sociálne dávky – Príspevok v ne'!$A$7:$E$152,5,1)</f>
        <v>?</v>
      </c>
      <c r="M88" s="174" t="str">
        <f>VLOOKUP($D88,'Doklady – Oznámenie straty obči'!$A$7:$E$152,5,1)</f>
        <v>?</v>
      </c>
      <c r="N88" s="174" t="str">
        <f>VLOOKUP($D88,'Domáhanie sa práva – Odvolanie '!$A$7:$E$152,5,1)</f>
        <v>?</v>
      </c>
      <c r="O88" s="174" t="str">
        <f>VLOOKUP($D88,'Plnenie si daňových povinností '!$A$7:$E$152,5,1)</f>
        <v>?</v>
      </c>
      <c r="P88" s="174" t="str">
        <f>VLOOKUP($D88,'Založenie s.r.o.  a.s.'!$A$7:$E$152,5,1)</f>
        <v>?</v>
      </c>
      <c r="Q88" s="174" t="str">
        <f>VLOOKUP($D88,'Bývanie – Stavba rodinného domu'!$A$7:$E$152,5,1)</f>
        <v>?</v>
      </c>
      <c r="R88" s="174" t="str">
        <f>VLOOKUP($D88,'Bývanie – Prihlásenie (zmena) t'!$A$7:$E$152,5,1)</f>
        <v>?</v>
      </c>
      <c r="S88" s="174" t="str">
        <f>VLOOKUP($D88,'Platenie sociálnych odvodov – S'!$A$7:$E$152,5,1)</f>
        <v>?</v>
      </c>
      <c r="T88" s="174" t="str">
        <f>VLOOKUP($D88,'Príspevok pri narodení dieťaťa'!$A$7:$E$152,5,1)</f>
        <v>?</v>
      </c>
      <c r="U88" s="174" t="str">
        <f>VLOOKUP($D88,'Sociálne dávky – Rodičovský prí'!$A$7:$E$152,5,1)</f>
        <v>?</v>
      </c>
      <c r="V88" s="174" t="str">
        <f>VLOOKUP($D88,'Prídavky na dieťa'!$A$7:$E$152,5,1)</f>
        <v>?</v>
      </c>
      <c r="W88" s="174" t="str">
        <f>VLOOKUP($D88,'Rodinný život – Rozvod'!$A$7:$E$152,5,1)</f>
        <v>?</v>
      </c>
      <c r="X88" s="174" t="str">
        <f>VLOOKUP($D88,'Predaj vozidla'!$A$7:$E$152,5,1)</f>
        <v>?</v>
      </c>
      <c r="Y88" s="174" t="str">
        <f>VLOOKUP($D88,'Kúpa  nadobudnutie vozidla'!$A$7:$E$152,5,1)</f>
        <v>?</v>
      </c>
      <c r="Z88" s="174" t="str">
        <f>VLOOKUP($D88,'Prihlásenie zamestnanca do Soci'!$A$7:$E$152,5,1)</f>
        <v>?</v>
      </c>
      <c r="AA88" s="174" t="str">
        <f>VLOOKUP($D88,'Živnosť – založenie'!$A$7:$E$152,5,1)</f>
        <v>?</v>
      </c>
      <c r="AB88" s="174" t="str">
        <f>VLOOKUP($D88,'Živnosť - zmena'!$A$7:$E$152,5,1)</f>
        <v>?</v>
      </c>
      <c r="AC88" s="174" t="str">
        <f>VLOOKUP($D88,'Živnosť - prerušenie'!$A$7:$E$152,5,1)</f>
        <v>?</v>
      </c>
      <c r="AD88" s="174" t="str">
        <f>VLOOKUP($D88,'Živnosť - ukončenie'!$A$7:$E$152,5,1)</f>
        <v>?</v>
      </c>
      <c r="AF88" s="1">
        <f>VLOOKUP($D88,'Živnosť - ukončenie'!$A$7:$E$152,4,1)</f>
        <v>1</v>
      </c>
    </row>
    <row r="89" spans="1:32" ht="15">
      <c r="A89" s="507"/>
      <c r="B89" s="496"/>
      <c r="C89" s="497"/>
      <c r="D89" s="195">
        <v>25</v>
      </c>
      <c r="E89" s="196" t="s">
        <v>226</v>
      </c>
      <c r="F89" s="177" t="str">
        <f>VLOOKUP(D89,'Zápis do obchodného registra – '!$A$7:$E$152,5,1)</f>
        <v>?</v>
      </c>
      <c r="G89" s="177" t="str">
        <f>VLOOKUP($D89,'Podávanie kontrolného výkazu'!$A$7:$E$152,5,1)</f>
        <v>?</v>
      </c>
      <c r="H89" s="177" t="str">
        <f>VLOOKUP($D89,Hárok25!$A$7:$E$152,5,1)</f>
        <v>?</v>
      </c>
      <c r="I89" s="177" t="str">
        <f>VLOOKUP($D89,Sankcie!$A$7:$E$152,5,1)</f>
        <v>?</v>
      </c>
      <c r="J89" s="177" t="str">
        <f>VLOOKUP($D89,'Domáhanie sa práva – Podanie na'!$A$7:$E$152,5,1)</f>
        <v>?</v>
      </c>
      <c r="K89" s="177" t="str">
        <f>VLOOKUP($D89,'Bežné podnikateľské operácie – '!$A$7:$E$152,5,1)</f>
        <v>?</v>
      </c>
      <c r="L89" s="177" t="str">
        <f>VLOOKUP($D89,'Sociálne dávky – Príspevok v ne'!$A$7:$E$152,5,1)</f>
        <v>?</v>
      </c>
      <c r="M89" s="177" t="str">
        <f>VLOOKUP($D89,'Doklady – Oznámenie straty obči'!$A$7:$E$152,5,1)</f>
        <v>?</v>
      </c>
      <c r="N89" s="177" t="str">
        <f>VLOOKUP($D89,'Domáhanie sa práva – Odvolanie '!$A$7:$E$152,5,1)</f>
        <v>?</v>
      </c>
      <c r="O89" s="177" t="str">
        <f>VLOOKUP($D89,'Plnenie si daňových povinností '!$A$7:$E$152,5,1)</f>
        <v>?</v>
      </c>
      <c r="P89" s="177" t="str">
        <f>VLOOKUP($D89,'Založenie s.r.o.  a.s.'!$A$7:$E$152,5,1)</f>
        <v>?</v>
      </c>
      <c r="Q89" s="177" t="str">
        <f>VLOOKUP($D89,'Bývanie – Stavba rodinného domu'!$A$7:$E$152,5,1)</f>
        <v>?</v>
      </c>
      <c r="R89" s="177" t="str">
        <f>VLOOKUP($D89,'Bývanie – Prihlásenie (zmena) t'!$A$7:$E$152,5,1)</f>
        <v>?</v>
      </c>
      <c r="S89" s="177" t="str">
        <f>VLOOKUP($D89,'Platenie sociálnych odvodov – S'!$A$7:$E$152,5,1)</f>
        <v>?</v>
      </c>
      <c r="T89" s="177" t="str">
        <f>VLOOKUP($D89,'Príspevok pri narodení dieťaťa'!$A$7:$E$152,5,1)</f>
        <v>?</v>
      </c>
      <c r="U89" s="177" t="str">
        <f>VLOOKUP($D89,'Sociálne dávky – Rodičovský prí'!$A$7:$E$152,5,1)</f>
        <v>?</v>
      </c>
      <c r="V89" s="177" t="str">
        <f>VLOOKUP($D89,'Prídavky na dieťa'!$A$7:$E$152,5,1)</f>
        <v>?</v>
      </c>
      <c r="W89" s="177" t="str">
        <f>VLOOKUP($D89,'Rodinný život – Rozvod'!$A$7:$E$152,5,1)</f>
        <v>?</v>
      </c>
      <c r="X89" s="177" t="str">
        <f>VLOOKUP($D89,'Predaj vozidla'!$A$7:$E$152,5,1)</f>
        <v>?</v>
      </c>
      <c r="Y89" s="177" t="str">
        <f>VLOOKUP($D89,'Kúpa  nadobudnutie vozidla'!$A$7:$E$152,5,1)</f>
        <v>?</v>
      </c>
      <c r="Z89" s="177" t="str">
        <f>VLOOKUP($D89,'Prihlásenie zamestnanca do Soci'!$A$7:$E$152,5,1)</f>
        <v>?</v>
      </c>
      <c r="AA89" s="177" t="str">
        <f>VLOOKUP($D89,'Živnosť – založenie'!$A$7:$E$152,5,1)</f>
        <v>?</v>
      </c>
      <c r="AB89" s="177" t="str">
        <f>VLOOKUP($D89,'Živnosť - zmena'!$A$7:$E$152,5,1)</f>
        <v>?</v>
      </c>
      <c r="AC89" s="177" t="str">
        <f>VLOOKUP($D89,'Živnosť - prerušenie'!$A$7:$E$152,5,1)</f>
        <v>?</v>
      </c>
      <c r="AD89" s="177" t="str">
        <f>VLOOKUP($D89,'Živnosť - ukončenie'!$A$7:$E$152,5,1)</f>
        <v>?</v>
      </c>
      <c r="AF89" s="1">
        <f>VLOOKUP($D89,'Živnosť - ukončenie'!$A$7:$E$152,4,1)</f>
        <v>1</v>
      </c>
    </row>
    <row r="90" spans="1:32" ht="15">
      <c r="A90" s="507"/>
      <c r="B90" s="496"/>
      <c r="C90" s="505" t="s">
        <v>227</v>
      </c>
      <c r="D90" s="190">
        <v>26.1</v>
      </c>
      <c r="E90" s="191" t="s">
        <v>228</v>
      </c>
      <c r="F90" s="178" t="str">
        <f>VLOOKUP(D90,'Zápis do obchodného registra – '!$A$7:$E$152,5,1)</f>
        <v>?</v>
      </c>
      <c r="G90" s="178" t="str">
        <f>VLOOKUP($D90,'Podávanie kontrolného výkazu'!$A$7:$E$152,5,1)</f>
        <v>?</v>
      </c>
      <c r="H90" s="178" t="str">
        <f>VLOOKUP($D90,Hárok25!$A$7:$E$152,5,1)</f>
        <v>?</v>
      </c>
      <c r="I90" s="178" t="str">
        <f>VLOOKUP($D90,Sankcie!$A$7:$E$152,5,1)</f>
        <v>?</v>
      </c>
      <c r="J90" s="178" t="str">
        <f>VLOOKUP($D90,'Domáhanie sa práva – Podanie na'!$A$7:$E$152,5,1)</f>
        <v>?</v>
      </c>
      <c r="K90" s="178" t="str">
        <f>VLOOKUP($D90,'Bežné podnikateľské operácie – '!$A$7:$E$152,5,1)</f>
        <v>?</v>
      </c>
      <c r="L90" s="178" t="str">
        <f>VLOOKUP($D90,'Sociálne dávky – Príspevok v ne'!$A$7:$E$152,5,1)</f>
        <v>?</v>
      </c>
      <c r="M90" s="178" t="str">
        <f>VLOOKUP($D90,'Doklady – Oznámenie straty obči'!$A$7:$E$152,5,1)</f>
        <v>?</v>
      </c>
      <c r="N90" s="178" t="str">
        <f>VLOOKUP($D90,'Domáhanie sa práva – Odvolanie '!$A$7:$E$152,5,1)</f>
        <v>?</v>
      </c>
      <c r="O90" s="178" t="str">
        <f>VLOOKUP($D90,'Plnenie si daňových povinností '!$A$7:$E$152,5,1)</f>
        <v>?</v>
      </c>
      <c r="P90" s="178" t="str">
        <f>VLOOKUP($D90,'Založenie s.r.o.  a.s.'!$A$7:$E$152,5,1)</f>
        <v>?</v>
      </c>
      <c r="Q90" s="178" t="str">
        <f>VLOOKUP($D90,'Bývanie – Stavba rodinného domu'!$A$7:$E$152,5,1)</f>
        <v>?</v>
      </c>
      <c r="R90" s="178" t="str">
        <f>VLOOKUP($D90,'Bývanie – Prihlásenie (zmena) t'!$A$7:$E$152,5,1)</f>
        <v>?</v>
      </c>
      <c r="S90" s="178" t="str">
        <f>VLOOKUP($D90,'Platenie sociálnych odvodov – S'!$A$7:$E$152,5,1)</f>
        <v>?</v>
      </c>
      <c r="T90" s="178" t="str">
        <f>VLOOKUP($D90,'Príspevok pri narodení dieťaťa'!$A$7:$E$152,5,1)</f>
        <v>?</v>
      </c>
      <c r="U90" s="178" t="str">
        <f>VLOOKUP($D90,'Sociálne dávky – Rodičovský prí'!$A$7:$E$152,5,1)</f>
        <v>?</v>
      </c>
      <c r="V90" s="178" t="str">
        <f>VLOOKUP($D90,'Prídavky na dieťa'!$A$7:$E$152,5,1)</f>
        <v>?</v>
      </c>
      <c r="W90" s="178" t="str">
        <f>VLOOKUP($D90,'Rodinný život – Rozvod'!$A$7:$E$152,5,1)</f>
        <v>?</v>
      </c>
      <c r="X90" s="178" t="str">
        <f>VLOOKUP($D90,'Predaj vozidla'!$A$7:$E$152,5,1)</f>
        <v>?</v>
      </c>
      <c r="Y90" s="178" t="str">
        <f>VLOOKUP($D90,'Kúpa  nadobudnutie vozidla'!$A$7:$E$152,5,1)</f>
        <v>?</v>
      </c>
      <c r="Z90" s="178" t="str">
        <f>VLOOKUP($D90,'Prihlásenie zamestnanca do Soci'!$A$7:$E$152,5,1)</f>
        <v>?</v>
      </c>
      <c r="AA90" s="178" t="str">
        <f>VLOOKUP($D90,'Živnosť – založenie'!$A$7:$E$152,5,1)</f>
        <v>?</v>
      </c>
      <c r="AB90" s="178" t="str">
        <f>VLOOKUP($D90,'Živnosť - zmena'!$A$7:$E$152,5,1)</f>
        <v>?</v>
      </c>
      <c r="AC90" s="178" t="str">
        <f>VLOOKUP($D90,'Živnosť - prerušenie'!$A$7:$E$152,5,1)</f>
        <v>?</v>
      </c>
      <c r="AD90" s="178" t="str">
        <f>VLOOKUP($D90,'Živnosť - ukončenie'!$A$7:$E$152,5,1)</f>
        <v>?</v>
      </c>
      <c r="AF90" s="1">
        <f>VLOOKUP($D90,'Živnosť - ukončenie'!$A$7:$E$152,4,1)</f>
        <v>1</v>
      </c>
    </row>
    <row r="91" spans="1:32" ht="15">
      <c r="A91" s="507"/>
      <c r="B91" s="496"/>
      <c r="C91" s="496"/>
      <c r="D91" s="190">
        <v>26.2</v>
      </c>
      <c r="E91" s="191" t="s">
        <v>229</v>
      </c>
      <c r="F91" s="174" t="str">
        <f>VLOOKUP(D91,'Zápis do obchodného registra – '!$A$7:$E$152,5,1)</f>
        <v>?</v>
      </c>
      <c r="G91" s="174" t="str">
        <f>VLOOKUP($D91,'Podávanie kontrolného výkazu'!$A$7:$E$152,5,1)</f>
        <v>?</v>
      </c>
      <c r="H91" s="174" t="str">
        <f>VLOOKUP($D91,Hárok25!$A$7:$E$152,5,1)</f>
        <v>?</v>
      </c>
      <c r="I91" s="174" t="str">
        <f>VLOOKUP($D91,Sankcie!$A$7:$E$152,5,1)</f>
        <v>?</v>
      </c>
      <c r="J91" s="174" t="str">
        <f>VLOOKUP($D91,'Domáhanie sa práva – Podanie na'!$A$7:$E$152,5,1)</f>
        <v>?</v>
      </c>
      <c r="K91" s="174" t="str">
        <f>VLOOKUP($D91,'Bežné podnikateľské operácie – '!$A$7:$E$152,5,1)</f>
        <v>?</v>
      </c>
      <c r="L91" s="174" t="str">
        <f>VLOOKUP($D91,'Sociálne dávky – Príspevok v ne'!$A$7:$E$152,5,1)</f>
        <v>?</v>
      </c>
      <c r="M91" s="174" t="str">
        <f>VLOOKUP($D91,'Doklady – Oznámenie straty obči'!$A$7:$E$152,5,1)</f>
        <v>?</v>
      </c>
      <c r="N91" s="174" t="str">
        <f>VLOOKUP($D91,'Domáhanie sa práva – Odvolanie '!$A$7:$E$152,5,1)</f>
        <v>?</v>
      </c>
      <c r="O91" s="174" t="str">
        <f>VLOOKUP($D91,'Plnenie si daňových povinností '!$A$7:$E$152,5,1)</f>
        <v>?</v>
      </c>
      <c r="P91" s="174" t="str">
        <f>VLOOKUP($D91,'Založenie s.r.o.  a.s.'!$A$7:$E$152,5,1)</f>
        <v>?</v>
      </c>
      <c r="Q91" s="174" t="str">
        <f>VLOOKUP($D91,'Bývanie – Stavba rodinného domu'!$A$7:$E$152,5,1)</f>
        <v>?</v>
      </c>
      <c r="R91" s="174" t="str">
        <f>VLOOKUP($D91,'Bývanie – Prihlásenie (zmena) t'!$A$7:$E$152,5,1)</f>
        <v>?</v>
      </c>
      <c r="S91" s="174" t="str">
        <f>VLOOKUP($D91,'Platenie sociálnych odvodov – S'!$A$7:$E$152,5,1)</f>
        <v>?</v>
      </c>
      <c r="T91" s="174" t="str">
        <f>VLOOKUP($D91,'Príspevok pri narodení dieťaťa'!$A$7:$E$152,5,1)</f>
        <v>?</v>
      </c>
      <c r="U91" s="174" t="str">
        <f>VLOOKUP($D91,'Sociálne dávky – Rodičovský prí'!$A$7:$E$152,5,1)</f>
        <v>?</v>
      </c>
      <c r="V91" s="174" t="str">
        <f>VLOOKUP($D91,'Prídavky na dieťa'!$A$7:$E$152,5,1)</f>
        <v>?</v>
      </c>
      <c r="W91" s="174" t="str">
        <f>VLOOKUP($D91,'Rodinný život – Rozvod'!$A$7:$E$152,5,1)</f>
        <v>?</v>
      </c>
      <c r="X91" s="174" t="str">
        <f>VLOOKUP($D91,'Predaj vozidla'!$A$7:$E$152,5,1)</f>
        <v>?</v>
      </c>
      <c r="Y91" s="174" t="str">
        <f>VLOOKUP($D91,'Kúpa  nadobudnutie vozidla'!$A$7:$E$152,5,1)</f>
        <v>?</v>
      </c>
      <c r="Z91" s="174" t="str">
        <f>VLOOKUP($D91,'Prihlásenie zamestnanca do Soci'!$A$7:$E$152,5,1)</f>
        <v>?</v>
      </c>
      <c r="AA91" s="174" t="str">
        <f>VLOOKUP($D91,'Živnosť – založenie'!$A$7:$E$152,5,1)</f>
        <v>?</v>
      </c>
      <c r="AB91" s="174" t="str">
        <f>VLOOKUP($D91,'Živnosť - zmena'!$A$7:$E$152,5,1)</f>
        <v>?</v>
      </c>
      <c r="AC91" s="174" t="str">
        <f>VLOOKUP($D91,'Živnosť - prerušenie'!$A$7:$E$152,5,1)</f>
        <v>?</v>
      </c>
      <c r="AD91" s="174" t="str">
        <f>VLOOKUP($D91,'Živnosť - ukončenie'!$A$7:$E$152,5,1)</f>
        <v>?</v>
      </c>
      <c r="AF91" s="1">
        <f>VLOOKUP($D91,'Živnosť - ukončenie'!$A$7:$E$152,4,1)</f>
        <v>1</v>
      </c>
    </row>
    <row r="92" spans="1:32" ht="15">
      <c r="A92" s="507"/>
      <c r="B92" s="496"/>
      <c r="C92" s="496"/>
      <c r="D92" s="190">
        <v>26.3</v>
      </c>
      <c r="E92" s="191" t="s">
        <v>230</v>
      </c>
      <c r="F92" s="174" t="str">
        <f>VLOOKUP(D92,'Zápis do obchodného registra – '!$A$7:$E$152,5,1)</f>
        <v>?</v>
      </c>
      <c r="G92" s="174" t="str">
        <f>VLOOKUP($D92,'Podávanie kontrolného výkazu'!$A$7:$E$152,5,1)</f>
        <v>?</v>
      </c>
      <c r="H92" s="174" t="str">
        <f>VLOOKUP($D92,Hárok25!$A$7:$E$152,5,1)</f>
        <v>?</v>
      </c>
      <c r="I92" s="174" t="str">
        <f>VLOOKUP($D92,Sankcie!$A$7:$E$152,5,1)</f>
        <v>?</v>
      </c>
      <c r="J92" s="174" t="str">
        <f>VLOOKUP($D92,'Domáhanie sa práva – Podanie na'!$A$7:$E$152,5,1)</f>
        <v>?</v>
      </c>
      <c r="K92" s="174" t="str">
        <f>VLOOKUP($D92,'Bežné podnikateľské operácie – '!$A$7:$E$152,5,1)</f>
        <v>?</v>
      </c>
      <c r="L92" s="174" t="str">
        <f>VLOOKUP($D92,'Sociálne dávky – Príspevok v ne'!$A$7:$E$152,5,1)</f>
        <v>?</v>
      </c>
      <c r="M92" s="174" t="str">
        <f>VLOOKUP($D92,'Doklady – Oznámenie straty obči'!$A$7:$E$152,5,1)</f>
        <v>?</v>
      </c>
      <c r="N92" s="174" t="str">
        <f>VLOOKUP($D92,'Domáhanie sa práva – Odvolanie '!$A$7:$E$152,5,1)</f>
        <v>?</v>
      </c>
      <c r="O92" s="174" t="str">
        <f>VLOOKUP($D92,'Plnenie si daňových povinností '!$A$7:$E$152,5,1)</f>
        <v>?</v>
      </c>
      <c r="P92" s="174" t="str">
        <f>VLOOKUP($D92,'Založenie s.r.o.  a.s.'!$A$7:$E$152,5,1)</f>
        <v>?</v>
      </c>
      <c r="Q92" s="174" t="str">
        <f>VLOOKUP($D92,'Bývanie – Stavba rodinného domu'!$A$7:$E$152,5,1)</f>
        <v>?</v>
      </c>
      <c r="R92" s="174" t="str">
        <f>VLOOKUP($D92,'Bývanie – Prihlásenie (zmena) t'!$A$7:$E$152,5,1)</f>
        <v>?</v>
      </c>
      <c r="S92" s="174" t="str">
        <f>VLOOKUP($D92,'Platenie sociálnych odvodov – S'!$A$7:$E$152,5,1)</f>
        <v>?</v>
      </c>
      <c r="T92" s="174" t="str">
        <f>VLOOKUP($D92,'Príspevok pri narodení dieťaťa'!$A$7:$E$152,5,1)</f>
        <v>?</v>
      </c>
      <c r="U92" s="174" t="str">
        <f>VLOOKUP($D92,'Sociálne dávky – Rodičovský prí'!$A$7:$E$152,5,1)</f>
        <v>?</v>
      </c>
      <c r="V92" s="174" t="str">
        <f>VLOOKUP($D92,'Prídavky na dieťa'!$A$7:$E$152,5,1)</f>
        <v>?</v>
      </c>
      <c r="W92" s="174" t="str">
        <f>VLOOKUP($D92,'Rodinný život – Rozvod'!$A$7:$E$152,5,1)</f>
        <v>?</v>
      </c>
      <c r="X92" s="174" t="str">
        <f>VLOOKUP($D92,'Predaj vozidla'!$A$7:$E$152,5,1)</f>
        <v>?</v>
      </c>
      <c r="Y92" s="174" t="str">
        <f>VLOOKUP($D92,'Kúpa  nadobudnutie vozidla'!$A$7:$E$152,5,1)</f>
        <v>?</v>
      </c>
      <c r="Z92" s="174" t="str">
        <f>VLOOKUP($D92,'Prihlásenie zamestnanca do Soci'!$A$7:$E$152,5,1)</f>
        <v>?</v>
      </c>
      <c r="AA92" s="174" t="str">
        <f>VLOOKUP($D92,'Živnosť – založenie'!$A$7:$E$152,5,1)</f>
        <v>?</v>
      </c>
      <c r="AB92" s="174" t="str">
        <f>VLOOKUP($D92,'Živnosť - zmena'!$A$7:$E$152,5,1)</f>
        <v>?</v>
      </c>
      <c r="AC92" s="174" t="str">
        <f>VLOOKUP($D92,'Živnosť - prerušenie'!$A$7:$E$152,5,1)</f>
        <v>?</v>
      </c>
      <c r="AD92" s="174" t="str">
        <f>VLOOKUP($D92,'Živnosť - ukončenie'!$A$7:$E$152,5,1)</f>
        <v>?</v>
      </c>
      <c r="AF92" s="1">
        <f>VLOOKUP($D92,'Živnosť - ukončenie'!$A$7:$E$152,4,1)</f>
        <v>1</v>
      </c>
    </row>
    <row r="93" spans="1:32" ht="15">
      <c r="A93" s="507"/>
      <c r="B93" s="496"/>
      <c r="C93" s="496"/>
      <c r="D93" s="190">
        <v>26.4</v>
      </c>
      <c r="E93" s="191" t="s">
        <v>231</v>
      </c>
      <c r="F93" s="174" t="str">
        <f>VLOOKUP(D93,'Zápis do obchodného registra – '!$A$7:$E$152,5,1)</f>
        <v>?</v>
      </c>
      <c r="G93" s="174" t="str">
        <f>VLOOKUP($D93,'Podávanie kontrolného výkazu'!$A$7:$E$152,5,1)</f>
        <v>?</v>
      </c>
      <c r="H93" s="174" t="str">
        <f>VLOOKUP($D93,Hárok25!$A$7:$E$152,5,1)</f>
        <v>?</v>
      </c>
      <c r="I93" s="174" t="str">
        <f>VLOOKUP($D93,Sankcie!$A$7:$E$152,5,1)</f>
        <v>?</v>
      </c>
      <c r="J93" s="174" t="str">
        <f>VLOOKUP($D93,'Domáhanie sa práva – Podanie na'!$A$7:$E$152,5,1)</f>
        <v>?</v>
      </c>
      <c r="K93" s="174" t="str">
        <f>VLOOKUP($D93,'Bežné podnikateľské operácie – '!$A$7:$E$152,5,1)</f>
        <v>?</v>
      </c>
      <c r="L93" s="174" t="str">
        <f>VLOOKUP($D93,'Sociálne dávky – Príspevok v ne'!$A$7:$E$152,5,1)</f>
        <v>?</v>
      </c>
      <c r="M93" s="174" t="str">
        <f>VLOOKUP($D93,'Doklady – Oznámenie straty obči'!$A$7:$E$152,5,1)</f>
        <v>?</v>
      </c>
      <c r="N93" s="174" t="str">
        <f>VLOOKUP($D93,'Domáhanie sa práva – Odvolanie '!$A$7:$E$152,5,1)</f>
        <v>?</v>
      </c>
      <c r="O93" s="174" t="str">
        <f>VLOOKUP($D93,'Plnenie si daňových povinností '!$A$7:$E$152,5,1)</f>
        <v>?</v>
      </c>
      <c r="P93" s="174" t="str">
        <f>VLOOKUP($D93,'Založenie s.r.o.  a.s.'!$A$7:$E$152,5,1)</f>
        <v>?</v>
      </c>
      <c r="Q93" s="174" t="str">
        <f>VLOOKUP($D93,'Bývanie – Stavba rodinného domu'!$A$7:$E$152,5,1)</f>
        <v>?</v>
      </c>
      <c r="R93" s="174" t="str">
        <f>VLOOKUP($D93,'Bývanie – Prihlásenie (zmena) t'!$A$7:$E$152,5,1)</f>
        <v>?</v>
      </c>
      <c r="S93" s="174" t="str">
        <f>VLOOKUP($D93,'Platenie sociálnych odvodov – S'!$A$7:$E$152,5,1)</f>
        <v>?</v>
      </c>
      <c r="T93" s="174" t="str">
        <f>VLOOKUP($D93,'Príspevok pri narodení dieťaťa'!$A$7:$E$152,5,1)</f>
        <v>?</v>
      </c>
      <c r="U93" s="174" t="str">
        <f>VLOOKUP($D93,'Sociálne dávky – Rodičovský prí'!$A$7:$E$152,5,1)</f>
        <v>?</v>
      </c>
      <c r="V93" s="174" t="str">
        <f>VLOOKUP($D93,'Prídavky na dieťa'!$A$7:$E$152,5,1)</f>
        <v>?</v>
      </c>
      <c r="W93" s="174" t="str">
        <f>VLOOKUP($D93,'Rodinný život – Rozvod'!$A$7:$E$152,5,1)</f>
        <v>?</v>
      </c>
      <c r="X93" s="174" t="str">
        <f>VLOOKUP($D93,'Predaj vozidla'!$A$7:$E$152,5,1)</f>
        <v>?</v>
      </c>
      <c r="Y93" s="174" t="str">
        <f>VLOOKUP($D93,'Kúpa  nadobudnutie vozidla'!$A$7:$E$152,5,1)</f>
        <v>?</v>
      </c>
      <c r="Z93" s="174" t="str">
        <f>VLOOKUP($D93,'Prihlásenie zamestnanca do Soci'!$A$7:$E$152,5,1)</f>
        <v>?</v>
      </c>
      <c r="AA93" s="174" t="str">
        <f>VLOOKUP($D93,'Živnosť – založenie'!$A$7:$E$152,5,1)</f>
        <v>?</v>
      </c>
      <c r="AB93" s="174" t="str">
        <f>VLOOKUP($D93,'Živnosť - zmena'!$A$7:$E$152,5,1)</f>
        <v>?</v>
      </c>
      <c r="AC93" s="174" t="str">
        <f>VLOOKUP($D93,'Živnosť - prerušenie'!$A$7:$E$152,5,1)</f>
        <v>?</v>
      </c>
      <c r="AD93" s="174" t="str">
        <f>VLOOKUP($D93,'Živnosť - ukončenie'!$A$7:$E$152,5,1)</f>
        <v>?</v>
      </c>
      <c r="AF93" s="1">
        <f>VLOOKUP($D93,'Živnosť - ukončenie'!$A$7:$E$152,4,1)</f>
        <v>1</v>
      </c>
    </row>
    <row r="94" spans="1:32" ht="15">
      <c r="A94" s="507"/>
      <c r="B94" s="496"/>
      <c r="C94" s="496"/>
      <c r="D94" s="190">
        <v>26.5</v>
      </c>
      <c r="E94" s="191" t="s">
        <v>232</v>
      </c>
      <c r="F94" s="174" t="str">
        <f>VLOOKUP(D94,'Zápis do obchodného registra – '!$A$7:$E$152,5,1)</f>
        <v>?</v>
      </c>
      <c r="G94" s="174" t="str">
        <f>VLOOKUP($D94,'Podávanie kontrolného výkazu'!$A$7:$E$152,5,1)</f>
        <v>?</v>
      </c>
      <c r="H94" s="174" t="str">
        <f>VLOOKUP($D94,Hárok25!$A$7:$E$152,5,1)</f>
        <v>?</v>
      </c>
      <c r="I94" s="174" t="str">
        <f>VLOOKUP($D94,Sankcie!$A$7:$E$152,5,1)</f>
        <v>?</v>
      </c>
      <c r="J94" s="174" t="str">
        <f>VLOOKUP($D94,'Domáhanie sa práva – Podanie na'!$A$7:$E$152,5,1)</f>
        <v>?</v>
      </c>
      <c r="K94" s="174" t="str">
        <f>VLOOKUP($D94,'Bežné podnikateľské operácie – '!$A$7:$E$152,5,1)</f>
        <v>?</v>
      </c>
      <c r="L94" s="174" t="str">
        <f>VLOOKUP($D94,'Sociálne dávky – Príspevok v ne'!$A$7:$E$152,5,1)</f>
        <v>?</v>
      </c>
      <c r="M94" s="174" t="str">
        <f>VLOOKUP($D94,'Doklady – Oznámenie straty obči'!$A$7:$E$152,5,1)</f>
        <v>?</v>
      </c>
      <c r="N94" s="174" t="str">
        <f>VLOOKUP($D94,'Domáhanie sa práva – Odvolanie '!$A$7:$E$152,5,1)</f>
        <v>?</v>
      </c>
      <c r="O94" s="174" t="str">
        <f>VLOOKUP($D94,'Plnenie si daňových povinností '!$A$7:$E$152,5,1)</f>
        <v>?</v>
      </c>
      <c r="P94" s="174" t="str">
        <f>VLOOKUP($D94,'Založenie s.r.o.  a.s.'!$A$7:$E$152,5,1)</f>
        <v>?</v>
      </c>
      <c r="Q94" s="174" t="str">
        <f>VLOOKUP($D94,'Bývanie – Stavba rodinného domu'!$A$7:$E$152,5,1)</f>
        <v>?</v>
      </c>
      <c r="R94" s="174" t="str">
        <f>VLOOKUP($D94,'Bývanie – Prihlásenie (zmena) t'!$A$7:$E$152,5,1)</f>
        <v>?</v>
      </c>
      <c r="S94" s="174" t="str">
        <f>VLOOKUP($D94,'Platenie sociálnych odvodov – S'!$A$7:$E$152,5,1)</f>
        <v>?</v>
      </c>
      <c r="T94" s="174" t="str">
        <f>VLOOKUP($D94,'Príspevok pri narodení dieťaťa'!$A$7:$E$152,5,1)</f>
        <v>?</v>
      </c>
      <c r="U94" s="174" t="str">
        <f>VLOOKUP($D94,'Sociálne dávky – Rodičovský prí'!$A$7:$E$152,5,1)</f>
        <v>?</v>
      </c>
      <c r="V94" s="174" t="str">
        <f>VLOOKUP($D94,'Prídavky na dieťa'!$A$7:$E$152,5,1)</f>
        <v>?</v>
      </c>
      <c r="W94" s="174" t="str">
        <f>VLOOKUP($D94,'Rodinný život – Rozvod'!$A$7:$E$152,5,1)</f>
        <v>?</v>
      </c>
      <c r="X94" s="174" t="str">
        <f>VLOOKUP($D94,'Predaj vozidla'!$A$7:$E$152,5,1)</f>
        <v>?</v>
      </c>
      <c r="Y94" s="174" t="str">
        <f>VLOOKUP($D94,'Kúpa  nadobudnutie vozidla'!$A$7:$E$152,5,1)</f>
        <v>?</v>
      </c>
      <c r="Z94" s="174" t="str">
        <f>VLOOKUP($D94,'Prihlásenie zamestnanca do Soci'!$A$7:$E$152,5,1)</f>
        <v>?</v>
      </c>
      <c r="AA94" s="174" t="str">
        <f>VLOOKUP($D94,'Živnosť – založenie'!$A$7:$E$152,5,1)</f>
        <v>?</v>
      </c>
      <c r="AB94" s="174" t="str">
        <f>VLOOKUP($D94,'Živnosť - zmena'!$A$7:$E$152,5,1)</f>
        <v>?</v>
      </c>
      <c r="AC94" s="174" t="str">
        <f>VLOOKUP($D94,'Živnosť - prerušenie'!$A$7:$E$152,5,1)</f>
        <v>?</v>
      </c>
      <c r="AD94" s="174" t="str">
        <f>VLOOKUP($D94,'Živnosť - ukončenie'!$A$7:$E$152,5,1)</f>
        <v>?</v>
      </c>
      <c r="AF94" s="1">
        <f>VLOOKUP($D94,'Živnosť - ukončenie'!$A$7:$E$152,4,1)</f>
        <v>1</v>
      </c>
    </row>
    <row r="95" spans="1:32" ht="15">
      <c r="A95" s="507"/>
      <c r="B95" s="496"/>
      <c r="C95" s="496"/>
      <c r="D95" s="190">
        <v>26.6</v>
      </c>
      <c r="E95" s="191" t="s">
        <v>233</v>
      </c>
      <c r="F95" s="174" t="str">
        <f>VLOOKUP(D95,'Zápis do obchodného registra – '!$A$7:$E$152,5,1)</f>
        <v>?</v>
      </c>
      <c r="G95" s="174" t="str">
        <f>VLOOKUP($D95,'Podávanie kontrolného výkazu'!$A$7:$E$152,5,1)</f>
        <v>?</v>
      </c>
      <c r="H95" s="174" t="str">
        <f>VLOOKUP($D95,Hárok25!$A$7:$E$152,5,1)</f>
        <v>?</v>
      </c>
      <c r="I95" s="174" t="str">
        <f>VLOOKUP($D95,Sankcie!$A$7:$E$152,5,1)</f>
        <v>?</v>
      </c>
      <c r="J95" s="174" t="str">
        <f>VLOOKUP($D95,'Domáhanie sa práva – Podanie na'!$A$7:$E$152,5,1)</f>
        <v>?</v>
      </c>
      <c r="K95" s="174" t="str">
        <f>VLOOKUP($D95,'Bežné podnikateľské operácie – '!$A$7:$E$152,5,1)</f>
        <v>?</v>
      </c>
      <c r="L95" s="174" t="str">
        <f>VLOOKUP($D95,'Sociálne dávky – Príspevok v ne'!$A$7:$E$152,5,1)</f>
        <v>?</v>
      </c>
      <c r="M95" s="174" t="str">
        <f>VLOOKUP($D95,'Doklady – Oznámenie straty obči'!$A$7:$E$152,5,1)</f>
        <v>?</v>
      </c>
      <c r="N95" s="174" t="str">
        <f>VLOOKUP($D95,'Domáhanie sa práva – Odvolanie '!$A$7:$E$152,5,1)</f>
        <v>?</v>
      </c>
      <c r="O95" s="174" t="str">
        <f>VLOOKUP($D95,'Plnenie si daňových povinností '!$A$7:$E$152,5,1)</f>
        <v>?</v>
      </c>
      <c r="P95" s="174" t="str">
        <f>VLOOKUP($D95,'Založenie s.r.o.  a.s.'!$A$7:$E$152,5,1)</f>
        <v>?</v>
      </c>
      <c r="Q95" s="174" t="str">
        <f>VLOOKUP($D95,'Bývanie – Stavba rodinného domu'!$A$7:$E$152,5,1)</f>
        <v>?</v>
      </c>
      <c r="R95" s="174" t="str">
        <f>VLOOKUP($D95,'Bývanie – Prihlásenie (zmena) t'!$A$7:$E$152,5,1)</f>
        <v>?</v>
      </c>
      <c r="S95" s="174" t="str">
        <f>VLOOKUP($D95,'Platenie sociálnych odvodov – S'!$A$7:$E$152,5,1)</f>
        <v>?</v>
      </c>
      <c r="T95" s="174" t="str">
        <f>VLOOKUP($D95,'Príspevok pri narodení dieťaťa'!$A$7:$E$152,5,1)</f>
        <v>?</v>
      </c>
      <c r="U95" s="174" t="str">
        <f>VLOOKUP($D95,'Sociálne dávky – Rodičovský prí'!$A$7:$E$152,5,1)</f>
        <v>?</v>
      </c>
      <c r="V95" s="174" t="str">
        <f>VLOOKUP($D95,'Prídavky na dieťa'!$A$7:$E$152,5,1)</f>
        <v>?</v>
      </c>
      <c r="W95" s="174" t="str">
        <f>VLOOKUP($D95,'Rodinný život – Rozvod'!$A$7:$E$152,5,1)</f>
        <v>?</v>
      </c>
      <c r="X95" s="174" t="str">
        <f>VLOOKUP($D95,'Predaj vozidla'!$A$7:$E$152,5,1)</f>
        <v>?</v>
      </c>
      <c r="Y95" s="174" t="str">
        <f>VLOOKUP($D95,'Kúpa  nadobudnutie vozidla'!$A$7:$E$152,5,1)</f>
        <v>?</v>
      </c>
      <c r="Z95" s="174" t="str">
        <f>VLOOKUP($D95,'Prihlásenie zamestnanca do Soci'!$A$7:$E$152,5,1)</f>
        <v>?</v>
      </c>
      <c r="AA95" s="174" t="str">
        <f>VLOOKUP($D95,'Živnosť – založenie'!$A$7:$E$152,5,1)</f>
        <v>?</v>
      </c>
      <c r="AB95" s="174" t="str">
        <f>VLOOKUP($D95,'Živnosť - zmena'!$A$7:$E$152,5,1)</f>
        <v>?</v>
      </c>
      <c r="AC95" s="174" t="str">
        <f>VLOOKUP($D95,'Živnosť - prerušenie'!$A$7:$E$152,5,1)</f>
        <v>?</v>
      </c>
      <c r="AD95" s="174" t="str">
        <f>VLOOKUP($D95,'Živnosť - ukončenie'!$A$7:$E$152,5,1)</f>
        <v>?</v>
      </c>
      <c r="AF95" s="1">
        <f>VLOOKUP($D95,'Živnosť - ukončenie'!$A$7:$E$152,4,1)</f>
        <v>1</v>
      </c>
    </row>
    <row r="96" spans="1:32" ht="15">
      <c r="A96" s="507"/>
      <c r="B96" s="496"/>
      <c r="C96" s="497"/>
      <c r="D96" s="195">
        <v>27</v>
      </c>
      <c r="E96" s="196" t="s">
        <v>234</v>
      </c>
      <c r="F96" s="177" t="str">
        <f>VLOOKUP(D96,'Zápis do obchodného registra – '!$A$7:$E$152,5,1)</f>
        <v>?</v>
      </c>
      <c r="G96" s="177" t="str">
        <f>VLOOKUP($D96,'Podávanie kontrolného výkazu'!$A$7:$E$152,5,1)</f>
        <v>?</v>
      </c>
      <c r="H96" s="177" t="str">
        <f>VLOOKUP($D96,Hárok25!$A$7:$E$152,5,1)</f>
        <v>?</v>
      </c>
      <c r="I96" s="177" t="str">
        <f>VLOOKUP($D96,Sankcie!$A$7:$E$152,5,1)</f>
        <v>?</v>
      </c>
      <c r="J96" s="177" t="str">
        <f>VLOOKUP($D96,'Domáhanie sa práva – Podanie na'!$A$7:$E$152,5,1)</f>
        <v>?</v>
      </c>
      <c r="K96" s="177" t="str">
        <f>VLOOKUP($D96,'Bežné podnikateľské operácie – '!$A$7:$E$152,5,1)</f>
        <v>?</v>
      </c>
      <c r="L96" s="177" t="str">
        <f>VLOOKUP($D96,'Sociálne dávky – Príspevok v ne'!$A$7:$E$152,5,1)</f>
        <v>?</v>
      </c>
      <c r="M96" s="177" t="str">
        <f>VLOOKUP($D96,'Doklady – Oznámenie straty obči'!$A$7:$E$152,5,1)</f>
        <v>?</v>
      </c>
      <c r="N96" s="177" t="str">
        <f>VLOOKUP($D96,'Domáhanie sa práva – Odvolanie '!$A$7:$E$152,5,1)</f>
        <v>?</v>
      </c>
      <c r="O96" s="177" t="str">
        <f>VLOOKUP($D96,'Plnenie si daňových povinností '!$A$7:$E$152,5,1)</f>
        <v>?</v>
      </c>
      <c r="P96" s="177" t="str">
        <f>VLOOKUP($D96,'Založenie s.r.o.  a.s.'!$A$7:$E$152,5,1)</f>
        <v>?</v>
      </c>
      <c r="Q96" s="177" t="str">
        <f>VLOOKUP($D96,'Bývanie – Stavba rodinného domu'!$A$7:$E$152,5,1)</f>
        <v>?</v>
      </c>
      <c r="R96" s="177" t="str">
        <f>VLOOKUP($D96,'Bývanie – Prihlásenie (zmena) t'!$A$7:$E$152,5,1)</f>
        <v>?</v>
      </c>
      <c r="S96" s="177" t="str">
        <f>VLOOKUP($D96,'Platenie sociálnych odvodov – S'!$A$7:$E$152,5,1)</f>
        <v>?</v>
      </c>
      <c r="T96" s="177" t="str">
        <f>VLOOKUP($D96,'Príspevok pri narodení dieťaťa'!$A$7:$E$152,5,1)</f>
        <v>?</v>
      </c>
      <c r="U96" s="177" t="str">
        <f>VLOOKUP($D96,'Sociálne dávky – Rodičovský prí'!$A$7:$E$152,5,1)</f>
        <v>?</v>
      </c>
      <c r="V96" s="177" t="str">
        <f>VLOOKUP($D96,'Prídavky na dieťa'!$A$7:$E$152,5,1)</f>
        <v>?</v>
      </c>
      <c r="W96" s="177" t="str">
        <f>VLOOKUP($D96,'Rodinný život – Rozvod'!$A$7:$E$152,5,1)</f>
        <v>?</v>
      </c>
      <c r="X96" s="177" t="str">
        <f>VLOOKUP($D96,'Predaj vozidla'!$A$7:$E$152,5,1)</f>
        <v>?</v>
      </c>
      <c r="Y96" s="177" t="str">
        <f>VLOOKUP($D96,'Kúpa  nadobudnutie vozidla'!$A$7:$E$152,5,1)</f>
        <v>?</v>
      </c>
      <c r="Z96" s="177" t="str">
        <f>VLOOKUP($D96,'Prihlásenie zamestnanca do Soci'!$A$7:$E$152,5,1)</f>
        <v>?</v>
      </c>
      <c r="AA96" s="177" t="str">
        <f>VLOOKUP($D96,'Živnosť – založenie'!$A$7:$E$152,5,1)</f>
        <v>?</v>
      </c>
      <c r="AB96" s="177" t="str">
        <f>VLOOKUP($D96,'Živnosť - zmena'!$A$7:$E$152,5,1)</f>
        <v>?</v>
      </c>
      <c r="AC96" s="177" t="str">
        <f>VLOOKUP($D96,'Živnosť - prerušenie'!$A$7:$E$152,5,1)</f>
        <v>?</v>
      </c>
      <c r="AD96" s="177" t="str">
        <f>VLOOKUP($D96,'Živnosť - ukončenie'!$A$7:$E$152,5,1)</f>
        <v>?</v>
      </c>
      <c r="AF96" s="1">
        <f>VLOOKUP($D96,'Živnosť - ukončenie'!$A$7:$E$152,4,1)</f>
        <v>1</v>
      </c>
    </row>
    <row r="97" spans="1:32" ht="15">
      <c r="A97" s="507"/>
      <c r="B97" s="496"/>
      <c r="C97" s="505" t="s">
        <v>235</v>
      </c>
      <c r="D97" s="190">
        <v>28.1</v>
      </c>
      <c r="E97" s="191" t="s">
        <v>236</v>
      </c>
      <c r="F97" s="178" t="str">
        <f>VLOOKUP(D97,'Zápis do obchodného registra – '!$A$7:$E$152,5,1)</f>
        <v>?</v>
      </c>
      <c r="G97" s="178" t="str">
        <f>VLOOKUP($D97,'Podávanie kontrolného výkazu'!$A$7:$E$152,5,1)</f>
        <v>?</v>
      </c>
      <c r="H97" s="178" t="str">
        <f>VLOOKUP($D97,Hárok25!$A$7:$E$152,5,1)</f>
        <v>?</v>
      </c>
      <c r="I97" s="178" t="str">
        <f>VLOOKUP($D97,Sankcie!$A$7:$E$152,5,1)</f>
        <v>?</v>
      </c>
      <c r="J97" s="178" t="str">
        <f>VLOOKUP($D97,'Domáhanie sa práva – Podanie na'!$A$7:$E$152,5,1)</f>
        <v>?</v>
      </c>
      <c r="K97" s="178" t="str">
        <f>VLOOKUP($D97,'Bežné podnikateľské operácie – '!$A$7:$E$152,5,1)</f>
        <v>?</v>
      </c>
      <c r="L97" s="178" t="str">
        <f>VLOOKUP($D97,'Sociálne dávky – Príspevok v ne'!$A$7:$E$152,5,1)</f>
        <v>?</v>
      </c>
      <c r="M97" s="178" t="str">
        <f>VLOOKUP($D97,'Doklady – Oznámenie straty obči'!$A$7:$E$152,5,1)</f>
        <v>?</v>
      </c>
      <c r="N97" s="178" t="str">
        <f>VLOOKUP($D97,'Domáhanie sa práva – Odvolanie '!$A$7:$E$152,5,1)</f>
        <v>?</v>
      </c>
      <c r="O97" s="178" t="str">
        <f>VLOOKUP($D97,'Plnenie si daňových povinností '!$A$7:$E$152,5,1)</f>
        <v>?</v>
      </c>
      <c r="P97" s="178" t="str">
        <f>VLOOKUP($D97,'Založenie s.r.o.  a.s.'!$A$7:$E$152,5,1)</f>
        <v>?</v>
      </c>
      <c r="Q97" s="178" t="str">
        <f>VLOOKUP($D97,'Bývanie – Stavba rodinného domu'!$A$7:$E$152,5,1)</f>
        <v>?</v>
      </c>
      <c r="R97" s="178" t="str">
        <f>VLOOKUP($D97,'Bývanie – Prihlásenie (zmena) t'!$A$7:$E$152,5,1)</f>
        <v>?</v>
      </c>
      <c r="S97" s="178" t="str">
        <f>VLOOKUP($D97,'Platenie sociálnych odvodov – S'!$A$7:$E$152,5,1)</f>
        <v>?</v>
      </c>
      <c r="T97" s="178" t="str">
        <f>VLOOKUP($D97,'Príspevok pri narodení dieťaťa'!$A$7:$E$152,5,1)</f>
        <v>?</v>
      </c>
      <c r="U97" s="178" t="str">
        <f>VLOOKUP($D97,'Sociálne dávky – Rodičovský prí'!$A$7:$E$152,5,1)</f>
        <v>?</v>
      </c>
      <c r="V97" s="178" t="str">
        <f>VLOOKUP($D97,'Prídavky na dieťa'!$A$7:$E$152,5,1)</f>
        <v>?</v>
      </c>
      <c r="W97" s="178" t="str">
        <f>VLOOKUP($D97,'Rodinný život – Rozvod'!$A$7:$E$152,5,1)</f>
        <v>?</v>
      </c>
      <c r="X97" s="178" t="str">
        <f>VLOOKUP($D97,'Predaj vozidla'!$A$7:$E$152,5,1)</f>
        <v>?</v>
      </c>
      <c r="Y97" s="178" t="str">
        <f>VLOOKUP($D97,'Kúpa  nadobudnutie vozidla'!$A$7:$E$152,5,1)</f>
        <v>?</v>
      </c>
      <c r="Z97" s="178" t="str">
        <f>VLOOKUP($D97,'Prihlásenie zamestnanca do Soci'!$A$7:$E$152,5,1)</f>
        <v>?</v>
      </c>
      <c r="AA97" s="178" t="str">
        <f>VLOOKUP($D97,'Živnosť – založenie'!$A$7:$E$152,5,1)</f>
        <v>?</v>
      </c>
      <c r="AB97" s="199" t="str">
        <f>VLOOKUP($D97,'Živnosť - zmena'!$A$7:$E$152,5,1)</f>
        <v>?</v>
      </c>
      <c r="AC97" s="174" t="str">
        <f>VLOOKUP($D97,'Živnosť - prerušenie'!$A$7:$E$152,5,1)</f>
        <v>?</v>
      </c>
      <c r="AD97" s="174" t="str">
        <f>VLOOKUP($D97,'Živnosť - ukončenie'!$A$7:$E$152,5,1)</f>
        <v>?</v>
      </c>
      <c r="AF97" s="1">
        <f>VLOOKUP($D97,'Živnosť - ukončenie'!$A$7:$E$152,4,1)</f>
        <v>1</v>
      </c>
    </row>
    <row r="98" spans="1:32" ht="15">
      <c r="A98" s="507"/>
      <c r="B98" s="496"/>
      <c r="C98" s="496"/>
      <c r="D98" s="190">
        <v>28.2</v>
      </c>
      <c r="E98" s="191" t="s">
        <v>237</v>
      </c>
      <c r="F98" s="174" t="str">
        <f>VLOOKUP(D98,'Zápis do obchodného registra – '!$A$7:$E$152,5,1)</f>
        <v>?</v>
      </c>
      <c r="G98" s="174" t="str">
        <f>VLOOKUP($D98,'Podávanie kontrolného výkazu'!$A$7:$E$152,5,1)</f>
        <v>?</v>
      </c>
      <c r="H98" s="174" t="str">
        <f>VLOOKUP($D98,Hárok25!$A$7:$E$152,5,1)</f>
        <v>?</v>
      </c>
      <c r="I98" s="174" t="str">
        <f>VLOOKUP($D98,Sankcie!$A$7:$E$152,5,1)</f>
        <v>?</v>
      </c>
      <c r="J98" s="174" t="str">
        <f>VLOOKUP($D98,'Domáhanie sa práva – Podanie na'!$A$7:$E$152,5,1)</f>
        <v>?</v>
      </c>
      <c r="K98" s="174" t="str">
        <f>VLOOKUP($D98,'Bežné podnikateľské operácie – '!$A$7:$E$152,5,1)</f>
        <v>?</v>
      </c>
      <c r="L98" s="174" t="str">
        <f>VLOOKUP($D98,'Sociálne dávky – Príspevok v ne'!$A$7:$E$152,5,1)</f>
        <v>?</v>
      </c>
      <c r="M98" s="174" t="str">
        <f>VLOOKUP($D98,'Doklady – Oznámenie straty obči'!$A$7:$E$152,5,1)</f>
        <v>?</v>
      </c>
      <c r="N98" s="174" t="str">
        <f>VLOOKUP($D98,'Domáhanie sa práva – Odvolanie '!$A$7:$E$152,5,1)</f>
        <v>?</v>
      </c>
      <c r="O98" s="174" t="str">
        <f>VLOOKUP($D98,'Plnenie si daňových povinností '!$A$7:$E$152,5,1)</f>
        <v>?</v>
      </c>
      <c r="P98" s="174" t="str">
        <f>VLOOKUP($D98,'Založenie s.r.o.  a.s.'!$A$7:$E$152,5,1)</f>
        <v>?</v>
      </c>
      <c r="Q98" s="174" t="str">
        <f>VLOOKUP($D98,'Bývanie – Stavba rodinného domu'!$A$7:$E$152,5,1)</f>
        <v>?</v>
      </c>
      <c r="R98" s="174" t="str">
        <f>VLOOKUP($D98,'Bývanie – Prihlásenie (zmena) t'!$A$7:$E$152,5,1)</f>
        <v>?</v>
      </c>
      <c r="S98" s="174" t="str">
        <f>VLOOKUP($D98,'Platenie sociálnych odvodov – S'!$A$7:$E$152,5,1)</f>
        <v>?</v>
      </c>
      <c r="T98" s="174" t="str">
        <f>VLOOKUP($D98,'Príspevok pri narodení dieťaťa'!$A$7:$E$152,5,1)</f>
        <v>?</v>
      </c>
      <c r="U98" s="174" t="str">
        <f>VLOOKUP($D98,'Sociálne dávky – Rodičovský prí'!$A$7:$E$152,5,1)</f>
        <v>?</v>
      </c>
      <c r="V98" s="174" t="str">
        <f>VLOOKUP($D98,'Prídavky na dieťa'!$A$7:$E$152,5,1)</f>
        <v>?</v>
      </c>
      <c r="W98" s="174" t="str">
        <f>VLOOKUP($D98,'Rodinný život – Rozvod'!$A$7:$E$152,5,1)</f>
        <v>?</v>
      </c>
      <c r="X98" s="174" t="str">
        <f>VLOOKUP($D98,'Predaj vozidla'!$A$7:$E$152,5,1)</f>
        <v>?</v>
      </c>
      <c r="Y98" s="174" t="str">
        <f>VLOOKUP($D98,'Kúpa  nadobudnutie vozidla'!$A$7:$E$152,5,1)</f>
        <v>?</v>
      </c>
      <c r="Z98" s="174" t="str">
        <f>VLOOKUP($D98,'Prihlásenie zamestnanca do Soci'!$A$7:$E$152,5,1)</f>
        <v>?</v>
      </c>
      <c r="AA98" s="174" t="str">
        <f>VLOOKUP($D98,'Živnosť – založenie'!$A$7:$E$152,5,1)</f>
        <v>?</v>
      </c>
      <c r="AB98" s="200" t="str">
        <f>VLOOKUP($D98,'Živnosť - zmena'!$A$7:$E$152,5,1)</f>
        <v>?</v>
      </c>
      <c r="AC98" s="174" t="str">
        <f>VLOOKUP($D98,'Živnosť - prerušenie'!$A$7:$E$152,5,1)</f>
        <v>?</v>
      </c>
      <c r="AD98" s="174" t="str">
        <f>VLOOKUP($D98,'Živnosť - ukončenie'!$A$7:$E$152,5,1)</f>
        <v>?</v>
      </c>
      <c r="AF98" s="1">
        <f>VLOOKUP($D98,'Živnosť - ukončenie'!$A$7:$E$152,4,1)</f>
        <v>1</v>
      </c>
    </row>
    <row r="99" spans="1:32" ht="15">
      <c r="A99" s="507"/>
      <c r="B99" s="496"/>
      <c r="C99" s="496"/>
      <c r="D99" s="190">
        <v>28.3</v>
      </c>
      <c r="E99" s="191" t="s">
        <v>238</v>
      </c>
      <c r="F99" s="174" t="str">
        <f>VLOOKUP(D99,'Zápis do obchodného registra – '!$A$7:$E$152,5,1)</f>
        <v>?</v>
      </c>
      <c r="G99" s="174" t="str">
        <f>VLOOKUP($D99,'Podávanie kontrolného výkazu'!$A$7:$E$152,5,1)</f>
        <v>?</v>
      </c>
      <c r="H99" s="174" t="str">
        <f>VLOOKUP($D99,Hárok25!$A$7:$E$152,5,1)</f>
        <v>?</v>
      </c>
      <c r="I99" s="174" t="str">
        <f>VLOOKUP($D99,Sankcie!$A$7:$E$152,5,1)</f>
        <v>?</v>
      </c>
      <c r="J99" s="174" t="str">
        <f>VLOOKUP($D99,'Domáhanie sa práva – Podanie na'!$A$7:$E$152,5,1)</f>
        <v>?</v>
      </c>
      <c r="K99" s="174" t="str">
        <f>VLOOKUP($D99,'Bežné podnikateľské operácie – '!$A$7:$E$152,5,1)</f>
        <v>?</v>
      </c>
      <c r="L99" s="174" t="str">
        <f>VLOOKUP($D99,'Sociálne dávky – Príspevok v ne'!$A$7:$E$152,5,1)</f>
        <v>?</v>
      </c>
      <c r="M99" s="174" t="str">
        <f>VLOOKUP($D99,'Doklady – Oznámenie straty obči'!$A$7:$E$152,5,1)</f>
        <v>?</v>
      </c>
      <c r="N99" s="174" t="str">
        <f>VLOOKUP($D99,'Domáhanie sa práva – Odvolanie '!$A$7:$E$152,5,1)</f>
        <v>?</v>
      </c>
      <c r="O99" s="174" t="str">
        <f>VLOOKUP($D99,'Plnenie si daňových povinností '!$A$7:$E$152,5,1)</f>
        <v>?</v>
      </c>
      <c r="P99" s="174" t="str">
        <f>VLOOKUP($D99,'Založenie s.r.o.  a.s.'!$A$7:$E$152,5,1)</f>
        <v>?</v>
      </c>
      <c r="Q99" s="174" t="str">
        <f>VLOOKUP($D99,'Bývanie – Stavba rodinného domu'!$A$7:$E$152,5,1)</f>
        <v>?</v>
      </c>
      <c r="R99" s="174" t="str">
        <f>VLOOKUP($D99,'Bývanie – Prihlásenie (zmena) t'!$A$7:$E$152,5,1)</f>
        <v>?</v>
      </c>
      <c r="S99" s="174" t="str">
        <f>VLOOKUP($D99,'Platenie sociálnych odvodov – S'!$A$7:$E$152,5,1)</f>
        <v>?</v>
      </c>
      <c r="T99" s="174" t="str">
        <f>VLOOKUP($D99,'Príspevok pri narodení dieťaťa'!$A$7:$E$152,5,1)</f>
        <v>?</v>
      </c>
      <c r="U99" s="174" t="str">
        <f>VLOOKUP($D99,'Sociálne dávky – Rodičovský prí'!$A$7:$E$152,5,1)</f>
        <v>?</v>
      </c>
      <c r="V99" s="174" t="str">
        <f>VLOOKUP($D99,'Prídavky na dieťa'!$A$7:$E$152,5,1)</f>
        <v>?</v>
      </c>
      <c r="W99" s="174" t="str">
        <f>VLOOKUP($D99,'Rodinný život – Rozvod'!$A$7:$E$152,5,1)</f>
        <v>?</v>
      </c>
      <c r="X99" s="174" t="str">
        <f>VLOOKUP($D99,'Predaj vozidla'!$A$7:$E$152,5,1)</f>
        <v>?</v>
      </c>
      <c r="Y99" s="174" t="str">
        <f>VLOOKUP($D99,'Kúpa  nadobudnutie vozidla'!$A$7:$E$152,5,1)</f>
        <v>?</v>
      </c>
      <c r="Z99" s="174" t="str">
        <f>VLOOKUP($D99,'Prihlásenie zamestnanca do Soci'!$A$7:$E$152,5,1)</f>
        <v>?</v>
      </c>
      <c r="AA99" s="174" t="str">
        <f>VLOOKUP($D99,'Živnosť – založenie'!$A$7:$E$152,5,1)</f>
        <v>?</v>
      </c>
      <c r="AB99" s="200" t="str">
        <f>VLOOKUP($D99,'Živnosť - zmena'!$A$7:$E$152,5,1)</f>
        <v>?</v>
      </c>
      <c r="AC99" s="174" t="str">
        <f>VLOOKUP($D99,'Živnosť - prerušenie'!$A$7:$E$152,5,1)</f>
        <v>?</v>
      </c>
      <c r="AD99" s="174" t="str">
        <f>VLOOKUP($D99,'Živnosť - ukončenie'!$A$7:$E$152,5,1)</f>
        <v>?</v>
      </c>
      <c r="AF99" s="1">
        <f>VLOOKUP($D99,'Živnosť - ukončenie'!$A$7:$E$152,4,1)</f>
        <v>1</v>
      </c>
    </row>
    <row r="100" spans="1:32" ht="15">
      <c r="A100" s="507"/>
      <c r="B100" s="497"/>
      <c r="C100" s="497"/>
      <c r="D100" s="195">
        <v>28.4</v>
      </c>
      <c r="E100" s="196" t="s">
        <v>239</v>
      </c>
      <c r="F100" s="177" t="str">
        <f>VLOOKUP(D100,'Zápis do obchodného registra – '!$A$7:$E$152,5,1)</f>
        <v>?</v>
      </c>
      <c r="G100" s="177" t="str">
        <f>VLOOKUP($D100,'Podávanie kontrolného výkazu'!$A$7:$E$152,5,1)</f>
        <v>?</v>
      </c>
      <c r="H100" s="177" t="str">
        <f>VLOOKUP($D100,Hárok25!$A$7:$E$152,5,1)</f>
        <v>?</v>
      </c>
      <c r="I100" s="177" t="str">
        <f>VLOOKUP($D100,Sankcie!$A$7:$E$152,5,1)</f>
        <v>?</v>
      </c>
      <c r="J100" s="177" t="str">
        <f>VLOOKUP($D100,'Domáhanie sa práva – Podanie na'!$A$7:$E$152,5,1)</f>
        <v>?</v>
      </c>
      <c r="K100" s="177" t="str">
        <f>VLOOKUP($D100,'Bežné podnikateľské operácie – '!$A$7:$E$152,5,1)</f>
        <v>?</v>
      </c>
      <c r="L100" s="177" t="str">
        <f>VLOOKUP($D100,'Sociálne dávky – Príspevok v ne'!$A$7:$E$152,5,1)</f>
        <v>?</v>
      </c>
      <c r="M100" s="177" t="str">
        <f>VLOOKUP($D100,'Doklady – Oznámenie straty obči'!$A$7:$E$152,5,1)</f>
        <v>?</v>
      </c>
      <c r="N100" s="177" t="str">
        <f>VLOOKUP($D100,'Domáhanie sa práva – Odvolanie '!$A$7:$E$152,5,1)</f>
        <v>?</v>
      </c>
      <c r="O100" s="177" t="str">
        <f>VLOOKUP($D100,'Plnenie si daňových povinností '!$A$7:$E$152,5,1)</f>
        <v>?</v>
      </c>
      <c r="P100" s="177" t="str">
        <f>VLOOKUP($D100,'Založenie s.r.o.  a.s.'!$A$7:$E$152,5,1)</f>
        <v>?</v>
      </c>
      <c r="Q100" s="177" t="str">
        <f>VLOOKUP($D100,'Bývanie – Stavba rodinného domu'!$A$7:$E$152,5,1)</f>
        <v>?</v>
      </c>
      <c r="R100" s="177" t="str">
        <f>VLOOKUP($D100,'Bývanie – Prihlásenie (zmena) t'!$A$7:$E$152,5,1)</f>
        <v>?</v>
      </c>
      <c r="S100" s="177" t="str">
        <f>VLOOKUP($D100,'Platenie sociálnych odvodov – S'!$A$7:$E$152,5,1)</f>
        <v>?</v>
      </c>
      <c r="T100" s="177" t="str">
        <f>VLOOKUP($D100,'Príspevok pri narodení dieťaťa'!$A$7:$E$152,5,1)</f>
        <v>?</v>
      </c>
      <c r="U100" s="177" t="str">
        <f>VLOOKUP($D100,'Sociálne dávky – Rodičovský prí'!$A$7:$E$152,5,1)</f>
        <v>?</v>
      </c>
      <c r="V100" s="177" t="str">
        <f>VLOOKUP($D100,'Prídavky na dieťa'!$A$7:$E$152,5,1)</f>
        <v>?</v>
      </c>
      <c r="W100" s="177" t="str">
        <f>VLOOKUP($D100,'Rodinný život – Rozvod'!$A$7:$E$152,5,1)</f>
        <v>?</v>
      </c>
      <c r="X100" s="177" t="str">
        <f>VLOOKUP($D100,'Predaj vozidla'!$A$7:$E$152,5,1)</f>
        <v>?</v>
      </c>
      <c r="Y100" s="177" t="str">
        <f>VLOOKUP($D100,'Kúpa  nadobudnutie vozidla'!$A$7:$E$152,5,1)</f>
        <v>?</v>
      </c>
      <c r="Z100" s="177" t="str">
        <f>VLOOKUP($D100,'Prihlásenie zamestnanca do Soci'!$A$7:$E$152,5,1)</f>
        <v>?</v>
      </c>
      <c r="AA100" s="177" t="str">
        <f>VLOOKUP($D100,'Živnosť – založenie'!$A$7:$E$152,5,1)</f>
        <v>?</v>
      </c>
      <c r="AB100" s="201" t="str">
        <f>VLOOKUP($D100,'Živnosť - zmena'!$A$7:$E$152,5,1)</f>
        <v>?</v>
      </c>
      <c r="AC100" s="177" t="str">
        <f>VLOOKUP($D100,'Živnosť - prerušenie'!$A$7:$E$152,5,1)</f>
        <v>?</v>
      </c>
      <c r="AD100" s="177" t="str">
        <f>VLOOKUP($D100,'Živnosť - ukončenie'!$A$7:$E$152,5,1)</f>
        <v>?</v>
      </c>
      <c r="AF100" s="1">
        <f>VLOOKUP($D100,'Živnosť - ukončenie'!$A$7:$E$152,4,1)</f>
        <v>1</v>
      </c>
    </row>
    <row r="101" spans="1:32" ht="12.75">
      <c r="F101">
        <f t="shared" ref="F101:AD101" si="0">SUM(F3:F100)</f>
        <v>27</v>
      </c>
      <c r="G101">
        <f t="shared" si="0"/>
        <v>37</v>
      </c>
      <c r="H101">
        <f t="shared" si="0"/>
        <v>41</v>
      </c>
      <c r="I101">
        <f t="shared" si="0"/>
        <v>24</v>
      </c>
      <c r="J101">
        <f t="shared" si="0"/>
        <v>48</v>
      </c>
      <c r="K101">
        <f t="shared" si="0"/>
        <v>23</v>
      </c>
      <c r="L101">
        <f t="shared" si="0"/>
        <v>35</v>
      </c>
      <c r="M101">
        <f t="shared" si="0"/>
        <v>44</v>
      </c>
      <c r="N101">
        <f t="shared" si="0"/>
        <v>45</v>
      </c>
      <c r="O101">
        <f t="shared" si="0"/>
        <v>48</v>
      </c>
      <c r="P101">
        <f t="shared" si="0"/>
        <v>37</v>
      </c>
      <c r="Q101">
        <f t="shared" si="0"/>
        <v>34</v>
      </c>
      <c r="R101">
        <f t="shared" si="0"/>
        <v>49</v>
      </c>
      <c r="S101">
        <f t="shared" si="0"/>
        <v>26</v>
      </c>
      <c r="T101">
        <f t="shared" si="0"/>
        <v>50</v>
      </c>
      <c r="U101">
        <f t="shared" si="0"/>
        <v>52</v>
      </c>
      <c r="V101">
        <f t="shared" si="0"/>
        <v>48</v>
      </c>
      <c r="W101">
        <f t="shared" si="0"/>
        <v>44</v>
      </c>
      <c r="X101">
        <f t="shared" si="0"/>
        <v>42</v>
      </c>
      <c r="Y101">
        <f t="shared" si="0"/>
        <v>45</v>
      </c>
      <c r="Z101">
        <f t="shared" si="0"/>
        <v>28</v>
      </c>
      <c r="AA101">
        <f t="shared" si="0"/>
        <v>40</v>
      </c>
      <c r="AB101">
        <f t="shared" si="0"/>
        <v>28</v>
      </c>
      <c r="AC101">
        <f t="shared" si="0"/>
        <v>32</v>
      </c>
      <c r="AD101">
        <f t="shared" si="0"/>
        <v>36</v>
      </c>
    </row>
    <row r="103" spans="1:32" ht="57">
      <c r="D103" s="202" t="s">
        <v>32</v>
      </c>
      <c r="E103" s="3" t="s">
        <v>240</v>
      </c>
      <c r="F103" s="203">
        <f>'Zápis do obchodného registra – '!$D$155</f>
        <v>131</v>
      </c>
      <c r="G103" s="203">
        <f>'Podávanie kontrolného výkazu'!$D155</f>
        <v>134</v>
      </c>
      <c r="H103" s="203">
        <f>'Podávanie kontrolného výkazu'!$D155</f>
        <v>134</v>
      </c>
      <c r="I103" s="203">
        <f>Sankcie!$D155</f>
        <v>117</v>
      </c>
      <c r="J103" s="203">
        <f>'Domáhanie sa práva – Podanie na'!$D155</f>
        <v>134</v>
      </c>
      <c r="K103" s="203">
        <f>'Bežné podnikateľské operácie – '!$D155</f>
        <v>125</v>
      </c>
      <c r="L103" s="203">
        <f>'Sociálne dávky – Príspevok v ne'!$D155</f>
        <v>129</v>
      </c>
      <c r="M103" s="203">
        <f>'Doklady – Oznámenie straty obči'!$D155</f>
        <v>122</v>
      </c>
      <c r="N103" s="203">
        <f>'Domáhanie sa práva – Odvolanie '!$D155</f>
        <v>134</v>
      </c>
      <c r="O103" s="203">
        <f>'Plnenie si daňových povinností '!$D155</f>
        <v>134</v>
      </c>
      <c r="P103" s="203">
        <f>'Založenie s.r.o.  a.s.'!$D155</f>
        <v>134</v>
      </c>
      <c r="Q103" s="203">
        <f>'Bývanie – Stavba rodinného domu'!$D155</f>
        <v>126</v>
      </c>
      <c r="R103" s="203">
        <f>'Bývanie – Prihlásenie (zmena) t'!$D155</f>
        <v>128</v>
      </c>
      <c r="S103" s="203">
        <f>'Platenie sociálnych odvodov – S'!$D155</f>
        <v>130</v>
      </c>
      <c r="T103" s="203">
        <f>'Príspevok pri narodení dieťaťa'!$D155</f>
        <v>113</v>
      </c>
      <c r="U103" s="203">
        <f>'Sociálne dávky – Rodičovský prí'!$D155</f>
        <v>116</v>
      </c>
      <c r="V103" s="203">
        <f>'Prídavky na dieťa'!$D155</f>
        <v>109</v>
      </c>
      <c r="W103" s="203">
        <f>'Rodinný život – Rozvod'!$D155</f>
        <v>134</v>
      </c>
      <c r="X103" s="203">
        <f>'Predaj vozidla'!$D155</f>
        <v>126</v>
      </c>
      <c r="Y103" s="203">
        <f>'Kúpa  nadobudnutie vozidla'!$D155</f>
        <v>135</v>
      </c>
      <c r="Z103" s="203">
        <f>'Prihlásenie zamestnanca do Soci'!$D155</f>
        <v>135</v>
      </c>
      <c r="AA103" s="203">
        <f>'Živnosť – založenie'!$D155</f>
        <v>133</v>
      </c>
      <c r="AB103" s="203">
        <f>'Živnosť - zmena'!$D155</f>
        <v>122</v>
      </c>
      <c r="AC103" s="203">
        <f>'Živnosť - prerušenie'!$D155</f>
        <v>131</v>
      </c>
      <c r="AD103" s="203">
        <f>'Živnosť - ukončenie'!$D155</f>
        <v>122</v>
      </c>
    </row>
    <row r="104" spans="1:32" ht="45">
      <c r="D104" s="202" t="s">
        <v>33</v>
      </c>
      <c r="E104" s="3" t="s">
        <v>241</v>
      </c>
      <c r="F104" s="203">
        <f>'Zápis do obchodného registra – '!$D$156</f>
        <v>55</v>
      </c>
      <c r="G104" s="203">
        <f>'Podávanie kontrolného výkazu'!$D156</f>
        <v>46</v>
      </c>
      <c r="H104" s="203">
        <f>'Podávanie kontrolného výkazu'!$D156</f>
        <v>46</v>
      </c>
      <c r="I104" s="203">
        <f>Sankcie!$D156</f>
        <v>43</v>
      </c>
      <c r="J104" s="203">
        <f>'Domáhanie sa práva – Podanie na'!$D156</f>
        <v>57</v>
      </c>
      <c r="K104" s="203">
        <f>'Bežné podnikateľské operácie – '!$D156</f>
        <v>80</v>
      </c>
      <c r="L104" s="203">
        <f>'Sociálne dávky – Príspevok v ne'!$D156</f>
        <v>52</v>
      </c>
      <c r="M104" s="203">
        <f>'Doklady – Oznámenie straty obči'!$D156</f>
        <v>55</v>
      </c>
      <c r="N104" s="203">
        <f>'Domáhanie sa práva – Odvolanie '!$D156</f>
        <v>62</v>
      </c>
      <c r="O104" s="203">
        <f>'Plnenie si daňových povinností '!$D156</f>
        <v>35</v>
      </c>
      <c r="P104" s="203">
        <f>'Založenie s.r.o.  a.s.'!$D156</f>
        <v>51</v>
      </c>
      <c r="Q104" s="203">
        <f>'Bývanie – Stavba rodinného domu'!$D156</f>
        <v>56</v>
      </c>
      <c r="R104" s="203">
        <f>'Bývanie – Prihlásenie (zmena) t'!$D156</f>
        <v>50</v>
      </c>
      <c r="S104" s="203">
        <f>'Platenie sociálnych odvodov – S'!$D156</f>
        <v>32</v>
      </c>
      <c r="T104" s="203">
        <f>'Príspevok pri narodení dieťaťa'!$D156</f>
        <v>39</v>
      </c>
      <c r="U104" s="203">
        <f>'Sociálne dávky – Rodičovský prí'!$D156</f>
        <v>43</v>
      </c>
      <c r="V104" s="203">
        <f>'Prídavky na dieťa'!$D156</f>
        <v>37</v>
      </c>
      <c r="W104" s="203">
        <f>'Rodinný život – Rozvod'!$D156</f>
        <v>62</v>
      </c>
      <c r="X104" s="203">
        <f>'Predaj vozidla'!$D156</f>
        <v>61</v>
      </c>
      <c r="Y104" s="203">
        <f>'Kúpa  nadobudnutie vozidla'!$D156</f>
        <v>68</v>
      </c>
      <c r="Z104" s="203">
        <f>'Prihlásenie zamestnanca do Soci'!$D156</f>
        <v>77</v>
      </c>
      <c r="AA104" s="203">
        <f>'Živnosť – založenie'!$D156</f>
        <v>41</v>
      </c>
      <c r="AB104" s="203">
        <f>'Živnosť - zmena'!$D156</f>
        <v>45</v>
      </c>
      <c r="AC104" s="203">
        <f>'Živnosť - prerušenie'!$D156</f>
        <v>48</v>
      </c>
      <c r="AD104" s="203">
        <f>'Živnosť - ukončenie'!$D156</f>
        <v>45</v>
      </c>
    </row>
    <row r="105" spans="1:32" ht="15">
      <c r="D105" s="202" t="s">
        <v>34</v>
      </c>
      <c r="E105" s="3" t="s">
        <v>242</v>
      </c>
      <c r="F105" s="203">
        <f>'Zápis do obchodného registra – '!$D$157</f>
        <v>37</v>
      </c>
      <c r="G105" s="203">
        <f>'Podávanie kontrolného výkazu'!$D157</f>
        <v>37</v>
      </c>
      <c r="H105" s="203">
        <f>'Podávanie kontrolného výkazu'!$D157</f>
        <v>37</v>
      </c>
      <c r="I105" s="203">
        <f>Sankcie!$D157</f>
        <v>24</v>
      </c>
      <c r="J105" s="203">
        <f>'Domáhanie sa práva – Podanie na'!$D157</f>
        <v>48</v>
      </c>
      <c r="K105" s="203">
        <f>'Bežné podnikateľské operácie – '!$D157</f>
        <v>23</v>
      </c>
      <c r="L105" s="203">
        <f>'Sociálne dávky – Príspevok v ne'!$D157</f>
        <v>35</v>
      </c>
      <c r="M105" s="203">
        <f>'Doklady – Oznámenie straty obči'!$D157</f>
        <v>44</v>
      </c>
      <c r="N105" s="203">
        <f>'Domáhanie sa práva – Odvolanie '!$D157</f>
        <v>45</v>
      </c>
      <c r="O105" s="203">
        <f>'Plnenie si daňových povinností '!$D157</f>
        <v>48</v>
      </c>
      <c r="P105" s="203">
        <f>'Založenie s.r.o.  a.s.'!$D157</f>
        <v>37</v>
      </c>
      <c r="Q105" s="203">
        <f>'Bývanie – Stavba rodinného domu'!$D157</f>
        <v>35</v>
      </c>
      <c r="R105" s="203">
        <f>'Bývanie – Prihlásenie (zmena) t'!$D157</f>
        <v>50</v>
      </c>
      <c r="S105" s="203">
        <f>'Platenie sociálnych odvodov – S'!$D157</f>
        <v>26</v>
      </c>
      <c r="T105" s="203">
        <f>'Príspevok pri narodení dieťaťa'!$D157</f>
        <v>50</v>
      </c>
      <c r="U105" s="203">
        <f>'Sociálne dávky – Rodičovský prí'!$D157</f>
        <v>52</v>
      </c>
      <c r="V105" s="203">
        <f>'Prídavky na dieťa'!$D157</f>
        <v>48</v>
      </c>
      <c r="W105" s="203">
        <f>'Rodinný život – Rozvod'!$D157</f>
        <v>44</v>
      </c>
      <c r="X105" s="203">
        <f>'Predaj vozidla'!$D157</f>
        <v>43</v>
      </c>
      <c r="Y105" s="203">
        <f>'Kúpa  nadobudnutie vozidla'!$D157</f>
        <v>46</v>
      </c>
      <c r="Z105" s="203">
        <f>'Prihlásenie zamestnanca do Soci'!$D157</f>
        <v>28</v>
      </c>
      <c r="AA105" s="203">
        <f>'Živnosť – založenie'!$D157</f>
        <v>41</v>
      </c>
      <c r="AB105" s="203">
        <f>'Živnosť - zmena'!$D157</f>
        <v>29</v>
      </c>
      <c r="AC105" s="203">
        <f>'Živnosť - prerušenie'!$D157</f>
        <v>34</v>
      </c>
      <c r="AD105" s="203">
        <f>'Živnosť - ukončenie'!$D157</f>
        <v>37</v>
      </c>
    </row>
    <row r="106" spans="1:32" ht="42.75">
      <c r="D106" s="202" t="s">
        <v>35</v>
      </c>
      <c r="E106" s="3" t="s">
        <v>243</v>
      </c>
      <c r="F106" s="203">
        <f>'Zápis do obchodného registra – '!$D$158</f>
        <v>76</v>
      </c>
      <c r="G106" s="203">
        <f>'Podávanie kontrolného výkazu'!$D158</f>
        <v>88</v>
      </c>
      <c r="H106" s="203">
        <f>'Podávanie kontrolného výkazu'!$D158</f>
        <v>88</v>
      </c>
      <c r="I106" s="203">
        <f>Sankcie!$D158</f>
        <v>74</v>
      </c>
      <c r="J106" s="203">
        <f>'Domáhanie sa práva – Podanie na'!$D158</f>
        <v>77</v>
      </c>
      <c r="K106" s="203">
        <f>'Bežné podnikateľské operácie – '!$D158</f>
        <v>45</v>
      </c>
      <c r="L106" s="203">
        <f>'Sociálne dávky – Príspevok v ne'!$D158</f>
        <v>77</v>
      </c>
      <c r="M106" s="203">
        <f>'Doklady – Oznámenie straty obči'!$D158</f>
        <v>67</v>
      </c>
      <c r="N106" s="203">
        <f>'Domáhanie sa práva – Odvolanie '!$D158</f>
        <v>72</v>
      </c>
      <c r="O106" s="203">
        <f>'Plnenie si daňových povinností '!$D158</f>
        <v>99</v>
      </c>
      <c r="P106" s="203">
        <f>'Založenie s.r.o.  a.s.'!$D158</f>
        <v>83</v>
      </c>
      <c r="Q106" s="203">
        <f>'Bývanie – Stavba rodinného domu'!$D158</f>
        <v>70</v>
      </c>
      <c r="R106" s="203">
        <f>'Bývanie – Prihlásenie (zmena) t'!$D158</f>
        <v>78</v>
      </c>
      <c r="S106" s="203">
        <f>'Platenie sociálnych odvodov – S'!$D158</f>
        <v>98</v>
      </c>
      <c r="T106" s="203">
        <f>'Príspevok pri narodení dieťaťa'!$D158</f>
        <v>74</v>
      </c>
      <c r="U106" s="203">
        <f>'Sociálne dávky – Rodičovský prí'!$D158</f>
        <v>73</v>
      </c>
      <c r="V106" s="203">
        <f>'Prídavky na dieťa'!$D158</f>
        <v>72</v>
      </c>
      <c r="W106" s="203">
        <f>'Rodinný život – Rozvod'!$D158</f>
        <v>72</v>
      </c>
      <c r="X106" s="203">
        <f>'Predaj vozidla'!$D158</f>
        <v>65</v>
      </c>
      <c r="Y106" s="203">
        <f>'Kúpa  nadobudnutie vozidla'!$D158</f>
        <v>67</v>
      </c>
      <c r="Z106" s="203">
        <f>'Prihlásenie zamestnanca do Soci'!$D158</f>
        <v>58</v>
      </c>
      <c r="AA106" s="203">
        <f>'Živnosť – založenie'!$D158</f>
        <v>92</v>
      </c>
      <c r="AB106" s="203">
        <f>'Živnosť - zmena'!$D158</f>
        <v>77</v>
      </c>
      <c r="AC106" s="203">
        <f>'Živnosť - prerušenie'!$D158</f>
        <v>83</v>
      </c>
      <c r="AD106" s="203">
        <f>'Živnosť - ukončenie'!$D158</f>
        <v>77</v>
      </c>
    </row>
    <row r="107" spans="1:32" ht="28.5">
      <c r="D107" s="204" t="s">
        <v>244</v>
      </c>
      <c r="E107" s="3" t="s">
        <v>245</v>
      </c>
      <c r="F107" s="205">
        <f>'Zápis do obchodného registra – '!$D$159</f>
        <v>0.36151515150000002</v>
      </c>
      <c r="G107" s="205">
        <f>'Podávanie kontrolného výkazu'!$D159</f>
        <v>0.30261904760000002</v>
      </c>
      <c r="H107" s="205">
        <f>'Podávanie kontrolného výkazu'!$D159</f>
        <v>0.30261904760000002</v>
      </c>
      <c r="I107" s="205">
        <f>Sankcie!$D159</f>
        <v>0.25745726499999999</v>
      </c>
      <c r="J107" s="205">
        <f>'Domáhanie sa práva – Podanie na'!$D159</f>
        <v>0.38920329669999998</v>
      </c>
      <c r="K107" s="205">
        <f>'Bežné podnikateľské operácie – '!$D159</f>
        <v>0.20495238099999999</v>
      </c>
      <c r="L107" s="205">
        <f>'Sociálne dávky – Príspevok v ne'!$D159</f>
        <v>0.25750000000000001</v>
      </c>
      <c r="M107" s="205">
        <f>'Doklady – Oznámenie straty obči'!$D159</f>
        <v>0.44833333330000003</v>
      </c>
      <c r="N107" s="205">
        <f>'Domáhanie sa práva – Odvolanie '!$D159</f>
        <v>0.37665750920000002</v>
      </c>
      <c r="O107" s="205">
        <f>'Plnenie si daňových povinností '!$D159</f>
        <v>0.430952381</v>
      </c>
      <c r="P107" s="205">
        <f>'Založenie s.r.o.  a.s.'!$D159</f>
        <v>0.35287545790000002</v>
      </c>
      <c r="Q107" s="205">
        <f>'Bývanie – Stavba rodinného domu'!$D159</f>
        <v>0.36811965810000002</v>
      </c>
      <c r="R107" s="205">
        <f>'Bývanie – Prihlásenie (zmena) t'!$D159</f>
        <v>0.49146464649999999</v>
      </c>
      <c r="S107" s="205">
        <f>'Platenie sociálnych odvodov – S'!$D159</f>
        <v>0.22093956040000001</v>
      </c>
      <c r="T107" s="205">
        <f>'Príspevok pri narodení dieťaťa'!$D159</f>
        <v>0.50321428570000004</v>
      </c>
      <c r="U107" s="205">
        <f>'Sociálne dávky – Rodičovský prí'!$D159</f>
        <v>0.505</v>
      </c>
      <c r="V107" s="205">
        <f>'Prídavky na dieťa'!$D159</f>
        <v>0.54738095239999995</v>
      </c>
      <c r="W107" s="205">
        <f>'Rodinný život – Rozvod'!$D159</f>
        <v>0.36896520150000001</v>
      </c>
      <c r="X107" s="205">
        <f>'Predaj vozidla'!$D159</f>
        <v>0.36729181929999999</v>
      </c>
      <c r="Y107" s="205">
        <f>'Kúpa  nadobudnutie vozidla'!$D159</f>
        <v>0.38395848599999999</v>
      </c>
      <c r="Z107" s="205">
        <f>'Prihlásenie zamestnanca do Soci'!$D159</f>
        <v>0.25965201469999999</v>
      </c>
      <c r="AA107" s="205">
        <f>'Živnosť – založenie'!$D159</f>
        <v>0.3595940171</v>
      </c>
      <c r="AB107" s="205">
        <f>'Živnosť - zmena'!$D159</f>
        <v>0.28640170939999998</v>
      </c>
      <c r="AC107" s="205">
        <f>'Živnosť - prerušenie'!$D159</f>
        <v>0.31695726499999999</v>
      </c>
      <c r="AD107" s="205">
        <f>'Živnosť - ukončenie'!$D159</f>
        <v>0.35114529909999997</v>
      </c>
    </row>
    <row r="109" spans="1:32" ht="12.75">
      <c r="E109" s="136" t="s">
        <v>246</v>
      </c>
      <c r="F109" s="206" t="b">
        <f t="shared" ref="F109:AD109" si="1">F101=F105</f>
        <v>0</v>
      </c>
      <c r="G109" s="206" t="b">
        <f t="shared" si="1"/>
        <v>1</v>
      </c>
      <c r="H109" s="206" t="b">
        <f t="shared" si="1"/>
        <v>0</v>
      </c>
      <c r="I109" s="206" t="b">
        <f t="shared" si="1"/>
        <v>1</v>
      </c>
      <c r="J109" s="206" t="b">
        <f t="shared" si="1"/>
        <v>1</v>
      </c>
      <c r="K109" s="206" t="b">
        <f t="shared" si="1"/>
        <v>1</v>
      </c>
      <c r="L109" s="206" t="b">
        <f t="shared" si="1"/>
        <v>1</v>
      </c>
      <c r="M109" s="206" t="b">
        <f t="shared" si="1"/>
        <v>1</v>
      </c>
      <c r="N109" s="206" t="b">
        <f t="shared" si="1"/>
        <v>1</v>
      </c>
      <c r="O109" s="206" t="b">
        <f t="shared" si="1"/>
        <v>1</v>
      </c>
      <c r="P109" s="206" t="b">
        <f t="shared" si="1"/>
        <v>1</v>
      </c>
      <c r="Q109" s="206" t="b">
        <f t="shared" si="1"/>
        <v>0</v>
      </c>
      <c r="R109" s="206" t="b">
        <f t="shared" si="1"/>
        <v>0</v>
      </c>
      <c r="S109" s="206" t="b">
        <f t="shared" si="1"/>
        <v>1</v>
      </c>
      <c r="T109" s="206" t="b">
        <f t="shared" si="1"/>
        <v>1</v>
      </c>
      <c r="U109" s="206" t="b">
        <f t="shared" si="1"/>
        <v>1</v>
      </c>
      <c r="V109" s="206" t="b">
        <f t="shared" si="1"/>
        <v>1</v>
      </c>
      <c r="W109" s="206" t="b">
        <f t="shared" si="1"/>
        <v>1</v>
      </c>
      <c r="X109" s="206" t="b">
        <f t="shared" si="1"/>
        <v>0</v>
      </c>
      <c r="Y109" s="206" t="b">
        <f t="shared" si="1"/>
        <v>0</v>
      </c>
      <c r="Z109" s="206" t="b">
        <f t="shared" si="1"/>
        <v>1</v>
      </c>
      <c r="AA109" s="206" t="b">
        <f t="shared" si="1"/>
        <v>0</v>
      </c>
      <c r="AB109" s="206" t="b">
        <f t="shared" si="1"/>
        <v>0</v>
      </c>
      <c r="AC109" s="206" t="b">
        <f t="shared" si="1"/>
        <v>0</v>
      </c>
      <c r="AD109" s="206" t="b">
        <f t="shared" si="1"/>
        <v>0</v>
      </c>
    </row>
  </sheetData>
  <autoFilter ref="D2:AF100"/>
  <mergeCells count="45">
    <mergeCell ref="B18:C20"/>
    <mergeCell ref="B3:C6"/>
    <mergeCell ref="B7:C14"/>
    <mergeCell ref="B15:C17"/>
    <mergeCell ref="A3:A6"/>
    <mergeCell ref="A21:A23"/>
    <mergeCell ref="A74:A78"/>
    <mergeCell ref="A79:A85"/>
    <mergeCell ref="A86:A100"/>
    <mergeCell ref="A56:A58"/>
    <mergeCell ref="A59:A60"/>
    <mergeCell ref="A61:A64"/>
    <mergeCell ref="A65:A68"/>
    <mergeCell ref="A69:A73"/>
    <mergeCell ref="A15:A17"/>
    <mergeCell ref="A18:A20"/>
    <mergeCell ref="A33:A55"/>
    <mergeCell ref="A24:A32"/>
    <mergeCell ref="A7:A14"/>
    <mergeCell ref="B79:C85"/>
    <mergeCell ref="C86:C89"/>
    <mergeCell ref="B86:B100"/>
    <mergeCell ref="C90:C96"/>
    <mergeCell ref="C97:C100"/>
    <mergeCell ref="B74:C78"/>
    <mergeCell ref="B33:B55"/>
    <mergeCell ref="C35:C37"/>
    <mergeCell ref="B21:C23"/>
    <mergeCell ref="C33:C34"/>
    <mergeCell ref="C27:C28"/>
    <mergeCell ref="C29:C32"/>
    <mergeCell ref="B24:B32"/>
    <mergeCell ref="C24:C26"/>
    <mergeCell ref="B59:C60"/>
    <mergeCell ref="B56:C58"/>
    <mergeCell ref="C48:C49"/>
    <mergeCell ref="C53:C55"/>
    <mergeCell ref="C50:C52"/>
    <mergeCell ref="C39:C41"/>
    <mergeCell ref="C42:C43"/>
    <mergeCell ref="C44:C47"/>
    <mergeCell ref="B61:C63"/>
    <mergeCell ref="B64:C64"/>
    <mergeCell ref="B69:C73"/>
    <mergeCell ref="B65:C68"/>
  </mergeCells>
  <conditionalFormatting sqref="F3:AD100">
    <cfRule type="containsText" dxfId="2" priority="1" operator="containsText" text="~?">
      <formula>NOT(ISERROR(SEARCH(("~?"),(F3))))</formula>
    </cfRule>
  </conditionalFormatting>
  <conditionalFormatting sqref="F3:AD100">
    <cfRule type="containsText" dxfId="1" priority="2" operator="containsText" text="~-">
      <formula>NOT(ISERROR(SEARCH(("~-"),(F3))))</formula>
    </cfRule>
  </conditionalFormatting>
  <conditionalFormatting sqref="F103:AD103">
    <cfRule type="colorScale" priority="3">
      <colorScale>
        <cfvo type="min"/>
        <cfvo type="percentile" val="50"/>
        <cfvo type="max"/>
        <color rgb="FFE67C73"/>
        <color rgb="FFFFD666"/>
        <color rgb="FF57BB8A"/>
      </colorScale>
    </cfRule>
  </conditionalFormatting>
  <conditionalFormatting sqref="F104:AD104">
    <cfRule type="colorScale" priority="4">
      <colorScale>
        <cfvo type="min"/>
        <cfvo type="percentile" val="50"/>
        <cfvo type="max"/>
        <color rgb="FF57BB8A"/>
        <color rgb="FFFFD666"/>
        <color rgb="FFE67C73"/>
      </colorScale>
    </cfRule>
  </conditionalFormatting>
  <conditionalFormatting sqref="F105:AD105">
    <cfRule type="colorScale" priority="5">
      <colorScale>
        <cfvo type="min"/>
        <cfvo type="percentile" val="50"/>
        <cfvo type="max"/>
        <color rgb="FFE67C73"/>
        <color rgb="FFFFD666"/>
        <color rgb="FF57BB8A"/>
      </colorScale>
    </cfRule>
  </conditionalFormatting>
  <conditionalFormatting sqref="F106:AD106">
    <cfRule type="colorScale" priority="6">
      <colorScale>
        <cfvo type="min"/>
        <cfvo type="percentile" val="50"/>
        <cfvo type="max"/>
        <color rgb="FFE67C73"/>
        <color rgb="FFFFD666"/>
        <color rgb="FF57BB8A"/>
      </colorScale>
    </cfRule>
  </conditionalFormatting>
  <conditionalFormatting sqref="F107:AD107">
    <cfRule type="colorScale" priority="7">
      <colorScale>
        <cfvo type="min"/>
        <cfvo type="percentile" val="50"/>
        <cfvo type="max"/>
        <color rgb="FFE67C73"/>
        <color rgb="FFFFD666"/>
        <color rgb="FF57BB8A"/>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outlinePr summaryBelow="0" summaryRight="0"/>
  </sheetPr>
  <dimension ref="A1:BS100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cols>
    <col min="1" max="1" width="60.5703125" customWidth="1"/>
    <col min="2" max="56" width="21.85546875" customWidth="1"/>
  </cols>
  <sheetData>
    <row r="1" spans="1:71" ht="36" customHeight="1">
      <c r="A1" s="27" t="s">
        <v>5</v>
      </c>
      <c r="B1" s="493" t="s">
        <v>41</v>
      </c>
      <c r="C1" s="494"/>
      <c r="D1" s="494"/>
      <c r="E1" s="494"/>
      <c r="F1" s="494"/>
      <c r="G1" s="492" t="str">
        <f>'DO NOT USEVZOR'!B6</f>
        <v>Používateľ: Vyhľadávam svoju ŽS</v>
      </c>
      <c r="H1" s="487"/>
      <c r="I1" s="487"/>
      <c r="J1" s="487"/>
      <c r="K1" s="488"/>
      <c r="L1" s="486" t="str">
        <f>'DO NOT USEVZOR'!B12</f>
        <v>Používateľ: Informujem sa o svojej ŽS</v>
      </c>
      <c r="M1" s="487"/>
      <c r="N1" s="487"/>
      <c r="O1" s="487"/>
      <c r="P1" s="488"/>
      <c r="Q1" s="492" t="str">
        <f>'DO NOT USEVZOR'!B22</f>
        <v>Používateľ: Navigujem sa medzi krokmi</v>
      </c>
      <c r="R1" s="487"/>
      <c r="S1" s="487"/>
      <c r="T1" s="487"/>
      <c r="U1" s="488"/>
      <c r="V1" s="490" t="str">
        <f>'DO NOT USEVZOR'!B27</f>
        <v xml:space="preserve">Používateľ: Som informovaný o zmenách a môžem skontrolovať stav </v>
      </c>
      <c r="W1" s="487"/>
      <c r="X1" s="487"/>
      <c r="Y1" s="487"/>
      <c r="Z1" s="488"/>
      <c r="AA1" s="492" t="str">
        <f>'DO NOT USEVZOR'!B32</f>
        <v>Používateľ:  Nevyžadujú odo mňa informácie, ktoré som už zadal</v>
      </c>
      <c r="AB1" s="487"/>
      <c r="AC1" s="487"/>
      <c r="AD1" s="487"/>
      <c r="AE1" s="488"/>
      <c r="AF1" s="489" t="str">
        <f>'DO NOT USEVZOR'!B37</f>
        <v>Používateľ: Viem jednoducho nájsť pomoc a poslať spätnú väzbu</v>
      </c>
      <c r="AG1" s="487"/>
      <c r="AH1" s="487"/>
      <c r="AI1" s="487"/>
      <c r="AJ1" s="488"/>
      <c r="AK1" s="492" t="str">
        <f>'DO NOT USEVZOR'!B51</f>
        <v xml:space="preserve">Používateľ: Mám pocit, že som v známom prostredí, dôverujem mu a viem, ako s ním narábať.  </v>
      </c>
      <c r="AL1" s="487"/>
      <c r="AM1" s="487"/>
      <c r="AN1" s="487"/>
      <c r="AO1" s="488"/>
      <c r="AP1" s="489" t="str">
        <f>'DO NOT USEVZOR'!B85</f>
        <v xml:space="preserve">Používateľ: Rozumiem textom. Sú napísané ľudskou rečou a aj odborné výrazy sú dobre vysvetlené. </v>
      </c>
      <c r="AQ1" s="487"/>
      <c r="AR1" s="487"/>
      <c r="AS1" s="487"/>
      <c r="AT1" s="488"/>
      <c r="AU1" s="492" t="s">
        <v>39</v>
      </c>
      <c r="AV1" s="487"/>
      <c r="AW1" s="487"/>
      <c r="AX1" s="487"/>
      <c r="AY1" s="488"/>
      <c r="AZ1" s="491" t="str">
        <f>'DO NOT USEVZOR'!B115</f>
        <v xml:space="preserve">Bezpečnosť a overovanie </v>
      </c>
      <c r="BA1" s="487"/>
      <c r="BB1" s="487"/>
      <c r="BC1" s="487"/>
      <c r="BD1" s="488"/>
      <c r="BE1" s="9"/>
      <c r="BF1" s="9"/>
      <c r="BG1" s="9"/>
      <c r="BH1" s="9"/>
      <c r="BI1" s="9"/>
      <c r="BJ1" s="9"/>
      <c r="BK1" s="9"/>
      <c r="BL1" s="9"/>
      <c r="BM1" s="9"/>
      <c r="BN1" s="9"/>
      <c r="BO1" s="9"/>
      <c r="BP1" s="9"/>
      <c r="BQ1" s="9"/>
      <c r="BR1" s="9"/>
      <c r="BS1" s="9"/>
    </row>
    <row r="2" spans="1:71" ht="24">
      <c r="A2" s="32"/>
      <c r="B2" s="33" t="s">
        <v>32</v>
      </c>
      <c r="C2" s="34" t="s">
        <v>33</v>
      </c>
      <c r="D2" s="34" t="s">
        <v>34</v>
      </c>
      <c r="E2" s="34" t="s">
        <v>35</v>
      </c>
      <c r="F2" s="35" t="s">
        <v>36</v>
      </c>
      <c r="G2" s="36" t="s">
        <v>32</v>
      </c>
      <c r="H2" s="37" t="s">
        <v>33</v>
      </c>
      <c r="I2" s="37" t="s">
        <v>34</v>
      </c>
      <c r="J2" s="37" t="s">
        <v>35</v>
      </c>
      <c r="K2" s="38" t="s">
        <v>36</v>
      </c>
      <c r="L2" s="39" t="s">
        <v>32</v>
      </c>
      <c r="M2" s="40" t="s">
        <v>33</v>
      </c>
      <c r="N2" s="40" t="s">
        <v>34</v>
      </c>
      <c r="O2" s="40" t="s">
        <v>35</v>
      </c>
      <c r="P2" s="41" t="s">
        <v>36</v>
      </c>
      <c r="Q2" s="37" t="s">
        <v>32</v>
      </c>
      <c r="R2" s="37" t="s">
        <v>33</v>
      </c>
      <c r="S2" s="37" t="s">
        <v>34</v>
      </c>
      <c r="T2" s="37" t="s">
        <v>35</v>
      </c>
      <c r="U2" s="37" t="s">
        <v>36</v>
      </c>
      <c r="V2" s="41" t="s">
        <v>32</v>
      </c>
      <c r="W2" s="41" t="s">
        <v>33</v>
      </c>
      <c r="X2" s="41" t="s">
        <v>34</v>
      </c>
      <c r="Y2" s="41" t="s">
        <v>35</v>
      </c>
      <c r="Z2" s="41" t="s">
        <v>36</v>
      </c>
      <c r="AA2" s="37" t="s">
        <v>32</v>
      </c>
      <c r="AB2" s="37" t="s">
        <v>33</v>
      </c>
      <c r="AC2" s="37" t="s">
        <v>34</v>
      </c>
      <c r="AD2" s="37" t="s">
        <v>35</v>
      </c>
      <c r="AE2" s="37" t="s">
        <v>36</v>
      </c>
      <c r="AF2" s="41" t="s">
        <v>32</v>
      </c>
      <c r="AG2" s="41" t="s">
        <v>33</v>
      </c>
      <c r="AH2" s="41" t="s">
        <v>34</v>
      </c>
      <c r="AI2" s="41" t="s">
        <v>35</v>
      </c>
      <c r="AJ2" s="41" t="s">
        <v>36</v>
      </c>
      <c r="AK2" s="37" t="s">
        <v>32</v>
      </c>
      <c r="AL2" s="37" t="s">
        <v>33</v>
      </c>
      <c r="AM2" s="37" t="s">
        <v>34</v>
      </c>
      <c r="AN2" s="37" t="s">
        <v>35</v>
      </c>
      <c r="AO2" s="37" t="s">
        <v>36</v>
      </c>
      <c r="AP2" s="41" t="s">
        <v>32</v>
      </c>
      <c r="AQ2" s="41" t="s">
        <v>33</v>
      </c>
      <c r="AR2" s="41" t="s">
        <v>34</v>
      </c>
      <c r="AS2" s="41" t="s">
        <v>35</v>
      </c>
      <c r="AT2" s="41" t="s">
        <v>36</v>
      </c>
      <c r="AU2" s="37" t="s">
        <v>32</v>
      </c>
      <c r="AV2" s="37" t="s">
        <v>33</v>
      </c>
      <c r="AW2" s="37" t="s">
        <v>34</v>
      </c>
      <c r="AX2" s="37" t="s">
        <v>35</v>
      </c>
      <c r="AY2" s="37" t="s">
        <v>36</v>
      </c>
      <c r="AZ2" s="41" t="s">
        <v>32</v>
      </c>
      <c r="BA2" s="41" t="s">
        <v>33</v>
      </c>
      <c r="BB2" s="41" t="s">
        <v>34</v>
      </c>
      <c r="BC2" s="41" t="s">
        <v>35</v>
      </c>
      <c r="BD2" s="41" t="s">
        <v>36</v>
      </c>
      <c r="BE2" s="15"/>
      <c r="BF2" s="15"/>
      <c r="BG2" s="15"/>
      <c r="BH2" s="15"/>
      <c r="BI2" s="15"/>
      <c r="BJ2" s="15"/>
      <c r="BK2" s="15"/>
      <c r="BL2" s="15"/>
      <c r="BM2" s="15"/>
      <c r="BN2" s="15"/>
      <c r="BO2" s="15"/>
      <c r="BP2" s="15"/>
      <c r="BQ2" s="15"/>
      <c r="BR2" s="15"/>
      <c r="BS2" s="15"/>
    </row>
    <row r="3" spans="1:71" ht="15">
      <c r="A3" s="43" t="str">
        <f>'Kúpa  nadobudnutie vozidla'!B2</f>
        <v>Kúpa / nadobudnutie vozidla</v>
      </c>
      <c r="B3" s="44">
        <f>'Kúpa  nadobudnutie vozidla'!D155</f>
        <v>135</v>
      </c>
      <c r="C3" s="44">
        <f>'Kúpa  nadobudnutie vozidla'!D156</f>
        <v>68</v>
      </c>
      <c r="D3" s="44">
        <f>'Kúpa  nadobudnutie vozidla'!D157</f>
        <v>46</v>
      </c>
      <c r="E3" s="44">
        <f>'Kúpa  nadobudnutie vozidla'!D158</f>
        <v>67</v>
      </c>
      <c r="F3" s="47">
        <f>'Kúpa  nadobudnutie vozidla'!D159</f>
        <v>0.38395848599999999</v>
      </c>
      <c r="G3" s="49">
        <f>'Kúpa  nadobudnutie vozidla'!L7</f>
        <v>6</v>
      </c>
      <c r="H3" s="50">
        <f>'Kúpa  nadobudnutie vozidla'!L8</f>
        <v>0</v>
      </c>
      <c r="I3" s="52">
        <f>'Kúpa  nadobudnutie vozidla'!L9</f>
        <v>3</v>
      </c>
      <c r="J3" s="52">
        <f>'Kúpa  nadobudnutie vozidla'!L10</f>
        <v>6</v>
      </c>
      <c r="K3" s="19">
        <f>'Kúpa  nadobudnutie vozidla'!L11</f>
        <v>0.5</v>
      </c>
      <c r="L3" s="54">
        <f>'Kúpa  nadobudnutie vozidla'!L13</f>
        <v>13</v>
      </c>
      <c r="M3" s="52">
        <f>'Kúpa  nadobudnutie vozidla'!L14</f>
        <v>0</v>
      </c>
      <c r="N3" s="52">
        <f>'Kúpa  nadobudnutie vozidla'!L15</f>
        <v>12</v>
      </c>
      <c r="O3" s="52">
        <f>'Kúpa  nadobudnutie vozidla'!L16</f>
        <v>13</v>
      </c>
      <c r="P3" s="21">
        <f>'Kúpa  nadobudnutie vozidla'!L17</f>
        <v>0.92307692307692313</v>
      </c>
      <c r="Q3" s="55">
        <f>'Kúpa  nadobudnutie vozidla'!L23</f>
        <v>6</v>
      </c>
      <c r="R3" s="56">
        <f>'Kúpa  nadobudnutie vozidla'!L24</f>
        <v>3</v>
      </c>
      <c r="S3" s="56">
        <f>'Kúpa  nadobudnutie vozidla'!L25</f>
        <v>3</v>
      </c>
      <c r="T3" s="56">
        <f>'Kúpa  nadobudnutie vozidla'!L26</f>
        <v>3</v>
      </c>
      <c r="U3" s="24">
        <f>'Kúpa  nadobudnutie vozidla'!L27</f>
        <v>0.5</v>
      </c>
      <c r="V3" s="55">
        <f>'Kúpa  nadobudnutie vozidla'!L28</f>
        <v>6</v>
      </c>
      <c r="W3" s="57">
        <f>'Kúpa  nadobudnutie vozidla'!L29</f>
        <v>6</v>
      </c>
      <c r="X3" s="57">
        <f>'Kúpa  nadobudnutie vozidla'!L30</f>
        <v>0</v>
      </c>
      <c r="Y3" s="57">
        <f>'Kúpa  nadobudnutie vozidla'!L31</f>
        <v>0</v>
      </c>
      <c r="Z3" s="24">
        <f>'Kúpa  nadobudnutie vozidla'!L32</f>
        <v>0</v>
      </c>
      <c r="AA3" s="55">
        <f>'Kúpa  nadobudnutie vozidla'!L33</f>
        <v>6</v>
      </c>
      <c r="AB3" s="56">
        <f>'Kúpa  nadobudnutie vozidla'!L34</f>
        <v>6</v>
      </c>
      <c r="AC3" s="56">
        <f>'Kúpa  nadobudnutie vozidla'!L35</f>
        <v>0</v>
      </c>
      <c r="AD3" s="56">
        <f>'Kúpa  nadobudnutie vozidla'!L36</f>
        <v>0</v>
      </c>
      <c r="AE3" s="24">
        <f>'Kúpa  nadobudnutie vozidla'!L37</f>
        <v>0</v>
      </c>
      <c r="AF3" s="55">
        <f>'Kúpa  nadobudnutie vozidla'!L38</f>
        <v>14</v>
      </c>
      <c r="AG3" s="56">
        <f>'Kúpa  nadobudnutie vozidla'!L39</f>
        <v>3</v>
      </c>
      <c r="AH3" s="56">
        <f>'Kúpa  nadobudnutie vozidla'!L40</f>
        <v>6</v>
      </c>
      <c r="AI3" s="56">
        <f>'Kúpa  nadobudnutie vozidla'!L41</f>
        <v>11</v>
      </c>
      <c r="AJ3" s="24">
        <f>'Kúpa  nadobudnutie vozidla'!L42</f>
        <v>0.42857142857142855</v>
      </c>
      <c r="AK3" s="55">
        <f>'Kúpa  nadobudnutie vozidla'!L52</f>
        <v>25</v>
      </c>
      <c r="AL3" s="56">
        <f>'Kúpa  nadobudnutie vozidla'!L53</f>
        <v>12</v>
      </c>
      <c r="AM3" s="56">
        <f>'Kúpa  nadobudnutie vozidla'!L54</f>
        <v>7</v>
      </c>
      <c r="AN3" s="56">
        <f>'Kúpa  nadobudnutie vozidla'!L55</f>
        <v>13</v>
      </c>
      <c r="AO3" s="24">
        <f>'Kúpa  nadobudnutie vozidla'!L56</f>
        <v>0.28000000000000003</v>
      </c>
      <c r="AP3" s="55">
        <f>'Kúpa  nadobudnutie vozidla'!L86</f>
        <v>5</v>
      </c>
      <c r="AQ3" s="56">
        <f>'Kúpa  nadobudnutie vozidla'!L87</f>
        <v>3</v>
      </c>
      <c r="AR3" s="56">
        <f>'Kúpa  nadobudnutie vozidla'!L88</f>
        <v>1</v>
      </c>
      <c r="AS3" s="56">
        <f>'Kúpa  nadobudnutie vozidla'!L89</f>
        <v>2</v>
      </c>
      <c r="AT3" s="24">
        <f>'Kúpa  nadobudnutie vozidla'!L90</f>
        <v>0.2</v>
      </c>
      <c r="AU3" s="60">
        <f>'Kúpa  nadobudnutie vozidla'!L109</f>
        <v>9</v>
      </c>
      <c r="AV3" s="56">
        <f>'Kúpa  nadobudnutie vozidla'!L110</f>
        <v>6</v>
      </c>
      <c r="AW3" s="56">
        <f>'Kúpa  nadobudnutie vozidla'!L111</f>
        <v>3</v>
      </c>
      <c r="AX3" s="56">
        <f>'Kúpa  nadobudnutie vozidla'!L112</f>
        <v>3</v>
      </c>
      <c r="AY3" s="24">
        <f>'Kúpa  nadobudnutie vozidla'!L113</f>
        <v>0.33333333333333331</v>
      </c>
      <c r="AZ3" s="55">
        <f>'Kúpa  nadobudnutie vozidla'!L116</f>
        <v>5</v>
      </c>
      <c r="BA3" s="56">
        <f>'Kúpa  nadobudnutie vozidla'!L117</f>
        <v>1</v>
      </c>
      <c r="BB3" s="56">
        <f>'Kúpa  nadobudnutie vozidla'!L118</f>
        <v>4</v>
      </c>
      <c r="BC3" s="56">
        <f>'Kúpa  nadobudnutie vozidla'!L119</f>
        <v>4</v>
      </c>
      <c r="BD3" s="24">
        <f>'Kúpa  nadobudnutie vozidla'!L120</f>
        <v>0.8</v>
      </c>
    </row>
    <row r="4" spans="1:71" ht="15">
      <c r="A4" s="61" t="str">
        <f>'Domáhanie sa práva – Odvolanie '!B2</f>
        <v>Domáhanie sa práva – Odvolanie sa</v>
      </c>
      <c r="B4" s="62">
        <f>'Domáhanie sa práva – Odvolanie '!D155</f>
        <v>134</v>
      </c>
      <c r="C4" s="62">
        <f>'Domáhanie sa práva – Odvolanie '!D156</f>
        <v>62</v>
      </c>
      <c r="D4" s="62">
        <f>'Domáhanie sa práva – Odvolanie '!D157</f>
        <v>45</v>
      </c>
      <c r="E4" s="62">
        <f>'Domáhanie sa práva – Odvolanie '!D158</f>
        <v>72</v>
      </c>
      <c r="F4" s="63">
        <f>'Domáhanie sa práva – Odvolanie '!D159</f>
        <v>0.37665750920000002</v>
      </c>
      <c r="G4" s="64">
        <f>'Domáhanie sa práva – Odvolanie '!L7</f>
        <v>6</v>
      </c>
      <c r="H4" s="65">
        <f>'Domáhanie sa práva – Odvolanie '!L8</f>
        <v>0</v>
      </c>
      <c r="I4" s="66">
        <f>'Domáhanie sa práva – Odvolanie '!L9</f>
        <v>6</v>
      </c>
      <c r="J4" s="66">
        <f>'Domáhanie sa práva – Odvolanie '!L10</f>
        <v>6</v>
      </c>
      <c r="K4" s="31">
        <f>'Domáhanie sa práva – Odvolanie '!L11</f>
        <v>1</v>
      </c>
      <c r="L4" s="67">
        <f>'Domáhanie sa práva – Odvolanie '!L13</f>
        <v>13</v>
      </c>
      <c r="M4" s="66">
        <f>'Domáhanie sa práva – Odvolanie '!L14</f>
        <v>0</v>
      </c>
      <c r="N4" s="66">
        <f>'Domáhanie sa práva – Odvolanie '!L15</f>
        <v>8</v>
      </c>
      <c r="O4" s="66">
        <f>'Domáhanie sa práva – Odvolanie '!L16</f>
        <v>13</v>
      </c>
      <c r="P4" s="45">
        <f>'Domáhanie sa práva – Odvolanie '!L17</f>
        <v>0.61538461538461542</v>
      </c>
      <c r="Q4" s="68">
        <f>'Domáhanie sa práva – Odvolanie '!L23</f>
        <v>6</v>
      </c>
      <c r="R4" s="69">
        <f>'Domáhanie sa práva – Odvolanie '!L24</f>
        <v>3</v>
      </c>
      <c r="S4" s="69">
        <f>'Domáhanie sa práva – Odvolanie '!L25</f>
        <v>2</v>
      </c>
      <c r="T4" s="69">
        <f>'Domáhanie sa práva – Odvolanie '!L26</f>
        <v>3</v>
      </c>
      <c r="U4" s="51">
        <f>'Domáhanie sa práva – Odvolanie '!L27</f>
        <v>0.33333333333333331</v>
      </c>
      <c r="V4" s="70">
        <f>'Domáhanie sa práva – Odvolanie '!L28</f>
        <v>6</v>
      </c>
      <c r="W4" s="69">
        <f>'Domáhanie sa práva – Odvolanie '!L29</f>
        <v>6</v>
      </c>
      <c r="X4" s="69">
        <f>'Domáhanie sa práva – Odvolanie '!L30</f>
        <v>0</v>
      </c>
      <c r="Y4" s="69">
        <f>'Domáhanie sa práva – Odvolanie '!L31</f>
        <v>0</v>
      </c>
      <c r="Z4" s="51">
        <f>'Domáhanie sa práva – Odvolanie '!L32</f>
        <v>0</v>
      </c>
      <c r="AA4" s="70">
        <f>'Domáhanie sa práva – Odvolanie '!L33</f>
        <v>6</v>
      </c>
      <c r="AB4" s="69">
        <f>'Domáhanie sa práva – Odvolanie '!L34</f>
        <v>6</v>
      </c>
      <c r="AC4" s="69">
        <f>'Domáhanie sa práva – Odvolanie '!L35</f>
        <v>0</v>
      </c>
      <c r="AD4" s="69">
        <f>'Domáhanie sa práva – Odvolanie '!L36</f>
        <v>0</v>
      </c>
      <c r="AE4" s="51">
        <f>'Domáhanie sa práva – Odvolanie '!L37</f>
        <v>0</v>
      </c>
      <c r="AF4" s="70">
        <f>'Domáhanie sa práva – Odvolanie '!L38</f>
        <v>14</v>
      </c>
      <c r="AG4" s="69">
        <f>'Domáhanie sa práva – Odvolanie '!L39</f>
        <v>4</v>
      </c>
      <c r="AH4" s="69">
        <f>'Domáhanie sa práva – Odvolanie '!L40</f>
        <v>4</v>
      </c>
      <c r="AI4" s="69">
        <f>'Domáhanie sa práva – Odvolanie '!L41</f>
        <v>10</v>
      </c>
      <c r="AJ4" s="51">
        <f>'Domáhanie sa práva – Odvolanie '!L42</f>
        <v>0.2857142857142857</v>
      </c>
      <c r="AK4" s="70">
        <f>'Domáhanie sa práva – Odvolanie '!L52</f>
        <v>24</v>
      </c>
      <c r="AL4" s="69">
        <f>'Domáhanie sa práva – Odvolanie '!L53</f>
        <v>3</v>
      </c>
      <c r="AM4" s="69">
        <f>'Domáhanie sa práva – Odvolanie '!L54</f>
        <v>13</v>
      </c>
      <c r="AN4" s="69">
        <f>'Domáhanie sa práva – Odvolanie '!L55</f>
        <v>21</v>
      </c>
      <c r="AO4" s="51">
        <f>'Domáhanie sa práva – Odvolanie '!L56</f>
        <v>0.54166666666666663</v>
      </c>
      <c r="AP4" s="70">
        <f>'Domáhanie sa práva – Odvolanie '!L86</f>
        <v>5</v>
      </c>
      <c r="AQ4" s="69">
        <f>'Domáhanie sa práva – Odvolanie '!L87</f>
        <v>2</v>
      </c>
      <c r="AR4" s="69">
        <f>'Domáhanie sa práva – Odvolanie '!L88</f>
        <v>2</v>
      </c>
      <c r="AS4" s="69">
        <f>'Domáhanie sa práva – Odvolanie '!L89</f>
        <v>3</v>
      </c>
      <c r="AT4" s="51">
        <f>'Domáhanie sa práva – Odvolanie '!L90</f>
        <v>0.4</v>
      </c>
      <c r="AU4" s="71">
        <f>'Domáhanie sa práva – Odvolanie '!L109</f>
        <v>9</v>
      </c>
      <c r="AV4" s="69">
        <f>'Domáhanie sa práva – Odvolanie '!L110</f>
        <v>9</v>
      </c>
      <c r="AW4" s="69">
        <f>'Domáhanie sa práva – Odvolanie '!L111</f>
        <v>0</v>
      </c>
      <c r="AX4" s="69">
        <f>'Domáhanie sa práva – Odvolanie '!L112</f>
        <v>0</v>
      </c>
      <c r="AY4" s="51">
        <f>'Domáhanie sa práva – Odvolanie '!L113</f>
        <v>0</v>
      </c>
      <c r="AZ4" s="70">
        <f>'Domáhanie sa práva – Odvolanie '!L116</f>
        <v>5</v>
      </c>
      <c r="BA4" s="69">
        <f>'Domáhanie sa práva – Odvolanie '!L117</f>
        <v>1</v>
      </c>
      <c r="BB4" s="69">
        <f>'Domáhanie sa práva – Odvolanie '!L118</f>
        <v>4</v>
      </c>
      <c r="BC4" s="69">
        <f>'Domáhanie sa práva – Odvolanie '!L119</f>
        <v>4</v>
      </c>
      <c r="BD4" s="51">
        <f>'Domáhanie sa práva – Odvolanie '!L120</f>
        <v>0.8</v>
      </c>
    </row>
    <row r="5" spans="1:71" ht="15">
      <c r="A5" s="61" t="str">
        <f>'Predaj vozidla'!B2</f>
        <v>Predaj vozidla</v>
      </c>
      <c r="B5" s="62">
        <f>'Predaj vozidla'!D155</f>
        <v>126</v>
      </c>
      <c r="C5" s="62">
        <f>'Predaj vozidla'!D156</f>
        <v>61</v>
      </c>
      <c r="D5" s="62">
        <f>'Predaj vozidla'!D157</f>
        <v>43</v>
      </c>
      <c r="E5" s="62">
        <f>'Predaj vozidla'!D158</f>
        <v>65</v>
      </c>
      <c r="F5" s="63">
        <f>'Predaj vozidla'!D159</f>
        <v>0.36729181929999999</v>
      </c>
      <c r="G5" s="64">
        <f>'Predaj vozidla'!L7</f>
        <v>6</v>
      </c>
      <c r="H5" s="65">
        <f>'Predaj vozidla'!L8</f>
        <v>0</v>
      </c>
      <c r="I5" s="66">
        <f>'Predaj vozidla'!L9</f>
        <v>3</v>
      </c>
      <c r="J5" s="66">
        <f>'Predaj vozidla'!L10</f>
        <v>6</v>
      </c>
      <c r="K5" s="31">
        <f>'Predaj vozidla'!L11</f>
        <v>0.5</v>
      </c>
      <c r="L5" s="67">
        <f>'Predaj vozidla'!L13</f>
        <v>13</v>
      </c>
      <c r="M5" s="66">
        <f>'Predaj vozidla'!L14</f>
        <v>0</v>
      </c>
      <c r="N5" s="66">
        <f>'Predaj vozidla'!L15</f>
        <v>12</v>
      </c>
      <c r="O5" s="66">
        <f>'Predaj vozidla'!L16</f>
        <v>13</v>
      </c>
      <c r="P5" s="45">
        <f>'Predaj vozidla'!L17</f>
        <v>0.92307692307692313</v>
      </c>
      <c r="Q5" s="68">
        <f>'Predaj vozidla'!L23</f>
        <v>6</v>
      </c>
      <c r="R5" s="69">
        <f>'Predaj vozidla'!L24</f>
        <v>3</v>
      </c>
      <c r="S5" s="69">
        <f>'Predaj vozidla'!L25</f>
        <v>3</v>
      </c>
      <c r="T5" s="69">
        <f>'Predaj vozidla'!L26</f>
        <v>3</v>
      </c>
      <c r="U5" s="51">
        <f>'Predaj vozidla'!L27</f>
        <v>0.5</v>
      </c>
      <c r="V5" s="70">
        <f>'Predaj vozidla'!L28</f>
        <v>6</v>
      </c>
      <c r="W5" s="69">
        <f>'Predaj vozidla'!L29</f>
        <v>6</v>
      </c>
      <c r="X5" s="69">
        <f>'Predaj vozidla'!L30</f>
        <v>0</v>
      </c>
      <c r="Y5" s="69">
        <f>'Predaj vozidla'!L31</f>
        <v>0</v>
      </c>
      <c r="Z5" s="51">
        <f>'Predaj vozidla'!L32</f>
        <v>0</v>
      </c>
      <c r="AA5" s="70">
        <f>'Predaj vozidla'!L33</f>
        <v>6</v>
      </c>
      <c r="AB5" s="69">
        <f>'Predaj vozidla'!L34</f>
        <v>6</v>
      </c>
      <c r="AC5" s="69">
        <f>'Predaj vozidla'!L35</f>
        <v>0</v>
      </c>
      <c r="AD5" s="69">
        <f>'Predaj vozidla'!L36</f>
        <v>0</v>
      </c>
      <c r="AE5" s="51">
        <f>'Predaj vozidla'!L37</f>
        <v>0</v>
      </c>
      <c r="AF5" s="70">
        <f>'Predaj vozidla'!L38</f>
        <v>14</v>
      </c>
      <c r="AG5" s="69">
        <f>'Predaj vozidla'!L39</f>
        <v>3</v>
      </c>
      <c r="AH5" s="69">
        <f>'Predaj vozidla'!L40</f>
        <v>6</v>
      </c>
      <c r="AI5" s="69">
        <f>'Predaj vozidla'!L41</f>
        <v>11</v>
      </c>
      <c r="AJ5" s="51">
        <f>'Predaj vozidla'!L42</f>
        <v>0.42857142857142855</v>
      </c>
      <c r="AK5" s="70">
        <f>'Predaj vozidla'!L52</f>
        <v>25</v>
      </c>
      <c r="AL5" s="69">
        <f>'Predaj vozidla'!L53</f>
        <v>11</v>
      </c>
      <c r="AM5" s="69">
        <f>'Predaj vozidla'!L54</f>
        <v>7</v>
      </c>
      <c r="AN5" s="69">
        <f>'Predaj vozidla'!L55</f>
        <v>14</v>
      </c>
      <c r="AO5" s="51">
        <f>'Predaj vozidla'!L56</f>
        <v>0.28000000000000003</v>
      </c>
      <c r="AP5" s="70">
        <f>'Predaj vozidla'!L86</f>
        <v>5</v>
      </c>
      <c r="AQ5" s="69">
        <f>'Predaj vozidla'!L87</f>
        <v>3</v>
      </c>
      <c r="AR5" s="69">
        <f>'Predaj vozidla'!L88</f>
        <v>1</v>
      </c>
      <c r="AS5" s="69">
        <f>'Predaj vozidla'!L89</f>
        <v>2</v>
      </c>
      <c r="AT5" s="51">
        <f>'Predaj vozidla'!L90</f>
        <v>0.2</v>
      </c>
      <c r="AU5" s="71">
        <f>'Predaj vozidla'!L109</f>
        <v>0</v>
      </c>
      <c r="AV5" s="69">
        <f>'Predaj vozidla'!L110</f>
        <v>0</v>
      </c>
      <c r="AW5" s="69">
        <f>'Predaj vozidla'!L111</f>
        <v>0</v>
      </c>
      <c r="AX5" s="69">
        <f>'Predaj vozidla'!L112</f>
        <v>0</v>
      </c>
      <c r="AY5" s="51" t="str">
        <f>'Predaj vozidla'!L113</f>
        <v>N/A</v>
      </c>
      <c r="AZ5" s="70">
        <f>'Predaj vozidla'!L116</f>
        <v>5</v>
      </c>
      <c r="BA5" s="69">
        <f>'Predaj vozidla'!L117</f>
        <v>1</v>
      </c>
      <c r="BB5" s="69">
        <f>'Predaj vozidla'!L118</f>
        <v>4</v>
      </c>
      <c r="BC5" s="69">
        <f>'Predaj vozidla'!L119</f>
        <v>4</v>
      </c>
      <c r="BD5" s="51">
        <f>'Predaj vozidla'!L120</f>
        <v>0.8</v>
      </c>
    </row>
    <row r="6" spans="1:71" ht="15">
      <c r="A6" s="61" t="str">
        <f>'Príspevok pri narodení dieťaťa'!B2</f>
        <v>Príspevok pri narodení dieťaťa</v>
      </c>
      <c r="B6" s="62">
        <f>'Príspevok pri narodení dieťaťa'!D155</f>
        <v>113</v>
      </c>
      <c r="C6" s="62">
        <f>'Príspevok pri narodení dieťaťa'!D156</f>
        <v>39</v>
      </c>
      <c r="D6" s="62">
        <f>'Príspevok pri narodení dieťaťa'!D157</f>
        <v>50</v>
      </c>
      <c r="E6" s="62">
        <f>'Príspevok pri narodení dieťaťa'!D158</f>
        <v>74</v>
      </c>
      <c r="F6" s="63">
        <f>'Príspevok pri narodení dieťaťa'!D159</f>
        <v>0.50321428570000004</v>
      </c>
      <c r="G6" s="64">
        <f>'Príspevok pri narodení dieťaťa'!L7</f>
        <v>6</v>
      </c>
      <c r="H6" s="65">
        <f>'Príspevok pri narodení dieťaťa'!L8</f>
        <v>0</v>
      </c>
      <c r="I6" s="66">
        <f>'Príspevok pri narodení dieťaťa'!L9</f>
        <v>6</v>
      </c>
      <c r="J6" s="66">
        <f>'Príspevok pri narodení dieťaťa'!L10</f>
        <v>6</v>
      </c>
      <c r="K6" s="31">
        <f>'Príspevok pri narodení dieťaťa'!L11</f>
        <v>1</v>
      </c>
      <c r="L6" s="67">
        <f>'Príspevok pri narodení dieťaťa'!L13</f>
        <v>12</v>
      </c>
      <c r="M6" s="66">
        <f>'Príspevok pri narodení dieťaťa'!L14</f>
        <v>0</v>
      </c>
      <c r="N6" s="66">
        <f>'Príspevok pri narodení dieťaťa'!L15</f>
        <v>9</v>
      </c>
      <c r="O6" s="66">
        <f>'Príspevok pri narodení dieťaťa'!L16</f>
        <v>12</v>
      </c>
      <c r="P6" s="45">
        <f>'Príspevok pri narodení dieťaťa'!L17</f>
        <v>0.75</v>
      </c>
      <c r="Q6" s="68">
        <f>'Príspevok pri narodení dieťaťa'!L23</f>
        <v>6</v>
      </c>
      <c r="R6" s="69">
        <f>'Príspevok pri narodení dieťaťa'!L24</f>
        <v>3</v>
      </c>
      <c r="S6" s="69">
        <f>'Príspevok pri narodení dieťaťa'!L25</f>
        <v>1</v>
      </c>
      <c r="T6" s="69">
        <f>'Príspevok pri narodení dieťaťa'!L26</f>
        <v>3</v>
      </c>
      <c r="U6" s="51">
        <f>'Príspevok pri narodení dieťaťa'!L27</f>
        <v>0.16666666666666666</v>
      </c>
      <c r="V6" s="70">
        <f>'Príspevok pri narodení dieťaťa'!L28</f>
        <v>4</v>
      </c>
      <c r="W6" s="69">
        <f>'Príspevok pri narodení dieťaťa'!L29</f>
        <v>0</v>
      </c>
      <c r="X6" s="69">
        <f>'Príspevok pri narodení dieťaťa'!L30</f>
        <v>3</v>
      </c>
      <c r="Y6" s="69">
        <f>'Príspevok pri narodení dieťaťa'!L31</f>
        <v>4</v>
      </c>
      <c r="Z6" s="51">
        <f>'Príspevok pri narodení dieťaťa'!L32</f>
        <v>0.75</v>
      </c>
      <c r="AA6" s="70">
        <f>'Príspevok pri narodení dieťaťa'!L33</f>
        <v>4</v>
      </c>
      <c r="AB6" s="69">
        <f>'Príspevok pri narodení dieťaťa'!L34</f>
        <v>0</v>
      </c>
      <c r="AC6" s="69">
        <f>'Príspevok pri narodení dieťaťa'!L35</f>
        <v>4</v>
      </c>
      <c r="AD6" s="69">
        <f>'Príspevok pri narodení dieťaťa'!L36</f>
        <v>4</v>
      </c>
      <c r="AE6" s="51">
        <f>'Príspevok pri narodení dieťaťa'!L37</f>
        <v>1</v>
      </c>
      <c r="AF6" s="70">
        <f>'Príspevok pri narodení dieťaťa'!L38</f>
        <v>10</v>
      </c>
      <c r="AG6" s="69">
        <f>'Príspevok pri narodení dieťaťa'!L39</f>
        <v>2</v>
      </c>
      <c r="AH6" s="69">
        <f>'Príspevok pri narodení dieťaťa'!L40</f>
        <v>6</v>
      </c>
      <c r="AI6" s="69">
        <f>'Príspevok pri narodení dieťaťa'!L41</f>
        <v>8</v>
      </c>
      <c r="AJ6" s="51">
        <f>'Príspevok pri narodení dieťaťa'!L42</f>
        <v>0.6</v>
      </c>
      <c r="AK6" s="70">
        <f>'Príspevok pri narodení dieťaťa'!L52</f>
        <v>21</v>
      </c>
      <c r="AL6" s="69">
        <f>'Príspevok pri narodení dieťaťa'!L53</f>
        <v>2</v>
      </c>
      <c r="AM6" s="69">
        <f>'Príspevok pri narodení dieťaťa'!L54</f>
        <v>11</v>
      </c>
      <c r="AN6" s="69">
        <f>'Príspevok pri narodení dieťaťa'!L55</f>
        <v>19</v>
      </c>
      <c r="AO6" s="51">
        <f>'Príspevok pri narodení dieťaťa'!L56</f>
        <v>0.52380952380952384</v>
      </c>
      <c r="AP6" s="70">
        <f>'Príspevok pri narodení dieťaťa'!L86</f>
        <v>5</v>
      </c>
      <c r="AQ6" s="69">
        <f>'Príspevok pri narodení dieťaťa'!L87</f>
        <v>2</v>
      </c>
      <c r="AR6" s="69">
        <f>'Príspevok pri narodení dieťaťa'!L88</f>
        <v>0</v>
      </c>
      <c r="AS6" s="69">
        <f>'Príspevok pri narodení dieťaťa'!L89</f>
        <v>3</v>
      </c>
      <c r="AT6" s="51">
        <f>'Príspevok pri narodení dieťaťa'!L90</f>
        <v>0</v>
      </c>
      <c r="AU6" s="71">
        <f>'Príspevok pri narodení dieťaťa'!L109</f>
        <v>0</v>
      </c>
      <c r="AV6" s="69">
        <f>'Príspevok pri narodení dieťaťa'!L110</f>
        <v>0</v>
      </c>
      <c r="AW6" s="69">
        <f>'Príspevok pri narodení dieťaťa'!L111</f>
        <v>0</v>
      </c>
      <c r="AX6" s="69">
        <f>'Príspevok pri narodení dieťaťa'!L112</f>
        <v>0</v>
      </c>
      <c r="AY6" s="51" t="str">
        <f>'Príspevok pri narodení dieťaťa'!L113</f>
        <v>N/A</v>
      </c>
      <c r="AZ6" s="70">
        <f>'Príspevok pri narodení dieťaťa'!L116</f>
        <v>5</v>
      </c>
      <c r="BA6" s="69">
        <f>'Príspevok pri narodení dieťaťa'!L117</f>
        <v>0</v>
      </c>
      <c r="BB6" s="69">
        <f>'Príspevok pri narodení dieťaťa'!L118</f>
        <v>5</v>
      </c>
      <c r="BC6" s="69">
        <f>'Príspevok pri narodení dieťaťa'!L119</f>
        <v>5</v>
      </c>
      <c r="BD6" s="51">
        <f>'Príspevok pri narodení dieťaťa'!L120</f>
        <v>1</v>
      </c>
    </row>
    <row r="7" spans="1:71" ht="15">
      <c r="A7" s="61" t="str">
        <f>'Domáhanie sa práva – Podanie na'!B2</f>
        <v>Domáhanie sa práva – Podanie na súd – Žaloba</v>
      </c>
      <c r="B7" s="62">
        <f>'Domáhanie sa práva – Podanie na'!D155</f>
        <v>134</v>
      </c>
      <c r="C7" s="62">
        <f>'Domáhanie sa práva – Podanie na'!D156</f>
        <v>57</v>
      </c>
      <c r="D7" s="62">
        <f>'Domáhanie sa práva – Podanie na'!D157</f>
        <v>48</v>
      </c>
      <c r="E7" s="62">
        <f>'Domáhanie sa práva – Podanie na'!D158</f>
        <v>77</v>
      </c>
      <c r="F7" s="63">
        <f>'Domáhanie sa práva – Podanie na'!D159</f>
        <v>0.38920329669999998</v>
      </c>
      <c r="G7" s="64">
        <f>'Domáhanie sa práva – Podanie na'!L7</f>
        <v>6</v>
      </c>
      <c r="H7" s="65">
        <f>'Domáhanie sa práva – Podanie na'!L8</f>
        <v>0</v>
      </c>
      <c r="I7" s="66">
        <f>'Domáhanie sa práva – Podanie na'!L9</f>
        <v>6</v>
      </c>
      <c r="J7" s="66">
        <f>'Domáhanie sa práva – Podanie na'!L10</f>
        <v>6</v>
      </c>
      <c r="K7" s="31">
        <f>'Domáhanie sa práva – Podanie na'!L11</f>
        <v>1</v>
      </c>
      <c r="L7" s="67">
        <f>'Domáhanie sa práva – Podanie na'!L13</f>
        <v>13</v>
      </c>
      <c r="M7" s="66">
        <f>'Domáhanie sa práva – Podanie na'!L14</f>
        <v>0</v>
      </c>
      <c r="N7" s="66">
        <f>'Domáhanie sa práva – Podanie na'!L15</f>
        <v>7</v>
      </c>
      <c r="O7" s="66">
        <f>'Domáhanie sa práva – Podanie na'!L16</f>
        <v>13</v>
      </c>
      <c r="P7" s="45">
        <f>'Domáhanie sa práva – Podanie na'!L17</f>
        <v>0.53846153846153844</v>
      </c>
      <c r="Q7" s="68">
        <f>'Domáhanie sa práva – Podanie na'!L23</f>
        <v>6</v>
      </c>
      <c r="R7" s="69">
        <f>'Domáhanie sa práva – Podanie na'!L24</f>
        <v>3</v>
      </c>
      <c r="S7" s="69">
        <f>'Domáhanie sa práva – Podanie na'!L25</f>
        <v>2</v>
      </c>
      <c r="T7" s="69">
        <f>'Domáhanie sa práva – Podanie na'!L26</f>
        <v>3</v>
      </c>
      <c r="U7" s="51">
        <f>'Domáhanie sa práva – Podanie na'!L27</f>
        <v>0.33333333333333331</v>
      </c>
      <c r="V7" s="70">
        <f>'Domáhanie sa práva – Podanie na'!L28</f>
        <v>6</v>
      </c>
      <c r="W7" s="69">
        <f>'Domáhanie sa práva – Podanie na'!L29</f>
        <v>6</v>
      </c>
      <c r="X7" s="69">
        <f>'Domáhanie sa práva – Podanie na'!L30</f>
        <v>0</v>
      </c>
      <c r="Y7" s="69">
        <f>'Domáhanie sa práva – Podanie na'!L31</f>
        <v>0</v>
      </c>
      <c r="Z7" s="51">
        <f>'Domáhanie sa práva – Podanie na'!L32</f>
        <v>0</v>
      </c>
      <c r="AA7" s="70">
        <f>'Domáhanie sa práva – Podanie na'!L33</f>
        <v>6</v>
      </c>
      <c r="AB7" s="69">
        <f>'Domáhanie sa práva – Podanie na'!L34</f>
        <v>6</v>
      </c>
      <c r="AC7" s="69">
        <f>'Domáhanie sa práva – Podanie na'!L35</f>
        <v>0</v>
      </c>
      <c r="AD7" s="69">
        <f>'Domáhanie sa práva – Podanie na'!L36</f>
        <v>0</v>
      </c>
      <c r="AE7" s="51">
        <f>'Domáhanie sa práva – Podanie na'!L37</f>
        <v>0</v>
      </c>
      <c r="AF7" s="70">
        <f>'Domáhanie sa práva – Podanie na'!L38</f>
        <v>14</v>
      </c>
      <c r="AG7" s="69">
        <f>'Domáhanie sa práva – Podanie na'!L39</f>
        <v>2</v>
      </c>
      <c r="AH7" s="69">
        <f>'Domáhanie sa práva – Podanie na'!L40</f>
        <v>5</v>
      </c>
      <c r="AI7" s="69">
        <f>'Domáhanie sa práva – Podanie na'!L41</f>
        <v>12</v>
      </c>
      <c r="AJ7" s="51">
        <f>'Domáhanie sa práva – Podanie na'!L42</f>
        <v>0.35714285714285715</v>
      </c>
      <c r="AK7" s="70">
        <f>'Domáhanie sa práva – Podanie na'!L52</f>
        <v>24</v>
      </c>
      <c r="AL7" s="69">
        <f>'Domáhanie sa práva – Podanie na'!L53</f>
        <v>3</v>
      </c>
      <c r="AM7" s="69">
        <f>'Domáhanie sa práva – Podanie na'!L54</f>
        <v>13</v>
      </c>
      <c r="AN7" s="69">
        <f>'Domáhanie sa práva – Podanie na'!L55</f>
        <v>21</v>
      </c>
      <c r="AO7" s="51">
        <f>'Domáhanie sa práva – Podanie na'!L56</f>
        <v>0.54166666666666663</v>
      </c>
      <c r="AP7" s="70">
        <f>'Domáhanie sa práva – Podanie na'!L86</f>
        <v>5</v>
      </c>
      <c r="AQ7" s="69">
        <f>'Domáhanie sa práva – Podanie na'!L87</f>
        <v>2</v>
      </c>
      <c r="AR7" s="69">
        <f>'Domáhanie sa práva – Podanie na'!L88</f>
        <v>2</v>
      </c>
      <c r="AS7" s="69">
        <f>'Domáhanie sa práva – Podanie na'!L89</f>
        <v>3</v>
      </c>
      <c r="AT7" s="51">
        <f>'Domáhanie sa práva – Podanie na'!L90</f>
        <v>0.4</v>
      </c>
      <c r="AU7" s="71">
        <f>'Domáhanie sa práva – Podanie na'!L109</f>
        <v>9</v>
      </c>
      <c r="AV7" s="69">
        <f>'Domáhanie sa práva – Podanie na'!L110</f>
        <v>6</v>
      </c>
      <c r="AW7" s="69">
        <f>'Domáhanie sa práva – Podanie na'!L111</f>
        <v>3</v>
      </c>
      <c r="AX7" s="69">
        <f>'Domáhanie sa práva – Podanie na'!L112</f>
        <v>3</v>
      </c>
      <c r="AY7" s="51">
        <f>'Domáhanie sa práva – Podanie na'!L113</f>
        <v>0.33333333333333331</v>
      </c>
      <c r="AZ7" s="70">
        <f>'Domáhanie sa práva – Podanie na'!L116</f>
        <v>5</v>
      </c>
      <c r="BA7" s="69">
        <f>'Domáhanie sa práva – Podanie na'!L117</f>
        <v>1</v>
      </c>
      <c r="BB7" s="69">
        <f>'Domáhanie sa práva – Podanie na'!L118</f>
        <v>4</v>
      </c>
      <c r="BC7" s="69">
        <f>'Domáhanie sa práva – Podanie na'!L119</f>
        <v>4</v>
      </c>
      <c r="BD7" s="51">
        <f>'Domáhanie sa práva – Podanie na'!L120</f>
        <v>0.8</v>
      </c>
    </row>
    <row r="8" spans="1:71" ht="15">
      <c r="A8" s="61" t="str">
        <f>'Rodinný život – Rozvod'!B2</f>
        <v>Rodinný život – Rozvod</v>
      </c>
      <c r="B8" s="62">
        <f>'Rodinný život – Rozvod'!D155</f>
        <v>134</v>
      </c>
      <c r="C8" s="62">
        <f>'Rodinný život – Rozvod'!D156</f>
        <v>62</v>
      </c>
      <c r="D8" s="62">
        <f>'Rodinný život – Rozvod'!D157</f>
        <v>44</v>
      </c>
      <c r="E8" s="62">
        <f>'Rodinný život – Rozvod'!D158</f>
        <v>72</v>
      </c>
      <c r="F8" s="63">
        <f>'Rodinný život – Rozvod'!D159</f>
        <v>0.36896520150000001</v>
      </c>
      <c r="G8" s="64">
        <f>'Rodinný život – Rozvod'!L7</f>
        <v>6</v>
      </c>
      <c r="H8" s="65">
        <f>'Rodinný život – Rozvod'!L8</f>
        <v>0</v>
      </c>
      <c r="I8" s="66">
        <f>'Rodinný život – Rozvod'!L9</f>
        <v>6</v>
      </c>
      <c r="J8" s="66">
        <f>'Rodinný život – Rozvod'!L10</f>
        <v>6</v>
      </c>
      <c r="K8" s="31">
        <f>'Rodinný život – Rozvod'!L11</f>
        <v>1</v>
      </c>
      <c r="L8" s="67">
        <f>'Rodinný život – Rozvod'!L13</f>
        <v>13</v>
      </c>
      <c r="M8" s="66">
        <f>'Rodinný život – Rozvod'!L14</f>
        <v>0</v>
      </c>
      <c r="N8" s="66">
        <f>'Rodinný život – Rozvod'!L15</f>
        <v>7</v>
      </c>
      <c r="O8" s="66">
        <f>'Rodinný život – Rozvod'!L16</f>
        <v>13</v>
      </c>
      <c r="P8" s="45">
        <f>'Rodinný život – Rozvod'!L17</f>
        <v>0.53846153846153844</v>
      </c>
      <c r="Q8" s="68">
        <f>'Rodinný život – Rozvod'!L23</f>
        <v>6</v>
      </c>
      <c r="R8" s="69">
        <f>'Rodinný život – Rozvod'!L24</f>
        <v>3</v>
      </c>
      <c r="S8" s="69">
        <f>'Rodinný život – Rozvod'!L25</f>
        <v>2</v>
      </c>
      <c r="T8" s="69">
        <f>'Rodinný život – Rozvod'!L26</f>
        <v>3</v>
      </c>
      <c r="U8" s="51">
        <f>'Rodinný život – Rozvod'!L27</f>
        <v>0.33333333333333331</v>
      </c>
      <c r="V8" s="70">
        <f>'Rodinný život – Rozvod'!L28</f>
        <v>6</v>
      </c>
      <c r="W8" s="69">
        <f>'Rodinný život – Rozvod'!L29</f>
        <v>6</v>
      </c>
      <c r="X8" s="69">
        <f>'Rodinný život – Rozvod'!L30</f>
        <v>0</v>
      </c>
      <c r="Y8" s="69">
        <f>'Rodinný život – Rozvod'!L31</f>
        <v>0</v>
      </c>
      <c r="Z8" s="51">
        <f>'Rodinný život – Rozvod'!L32</f>
        <v>0</v>
      </c>
      <c r="AA8" s="70">
        <f>'Rodinný život – Rozvod'!L33</f>
        <v>6</v>
      </c>
      <c r="AB8" s="69">
        <f>'Rodinný život – Rozvod'!L34</f>
        <v>6</v>
      </c>
      <c r="AC8" s="69">
        <f>'Rodinný život – Rozvod'!L35</f>
        <v>0</v>
      </c>
      <c r="AD8" s="69">
        <f>'Rodinný život – Rozvod'!L36</f>
        <v>0</v>
      </c>
      <c r="AE8" s="51">
        <f>'Rodinný život – Rozvod'!L37</f>
        <v>0</v>
      </c>
      <c r="AF8" s="70">
        <f>'Rodinný život – Rozvod'!L38</f>
        <v>14</v>
      </c>
      <c r="AG8" s="69">
        <f>'Rodinný život – Rozvod'!L39</f>
        <v>4</v>
      </c>
      <c r="AH8" s="69">
        <f>'Rodinný život – Rozvod'!L40</f>
        <v>4</v>
      </c>
      <c r="AI8" s="69">
        <f>'Rodinný život – Rozvod'!L41</f>
        <v>10</v>
      </c>
      <c r="AJ8" s="51">
        <f>'Rodinný život – Rozvod'!L42</f>
        <v>0.2857142857142857</v>
      </c>
      <c r="AK8" s="70">
        <f>'Rodinný život – Rozvod'!L52</f>
        <v>24</v>
      </c>
      <c r="AL8" s="69">
        <f>'Rodinný život – Rozvod'!L53</f>
        <v>3</v>
      </c>
      <c r="AM8" s="69">
        <f>'Rodinný život – Rozvod'!L54</f>
        <v>13</v>
      </c>
      <c r="AN8" s="69">
        <f>'Rodinný život – Rozvod'!L55</f>
        <v>21</v>
      </c>
      <c r="AO8" s="51">
        <f>'Rodinný život – Rozvod'!L56</f>
        <v>0.54166666666666663</v>
      </c>
      <c r="AP8" s="70">
        <f>'Rodinný život – Rozvod'!L86</f>
        <v>5</v>
      </c>
      <c r="AQ8" s="69">
        <f>'Rodinný život – Rozvod'!L87</f>
        <v>2</v>
      </c>
      <c r="AR8" s="69">
        <f>'Rodinný život – Rozvod'!L88</f>
        <v>2</v>
      </c>
      <c r="AS8" s="69">
        <f>'Rodinný život – Rozvod'!L89</f>
        <v>3</v>
      </c>
      <c r="AT8" s="51">
        <f>'Rodinný život – Rozvod'!L90</f>
        <v>0.4</v>
      </c>
      <c r="AU8" s="71">
        <f>'Rodinný život – Rozvod'!L109</f>
        <v>9</v>
      </c>
      <c r="AV8" s="69">
        <f>'Rodinný život – Rozvod'!L110</f>
        <v>9</v>
      </c>
      <c r="AW8" s="69">
        <f>'Rodinný život – Rozvod'!L111</f>
        <v>0</v>
      </c>
      <c r="AX8" s="69">
        <f>'Rodinný život – Rozvod'!L112</f>
        <v>0</v>
      </c>
      <c r="AY8" s="51">
        <f>'Rodinný život – Rozvod'!L113</f>
        <v>0</v>
      </c>
      <c r="AZ8" s="70">
        <f>'Rodinný život – Rozvod'!L116</f>
        <v>5</v>
      </c>
      <c r="BA8" s="69">
        <f>'Rodinný život – Rozvod'!L117</f>
        <v>1</v>
      </c>
      <c r="BB8" s="69">
        <f>'Rodinný život – Rozvod'!L118</f>
        <v>4</v>
      </c>
      <c r="BC8" s="69">
        <f>'Rodinný život – Rozvod'!L119</f>
        <v>4</v>
      </c>
      <c r="BD8" s="51">
        <f>'Rodinný život – Rozvod'!L120</f>
        <v>0.8</v>
      </c>
    </row>
    <row r="9" spans="1:71" ht="15">
      <c r="A9" s="61" t="str">
        <f>'Bývanie – Prihlásenie (zmena) t'!B2</f>
        <v>Bývanie – Prihlásenie (zmena) trvalého pobytu</v>
      </c>
      <c r="B9" s="62">
        <f>'Bývanie – Prihlásenie (zmena) t'!D155</f>
        <v>128</v>
      </c>
      <c r="C9" s="62">
        <f>'Bývanie – Prihlásenie (zmena) t'!D156</f>
        <v>50</v>
      </c>
      <c r="D9" s="62">
        <f>'Bývanie – Prihlásenie (zmena) t'!D157</f>
        <v>50</v>
      </c>
      <c r="E9" s="62">
        <f>'Bývanie – Prihlásenie (zmena) t'!D158</f>
        <v>78</v>
      </c>
      <c r="F9" s="63">
        <f>'Bývanie – Prihlásenie (zmena) t'!D159</f>
        <v>0.49146464649999999</v>
      </c>
      <c r="G9" s="64">
        <f>'Bývanie – Prihlásenie (zmena) t'!L7</f>
        <v>6</v>
      </c>
      <c r="H9" s="65">
        <f>'Bývanie – Prihlásenie (zmena) t'!L8</f>
        <v>0</v>
      </c>
      <c r="I9" s="66">
        <f>'Bývanie – Prihlásenie (zmena) t'!L9</f>
        <v>6</v>
      </c>
      <c r="J9" s="66">
        <f>'Bývanie – Prihlásenie (zmena) t'!L10</f>
        <v>6</v>
      </c>
      <c r="K9" s="31">
        <f>'Bývanie – Prihlásenie (zmena) t'!L11</f>
        <v>1</v>
      </c>
      <c r="L9" s="67">
        <f>'Bývanie – Prihlásenie (zmena) t'!L13</f>
        <v>13</v>
      </c>
      <c r="M9" s="66">
        <f>'Bývanie – Prihlásenie (zmena) t'!L14</f>
        <v>0</v>
      </c>
      <c r="N9" s="66">
        <f>'Bývanie – Prihlásenie (zmena) t'!L15</f>
        <v>13</v>
      </c>
      <c r="O9" s="66">
        <f>'Bývanie – Prihlásenie (zmena) t'!L16</f>
        <v>13</v>
      </c>
      <c r="P9" s="45">
        <f>'Bývanie – Prihlásenie (zmena) t'!L17</f>
        <v>1</v>
      </c>
      <c r="Q9" s="68">
        <f>'Bývanie – Prihlásenie (zmena) t'!L23</f>
        <v>6</v>
      </c>
      <c r="R9" s="69">
        <f>'Bývanie – Prihlásenie (zmena) t'!L24</f>
        <v>3</v>
      </c>
      <c r="S9" s="69">
        <f>'Bývanie – Prihlásenie (zmena) t'!L25</f>
        <v>3</v>
      </c>
      <c r="T9" s="69">
        <f>'Bývanie – Prihlásenie (zmena) t'!L26</f>
        <v>3</v>
      </c>
      <c r="U9" s="51">
        <f>'Bývanie – Prihlásenie (zmena) t'!L27</f>
        <v>0.5</v>
      </c>
      <c r="V9" s="70">
        <f>'Bývanie – Prihlásenie (zmena) t'!L28</f>
        <v>6</v>
      </c>
      <c r="W9" s="69">
        <f>'Bývanie – Prihlásenie (zmena) t'!L29</f>
        <v>6</v>
      </c>
      <c r="X9" s="69">
        <f>'Bývanie – Prihlásenie (zmena) t'!L30</f>
        <v>0</v>
      </c>
      <c r="Y9" s="69">
        <f>'Bývanie – Prihlásenie (zmena) t'!L31</f>
        <v>0</v>
      </c>
      <c r="Z9" s="51">
        <f>'Bývanie – Prihlásenie (zmena) t'!L32</f>
        <v>0</v>
      </c>
      <c r="AA9" s="70">
        <f>'Bývanie – Prihlásenie (zmena) t'!L33</f>
        <v>6</v>
      </c>
      <c r="AB9" s="69">
        <f>'Bývanie – Prihlásenie (zmena) t'!L34</f>
        <v>0</v>
      </c>
      <c r="AC9" s="69">
        <f>'Bývanie – Prihlásenie (zmena) t'!L35</f>
        <v>6</v>
      </c>
      <c r="AD9" s="69">
        <f>'Bývanie – Prihlásenie (zmena) t'!L36</f>
        <v>6</v>
      </c>
      <c r="AE9" s="51">
        <f>'Bývanie – Prihlásenie (zmena) t'!L37</f>
        <v>1</v>
      </c>
      <c r="AF9" s="70">
        <f>'Bývanie – Prihlásenie (zmena) t'!L38</f>
        <v>10</v>
      </c>
      <c r="AG9" s="69">
        <f>'Bývanie – Prihlásenie (zmena) t'!L39</f>
        <v>2</v>
      </c>
      <c r="AH9" s="69">
        <f>'Bývanie – Prihlásenie (zmena) t'!L40</f>
        <v>2</v>
      </c>
      <c r="AI9" s="69">
        <f>'Bývanie – Prihlásenie (zmena) t'!L41</f>
        <v>8</v>
      </c>
      <c r="AJ9" s="51">
        <f>'Bývanie – Prihlásenie (zmena) t'!L42</f>
        <v>0.2</v>
      </c>
      <c r="AK9" s="70">
        <f>'Bývanie – Prihlásenie (zmena) t'!L52</f>
        <v>22</v>
      </c>
      <c r="AL9" s="69">
        <f>'Bývanie – Prihlásenie (zmena) t'!L53</f>
        <v>0</v>
      </c>
      <c r="AM9" s="69">
        <f>'Bývanie – Prihlásenie (zmena) t'!L54</f>
        <v>9</v>
      </c>
      <c r="AN9" s="69">
        <f>'Bývanie – Prihlásenie (zmena) t'!L55</f>
        <v>22</v>
      </c>
      <c r="AO9" s="51">
        <f>'Bývanie – Prihlásenie (zmena) t'!L56</f>
        <v>0.40909090909090912</v>
      </c>
      <c r="AP9" s="70">
        <f>'Bývanie – Prihlásenie (zmena) t'!L86</f>
        <v>5</v>
      </c>
      <c r="AQ9" s="69">
        <f>'Bývanie – Prihlásenie (zmena) t'!L87</f>
        <v>2</v>
      </c>
      <c r="AR9" s="69">
        <f>'Bývanie – Prihlásenie (zmena) t'!L88</f>
        <v>0</v>
      </c>
      <c r="AS9" s="69">
        <f>'Bývanie – Prihlásenie (zmena) t'!L89</f>
        <v>3</v>
      </c>
      <c r="AT9" s="51">
        <f>'Bývanie – Prihlásenie (zmena) t'!L90</f>
        <v>0</v>
      </c>
      <c r="AU9" s="71">
        <f>'Bývanie – Prihlásenie (zmena) t'!L109</f>
        <v>9</v>
      </c>
      <c r="AV9" s="69">
        <f>'Bývanie – Prihlásenie (zmena) t'!L110</f>
        <v>9</v>
      </c>
      <c r="AW9" s="69">
        <f>'Bývanie – Prihlásenie (zmena) t'!L111</f>
        <v>0</v>
      </c>
      <c r="AX9" s="69">
        <f>'Bývanie – Prihlásenie (zmena) t'!L112</f>
        <v>0</v>
      </c>
      <c r="AY9" s="51">
        <f>'Bývanie – Prihlásenie (zmena) t'!L113</f>
        <v>0</v>
      </c>
      <c r="AZ9" s="70">
        <f>'Bývanie – Prihlásenie (zmena) t'!L116</f>
        <v>5</v>
      </c>
      <c r="BA9" s="69">
        <f>'Bývanie – Prihlásenie (zmena) t'!L117</f>
        <v>0</v>
      </c>
      <c r="BB9" s="69">
        <f>'Bývanie – Prihlásenie (zmena) t'!L118</f>
        <v>4</v>
      </c>
      <c r="BC9" s="69">
        <f>'Bývanie – Prihlásenie (zmena) t'!L119</f>
        <v>5</v>
      </c>
      <c r="BD9" s="51">
        <f>'Bývanie – Prihlásenie (zmena) t'!L120</f>
        <v>0.8</v>
      </c>
    </row>
    <row r="10" spans="1:71" ht="15">
      <c r="A10" s="61" t="str">
        <f>'Prídavky na dieťa'!B2</f>
        <v>Prídavky na dieťa</v>
      </c>
      <c r="B10" s="62">
        <f>'Prídavky na dieťa'!D155</f>
        <v>109</v>
      </c>
      <c r="C10" s="62">
        <f>'Prídavky na dieťa'!D156</f>
        <v>37</v>
      </c>
      <c r="D10" s="62">
        <f>'Prídavky na dieťa'!D157</f>
        <v>48</v>
      </c>
      <c r="E10" s="62">
        <f>'Prídavky na dieťa'!D158</f>
        <v>72</v>
      </c>
      <c r="F10" s="63">
        <f>'Prídavky na dieťa'!D159</f>
        <v>0.54738095239999995</v>
      </c>
      <c r="G10" s="64">
        <f>'Prídavky na dieťa'!L7</f>
        <v>6</v>
      </c>
      <c r="H10" s="65">
        <f>'Prídavky na dieťa'!L8</f>
        <v>0</v>
      </c>
      <c r="I10" s="66">
        <f>'Prídavky na dieťa'!L9</f>
        <v>6</v>
      </c>
      <c r="J10" s="66">
        <f>'Prídavky na dieťa'!L10</f>
        <v>6</v>
      </c>
      <c r="K10" s="31">
        <f>'Prídavky na dieťa'!L11</f>
        <v>1</v>
      </c>
      <c r="L10" s="67">
        <f>'Prídavky na dieťa'!L13</f>
        <v>12</v>
      </c>
      <c r="M10" s="66">
        <f>'Prídavky na dieťa'!L14</f>
        <v>0</v>
      </c>
      <c r="N10" s="66">
        <f>'Prídavky na dieťa'!L15</f>
        <v>8</v>
      </c>
      <c r="O10" s="66">
        <f>'Prídavky na dieťa'!L16</f>
        <v>12</v>
      </c>
      <c r="P10" s="45">
        <f>'Prídavky na dieťa'!L17</f>
        <v>0.66666666666666663</v>
      </c>
      <c r="Q10" s="68">
        <f>'Prídavky na dieťa'!L23</f>
        <v>6</v>
      </c>
      <c r="R10" s="69">
        <f>'Prídavky na dieťa'!L24</f>
        <v>3</v>
      </c>
      <c r="S10" s="69">
        <f>'Prídavky na dieťa'!L25</f>
        <v>1</v>
      </c>
      <c r="T10" s="69">
        <f>'Prídavky na dieťa'!L26</f>
        <v>3</v>
      </c>
      <c r="U10" s="51">
        <f>'Prídavky na dieťa'!L27</f>
        <v>0.16666666666666666</v>
      </c>
      <c r="V10" s="70">
        <f>'Prídavky na dieťa'!L28</f>
        <v>2</v>
      </c>
      <c r="W10" s="69">
        <f>'Prídavky na dieťa'!L29</f>
        <v>0</v>
      </c>
      <c r="X10" s="69">
        <f>'Prídavky na dieťa'!L30</f>
        <v>2</v>
      </c>
      <c r="Y10" s="69">
        <f>'Prídavky na dieťa'!L31</f>
        <v>2</v>
      </c>
      <c r="Z10" s="51">
        <f>'Prídavky na dieťa'!L32</f>
        <v>1</v>
      </c>
      <c r="AA10" s="70">
        <f>'Prídavky na dieťa'!L33</f>
        <v>4</v>
      </c>
      <c r="AB10" s="69">
        <f>'Prídavky na dieťa'!L34</f>
        <v>0</v>
      </c>
      <c r="AC10" s="69">
        <f>'Prídavky na dieťa'!L35</f>
        <v>4</v>
      </c>
      <c r="AD10" s="69">
        <f>'Prídavky na dieťa'!L36</f>
        <v>4</v>
      </c>
      <c r="AE10" s="51">
        <f>'Prídavky na dieťa'!L37</f>
        <v>1</v>
      </c>
      <c r="AF10" s="70">
        <f>'Prídavky na dieťa'!L38</f>
        <v>10</v>
      </c>
      <c r="AG10" s="69">
        <f>'Prídavky na dieťa'!L39</f>
        <v>2</v>
      </c>
      <c r="AH10" s="69">
        <f>'Prídavky na dieťa'!L40</f>
        <v>6</v>
      </c>
      <c r="AI10" s="69">
        <f>'Prídavky na dieťa'!L41</f>
        <v>8</v>
      </c>
      <c r="AJ10" s="51">
        <f>'Prídavky na dieťa'!L42</f>
        <v>0.6</v>
      </c>
      <c r="AK10" s="70">
        <f>'Prídavky na dieťa'!L52</f>
        <v>21</v>
      </c>
      <c r="AL10" s="69">
        <f>'Prídavky na dieťa'!L53</f>
        <v>2</v>
      </c>
      <c r="AM10" s="69">
        <f>'Prídavky na dieťa'!L54</f>
        <v>11</v>
      </c>
      <c r="AN10" s="69">
        <f>'Prídavky na dieťa'!L55</f>
        <v>19</v>
      </c>
      <c r="AO10" s="51">
        <f>'Prídavky na dieťa'!L56</f>
        <v>0.52380952380952384</v>
      </c>
      <c r="AP10" s="70">
        <f>'Prídavky na dieťa'!L86</f>
        <v>5</v>
      </c>
      <c r="AQ10" s="69">
        <f>'Prídavky na dieťa'!L87</f>
        <v>2</v>
      </c>
      <c r="AR10" s="69">
        <f>'Prídavky na dieťa'!L88</f>
        <v>0</v>
      </c>
      <c r="AS10" s="69">
        <f>'Prídavky na dieťa'!L89</f>
        <v>3</v>
      </c>
      <c r="AT10" s="51">
        <f>'Prídavky na dieťa'!L90</f>
        <v>0</v>
      </c>
      <c r="AU10" s="71">
        <f>'Prídavky na dieťa'!L109</f>
        <v>0</v>
      </c>
      <c r="AV10" s="69">
        <f>'Prídavky na dieťa'!L110</f>
        <v>0</v>
      </c>
      <c r="AW10" s="69">
        <f>'Prídavky na dieťa'!L111</f>
        <v>0</v>
      </c>
      <c r="AX10" s="69">
        <f>'Prídavky na dieťa'!L112</f>
        <v>0</v>
      </c>
      <c r="AY10" s="51" t="str">
        <f>'Prídavky na dieťa'!L113</f>
        <v>N/A</v>
      </c>
      <c r="AZ10" s="70">
        <f>'Prídavky na dieťa'!L116</f>
        <v>5</v>
      </c>
      <c r="BA10" s="69">
        <f>'Prídavky na dieťa'!L117</f>
        <v>0</v>
      </c>
      <c r="BB10" s="69">
        <f>'Prídavky na dieťa'!L118</f>
        <v>5</v>
      </c>
      <c r="BC10" s="69">
        <f>'Prídavky na dieťa'!L119</f>
        <v>5</v>
      </c>
      <c r="BD10" s="51">
        <f>'Prídavky na dieťa'!L120</f>
        <v>1</v>
      </c>
    </row>
    <row r="11" spans="1:71" ht="15">
      <c r="A11" s="61" t="str">
        <f>'Sociálne dávky – Rodičovský prí'!B2</f>
        <v>Sociálne dávky – Rodičovský príspevok</v>
      </c>
      <c r="B11" s="62">
        <f>'Sociálne dávky – Rodičovský prí'!D155</f>
        <v>116</v>
      </c>
      <c r="C11" s="62">
        <f>'Sociálne dávky – Rodičovský prí'!D156</f>
        <v>43</v>
      </c>
      <c r="D11" s="62">
        <f>'Sociálne dávky – Rodičovský prí'!D157</f>
        <v>52</v>
      </c>
      <c r="E11" s="62">
        <f>'Sociálne dávky – Rodičovský prí'!D158</f>
        <v>73</v>
      </c>
      <c r="F11" s="63">
        <f>'Sociálne dávky – Rodičovský prí'!D159</f>
        <v>0.505</v>
      </c>
      <c r="G11" s="64">
        <f>'Sociálne dávky – Rodičovský prí'!L7</f>
        <v>6</v>
      </c>
      <c r="H11" s="65">
        <f>'Sociálne dávky – Rodičovský prí'!L8</f>
        <v>0</v>
      </c>
      <c r="I11" s="66">
        <f>'Sociálne dávky – Rodičovský prí'!L9</f>
        <v>6</v>
      </c>
      <c r="J11" s="66">
        <f>'Sociálne dávky – Rodičovský prí'!L10</f>
        <v>6</v>
      </c>
      <c r="K11" s="31">
        <f>'Sociálne dávky – Rodičovský prí'!L11</f>
        <v>1</v>
      </c>
      <c r="L11" s="67">
        <f>'Sociálne dávky – Rodičovský prí'!L13</f>
        <v>12</v>
      </c>
      <c r="M11" s="66">
        <f>'Sociálne dávky – Rodičovský prí'!L14</f>
        <v>0</v>
      </c>
      <c r="N11" s="66">
        <f>'Sociálne dávky – Rodičovský prí'!L15</f>
        <v>11</v>
      </c>
      <c r="O11" s="66">
        <f>'Sociálne dávky – Rodičovský prí'!L16</f>
        <v>12</v>
      </c>
      <c r="P11" s="45">
        <f>'Sociálne dávky – Rodičovský prí'!L17</f>
        <v>0.91666666666666663</v>
      </c>
      <c r="Q11" s="68">
        <f>'Sociálne dávky – Rodičovský prí'!L23</f>
        <v>6</v>
      </c>
      <c r="R11" s="69">
        <f>'Sociálne dávky – Rodičovský prí'!L24</f>
        <v>3</v>
      </c>
      <c r="S11" s="69">
        <f>'Sociálne dávky – Rodičovský prí'!L25</f>
        <v>3</v>
      </c>
      <c r="T11" s="69">
        <f>'Sociálne dávky – Rodičovský prí'!L26</f>
        <v>3</v>
      </c>
      <c r="U11" s="51">
        <f>'Sociálne dávky – Rodičovský prí'!L27</f>
        <v>0.5</v>
      </c>
      <c r="V11" s="70">
        <f>'Sociálne dávky – Rodičovský prí'!L28</f>
        <v>6</v>
      </c>
      <c r="W11" s="69">
        <f>'Sociálne dávky – Rodičovský prí'!L29</f>
        <v>4</v>
      </c>
      <c r="X11" s="69">
        <f>'Sociálne dávky – Rodičovský prí'!L30</f>
        <v>1</v>
      </c>
      <c r="Y11" s="69">
        <f>'Sociálne dávky – Rodičovský prí'!L31</f>
        <v>2</v>
      </c>
      <c r="Z11" s="51">
        <f>'Sociálne dávky – Rodičovský prí'!L32</f>
        <v>0.16666666666666666</v>
      </c>
      <c r="AA11" s="70">
        <f>'Sociálne dávky – Rodičovský prí'!L33</f>
        <v>4</v>
      </c>
      <c r="AB11" s="69">
        <f>'Sociálne dávky – Rodičovský prí'!L34</f>
        <v>0</v>
      </c>
      <c r="AC11" s="69">
        <f>'Sociálne dávky – Rodičovský prí'!L35</f>
        <v>4</v>
      </c>
      <c r="AD11" s="69">
        <f>'Sociálne dávky – Rodičovský prí'!L36</f>
        <v>4</v>
      </c>
      <c r="AE11" s="51">
        <f>'Sociálne dávky – Rodičovský prí'!L37</f>
        <v>1</v>
      </c>
      <c r="AF11" s="70">
        <f>'Sociálne dávky – Rodičovský prí'!L38</f>
        <v>10</v>
      </c>
      <c r="AG11" s="69">
        <f>'Sociálne dávky – Rodičovský prí'!L39</f>
        <v>2</v>
      </c>
      <c r="AH11" s="69">
        <f>'Sociálne dávky – Rodičovský prí'!L40</f>
        <v>6</v>
      </c>
      <c r="AI11" s="69">
        <f>'Sociálne dávky – Rodičovský prí'!L41</f>
        <v>8</v>
      </c>
      <c r="AJ11" s="51">
        <f>'Sociálne dávky – Rodičovský prí'!L42</f>
        <v>0.6</v>
      </c>
      <c r="AK11" s="70">
        <f>'Sociálne dávky – Rodičovský prí'!L52</f>
        <v>22</v>
      </c>
      <c r="AL11" s="69">
        <f>'Sociálne dávky – Rodičovský prí'!L53</f>
        <v>2</v>
      </c>
      <c r="AM11" s="69">
        <f>'Sociálne dávky – Rodičovský prí'!L54</f>
        <v>11</v>
      </c>
      <c r="AN11" s="69">
        <f>'Sociálne dávky – Rodičovský prí'!L55</f>
        <v>20</v>
      </c>
      <c r="AO11" s="51">
        <f>'Sociálne dávky – Rodičovský prí'!L56</f>
        <v>0.5</v>
      </c>
      <c r="AP11" s="70">
        <f>'Sociálne dávky – Rodičovský prí'!L86</f>
        <v>5</v>
      </c>
      <c r="AQ11" s="69">
        <f>'Sociálne dávky – Rodičovský prí'!L87</f>
        <v>2</v>
      </c>
      <c r="AR11" s="69">
        <f>'Sociálne dávky – Rodičovský prí'!L88</f>
        <v>0</v>
      </c>
      <c r="AS11" s="69">
        <f>'Sociálne dávky – Rodičovský prí'!L89</f>
        <v>3</v>
      </c>
      <c r="AT11" s="51">
        <f>'Sociálne dávky – Rodičovský prí'!L90</f>
        <v>0</v>
      </c>
      <c r="AU11" s="71">
        <f>'Sociálne dávky – Rodičovský prí'!L109</f>
        <v>0</v>
      </c>
      <c r="AV11" s="69">
        <f>'Sociálne dávky – Rodičovský prí'!L110</f>
        <v>0</v>
      </c>
      <c r="AW11" s="69">
        <f>'Sociálne dávky – Rodičovský prí'!L111</f>
        <v>0</v>
      </c>
      <c r="AX11" s="69">
        <f>'Sociálne dávky – Rodičovský prí'!L112</f>
        <v>0</v>
      </c>
      <c r="AY11" s="51" t="str">
        <f>'Sociálne dávky – Rodičovský prí'!L113</f>
        <v>N/A</v>
      </c>
      <c r="AZ11" s="70">
        <f>'Sociálne dávky – Rodičovský prí'!L116</f>
        <v>5</v>
      </c>
      <c r="BA11" s="69">
        <f>'Sociálne dávky – Rodičovský prí'!L117</f>
        <v>0</v>
      </c>
      <c r="BB11" s="69">
        <f>'Sociálne dávky – Rodičovský prí'!L118</f>
        <v>5</v>
      </c>
      <c r="BC11" s="69">
        <f>'Sociálne dávky – Rodičovský prí'!L119</f>
        <v>5</v>
      </c>
      <c r="BD11" s="51">
        <f>'Sociálne dávky – Rodičovský prí'!L120</f>
        <v>1</v>
      </c>
    </row>
    <row r="12" spans="1:71" ht="15">
      <c r="A12" s="61" t="str">
        <f>'Doklady – Oznámenie straty obči'!B2</f>
        <v>Doklady – Oznámenie straty občianskeho preukazu</v>
      </c>
      <c r="B12" s="62">
        <f>'Doklady – Oznámenie straty obči'!D155</f>
        <v>122</v>
      </c>
      <c r="C12" s="62">
        <f>'Doklady – Oznámenie straty obči'!D156</f>
        <v>55</v>
      </c>
      <c r="D12" s="62">
        <f>'Doklady – Oznámenie straty obči'!D157</f>
        <v>44</v>
      </c>
      <c r="E12" s="62">
        <f>'Doklady – Oznámenie straty obči'!D158</f>
        <v>67</v>
      </c>
      <c r="F12" s="63">
        <f>'Doklady – Oznámenie straty obči'!D159</f>
        <v>0.44833333330000003</v>
      </c>
      <c r="G12" s="64">
        <f>'Doklady – Oznámenie straty obči'!L7</f>
        <v>6</v>
      </c>
      <c r="H12" s="65">
        <f>'Doklady – Oznámenie straty obči'!L8</f>
        <v>0</v>
      </c>
      <c r="I12" s="66">
        <f>'Doklady – Oznámenie straty obči'!L9</f>
        <v>6</v>
      </c>
      <c r="J12" s="66">
        <f>'Doklady – Oznámenie straty obči'!L10</f>
        <v>6</v>
      </c>
      <c r="K12" s="31">
        <f>'Doklady – Oznámenie straty obči'!L11</f>
        <v>1</v>
      </c>
      <c r="L12" s="67">
        <f>'Doklady – Oznámenie straty obči'!L13</f>
        <v>12</v>
      </c>
      <c r="M12" s="66">
        <f>'Doklady – Oznámenie straty obči'!L14</f>
        <v>0</v>
      </c>
      <c r="N12" s="66">
        <f>'Doklady – Oznámenie straty obči'!L15</f>
        <v>12</v>
      </c>
      <c r="O12" s="66">
        <f>'Doklady – Oznámenie straty obči'!L16</f>
        <v>12</v>
      </c>
      <c r="P12" s="45">
        <f>'Doklady – Oznámenie straty obči'!L17</f>
        <v>1</v>
      </c>
      <c r="Q12" s="68">
        <f>'Doklady – Oznámenie straty obči'!L23</f>
        <v>6</v>
      </c>
      <c r="R12" s="69">
        <f>'Doklady – Oznámenie straty obči'!L24</f>
        <v>5</v>
      </c>
      <c r="S12" s="69">
        <f>'Doklady – Oznámenie straty obči'!L25</f>
        <v>1</v>
      </c>
      <c r="T12" s="69">
        <f>'Doklady – Oznámenie straty obči'!L26</f>
        <v>1</v>
      </c>
      <c r="U12" s="51">
        <f>'Doklady – Oznámenie straty obči'!L27</f>
        <v>0.16666666666666666</v>
      </c>
      <c r="V12" s="70">
        <f>'Doklady – Oznámenie straty obči'!L28</f>
        <v>6</v>
      </c>
      <c r="W12" s="69">
        <f>'Doklady – Oznámenie straty obči'!L29</f>
        <v>6</v>
      </c>
      <c r="X12" s="69">
        <f>'Doklady – Oznámenie straty obči'!L30</f>
        <v>0</v>
      </c>
      <c r="Y12" s="69">
        <f>'Doklady – Oznámenie straty obči'!L31</f>
        <v>0</v>
      </c>
      <c r="Z12" s="51">
        <f>'Doklady – Oznámenie straty obči'!L32</f>
        <v>0</v>
      </c>
      <c r="AA12" s="70">
        <f>'Doklady – Oznámenie straty obči'!L33</f>
        <v>6</v>
      </c>
      <c r="AB12" s="69">
        <f>'Doklady – Oznámenie straty obči'!L34</f>
        <v>0</v>
      </c>
      <c r="AC12" s="69">
        <f>'Doklady – Oznámenie straty obči'!L35</f>
        <v>6</v>
      </c>
      <c r="AD12" s="69">
        <f>'Doklady – Oznámenie straty obči'!L36</f>
        <v>6</v>
      </c>
      <c r="AE12" s="51">
        <f>'Doklady – Oznámenie straty obči'!L37</f>
        <v>1</v>
      </c>
      <c r="AF12" s="70">
        <f>'Doklady – Oznámenie straty obči'!L38</f>
        <v>10</v>
      </c>
      <c r="AG12" s="69">
        <f>'Doklady – Oznámenie straty obči'!L39</f>
        <v>2</v>
      </c>
      <c r="AH12" s="69">
        <f>'Doklady – Oznámenie straty obči'!L40</f>
        <v>2</v>
      </c>
      <c r="AI12" s="69">
        <f>'Doklady – Oznámenie straty obči'!L41</f>
        <v>8</v>
      </c>
      <c r="AJ12" s="51">
        <f>'Doklady – Oznámenie straty obči'!L42</f>
        <v>0.2</v>
      </c>
      <c r="AK12" s="70">
        <f>'Doklady – Oznámenie straty obči'!L52</f>
        <v>20</v>
      </c>
      <c r="AL12" s="69">
        <f>'Doklady – Oznámenie straty obči'!L53</f>
        <v>2</v>
      </c>
      <c r="AM12" s="69">
        <f>'Doklady – Oznámenie straty obči'!L54</f>
        <v>11</v>
      </c>
      <c r="AN12" s="69">
        <f>'Doklady – Oznámenie straty obči'!L55</f>
        <v>18</v>
      </c>
      <c r="AO12" s="51">
        <f>'Doklady – Oznámenie straty obči'!L56</f>
        <v>0.55000000000000004</v>
      </c>
      <c r="AP12" s="70">
        <f>'Doklady – Oznámenie straty obči'!L86</f>
        <v>5</v>
      </c>
      <c r="AQ12" s="69">
        <f>'Doklady – Oznámenie straty obči'!L87</f>
        <v>2</v>
      </c>
      <c r="AR12" s="69">
        <f>'Doklady – Oznámenie straty obči'!L88</f>
        <v>0</v>
      </c>
      <c r="AS12" s="69">
        <f>'Doklady – Oznámenie straty obči'!L89</f>
        <v>3</v>
      </c>
      <c r="AT12" s="51">
        <f>'Doklady – Oznámenie straty obči'!L90</f>
        <v>0</v>
      </c>
      <c r="AU12" s="71">
        <f>'Doklady – Oznámenie straty obči'!L109</f>
        <v>9</v>
      </c>
      <c r="AV12" s="69">
        <f>'Doklady – Oznámenie straty obči'!L110</f>
        <v>9</v>
      </c>
      <c r="AW12" s="69">
        <f>'Doklady – Oznámenie straty obči'!L111</f>
        <v>0</v>
      </c>
      <c r="AX12" s="69">
        <f>'Doklady – Oznámenie straty obči'!L112</f>
        <v>0</v>
      </c>
      <c r="AY12" s="51">
        <f>'Doklady – Oznámenie straty obči'!L113</f>
        <v>0</v>
      </c>
      <c r="AZ12" s="70">
        <f>'Doklady – Oznámenie straty obči'!L116</f>
        <v>2</v>
      </c>
      <c r="BA12" s="69">
        <f>'Doklady – Oznámenie straty obči'!L117</f>
        <v>0</v>
      </c>
      <c r="BB12" s="69">
        <f>'Doklady – Oznámenie straty obči'!L118</f>
        <v>1</v>
      </c>
      <c r="BC12" s="69">
        <f>'Doklady – Oznámenie straty obči'!L119</f>
        <v>2</v>
      </c>
      <c r="BD12" s="51">
        <f>'Doklady – Oznámenie straty obči'!L120</f>
        <v>0.5</v>
      </c>
    </row>
    <row r="13" spans="1:71" ht="15">
      <c r="A13" s="61" t="str">
        <f>'Prihlásenie zamestnanca do Soci'!B2</f>
        <v>Prihlásenie zamestnanca do Sociálnej poisťovne</v>
      </c>
      <c r="B13" s="62">
        <f>'Prihlásenie zamestnanca do Soci'!D155</f>
        <v>135</v>
      </c>
      <c r="C13" s="62">
        <f>'Prihlásenie zamestnanca do Soci'!D156</f>
        <v>77</v>
      </c>
      <c r="D13" s="62">
        <f>'Prihlásenie zamestnanca do Soci'!D157</f>
        <v>28</v>
      </c>
      <c r="E13" s="62">
        <f>'Prihlásenie zamestnanca do Soci'!D158</f>
        <v>58</v>
      </c>
      <c r="F13" s="63">
        <f>'Prihlásenie zamestnanca do Soci'!D159</f>
        <v>0.25965201469999999</v>
      </c>
      <c r="G13" s="64">
        <f>'Prihlásenie zamestnanca do Soci'!L7</f>
        <v>6</v>
      </c>
      <c r="H13" s="65">
        <f>'Prihlásenie zamestnanca do Soci'!L8</f>
        <v>0</v>
      </c>
      <c r="I13" s="66">
        <f>'Prihlásenie zamestnanca do Soci'!L9</f>
        <v>4</v>
      </c>
      <c r="J13" s="66">
        <f>'Prihlásenie zamestnanca do Soci'!L10</f>
        <v>6</v>
      </c>
      <c r="K13" s="31">
        <f>'Prihlásenie zamestnanca do Soci'!L11</f>
        <v>0.66666666666666663</v>
      </c>
      <c r="L13" s="67">
        <f>'Prihlásenie zamestnanca do Soci'!L13</f>
        <v>13</v>
      </c>
      <c r="M13" s="66">
        <f>'Prihlásenie zamestnanca do Soci'!L14</f>
        <v>0</v>
      </c>
      <c r="N13" s="66">
        <f>'Prihlásenie zamestnanca do Soci'!L15</f>
        <v>5</v>
      </c>
      <c r="O13" s="66">
        <f>'Prihlásenie zamestnanca do Soci'!L16</f>
        <v>13</v>
      </c>
      <c r="P13" s="45">
        <f>'Prihlásenie zamestnanca do Soci'!L17</f>
        <v>0.38461538461538464</v>
      </c>
      <c r="Q13" s="68">
        <f>'Prihlásenie zamestnanca do Soci'!L23</f>
        <v>6</v>
      </c>
      <c r="R13" s="69">
        <f>'Prihlásenie zamestnanca do Soci'!L24</f>
        <v>5</v>
      </c>
      <c r="S13" s="69">
        <f>'Prihlásenie zamestnanca do Soci'!L25</f>
        <v>0</v>
      </c>
      <c r="T13" s="69">
        <f>'Prihlásenie zamestnanca do Soci'!L26</f>
        <v>1</v>
      </c>
      <c r="U13" s="51">
        <f>'Prihlásenie zamestnanca do Soci'!L27</f>
        <v>0</v>
      </c>
      <c r="V13" s="70">
        <f>'Prihlásenie zamestnanca do Soci'!L28</f>
        <v>6</v>
      </c>
      <c r="W13" s="69">
        <f>'Prihlásenie zamestnanca do Soci'!L29</f>
        <v>6</v>
      </c>
      <c r="X13" s="69">
        <f>'Prihlásenie zamestnanca do Soci'!L30</f>
        <v>0</v>
      </c>
      <c r="Y13" s="69">
        <f>'Prihlásenie zamestnanca do Soci'!L31</f>
        <v>0</v>
      </c>
      <c r="Z13" s="51">
        <f>'Prihlásenie zamestnanca do Soci'!L32</f>
        <v>0</v>
      </c>
      <c r="AA13" s="70">
        <f>'Prihlásenie zamestnanca do Soci'!L33</f>
        <v>6</v>
      </c>
      <c r="AB13" s="69">
        <f>'Prihlásenie zamestnanca do Soci'!L34</f>
        <v>6</v>
      </c>
      <c r="AC13" s="69">
        <f>'Prihlásenie zamestnanca do Soci'!L35</f>
        <v>0</v>
      </c>
      <c r="AD13" s="69">
        <f>'Prihlásenie zamestnanca do Soci'!L36</f>
        <v>0</v>
      </c>
      <c r="AE13" s="51">
        <f>'Prihlásenie zamestnanca do Soci'!L37</f>
        <v>0</v>
      </c>
      <c r="AF13" s="70">
        <f>'Prihlásenie zamestnanca do Soci'!L38</f>
        <v>14</v>
      </c>
      <c r="AG13" s="69">
        <f>'Prihlásenie zamestnanca do Soci'!L39</f>
        <v>5</v>
      </c>
      <c r="AH13" s="69">
        <f>'Prihlásenie zamestnanca do Soci'!L40</f>
        <v>5</v>
      </c>
      <c r="AI13" s="69">
        <f>'Prihlásenie zamestnanca do Soci'!L41</f>
        <v>9</v>
      </c>
      <c r="AJ13" s="51">
        <f>'Prihlásenie zamestnanca do Soci'!L42</f>
        <v>0.35714285714285715</v>
      </c>
      <c r="AK13" s="70">
        <f>'Prihlásenie zamestnanca do Soci'!L52</f>
        <v>25</v>
      </c>
      <c r="AL13" s="69">
        <f>'Prihlásenie zamestnanca do Soci'!L53</f>
        <v>10</v>
      </c>
      <c r="AM13" s="69">
        <f>'Prihlásenie zamestnanca do Soci'!L54</f>
        <v>5</v>
      </c>
      <c r="AN13" s="69">
        <f>'Prihlásenie zamestnanca do Soci'!L55</f>
        <v>15</v>
      </c>
      <c r="AO13" s="51">
        <f>'Prihlásenie zamestnanca do Soci'!L56</f>
        <v>0.2</v>
      </c>
      <c r="AP13" s="70">
        <f>'Prihlásenie zamestnanca do Soci'!L86</f>
        <v>5</v>
      </c>
      <c r="AQ13" s="69">
        <f>'Prihlásenie zamestnanca do Soci'!L87</f>
        <v>3</v>
      </c>
      <c r="AR13" s="69">
        <f>'Prihlásenie zamestnanca do Soci'!L88</f>
        <v>0</v>
      </c>
      <c r="AS13" s="69">
        <f>'Prihlásenie zamestnanca do Soci'!L89</f>
        <v>2</v>
      </c>
      <c r="AT13" s="51">
        <f>'Prihlásenie zamestnanca do Soci'!L90</f>
        <v>0</v>
      </c>
      <c r="AU13" s="71">
        <f>'Prihlásenie zamestnanca do Soci'!L109</f>
        <v>9</v>
      </c>
      <c r="AV13" s="69">
        <f>'Prihlásenie zamestnanca do Soci'!L110</f>
        <v>9</v>
      </c>
      <c r="AW13" s="69">
        <f>'Prihlásenie zamestnanca do Soci'!L111</f>
        <v>0</v>
      </c>
      <c r="AX13" s="69">
        <f>'Prihlásenie zamestnanca do Soci'!L112</f>
        <v>0</v>
      </c>
      <c r="AY13" s="51">
        <f>'Prihlásenie zamestnanca do Soci'!L113</f>
        <v>0</v>
      </c>
      <c r="AZ13" s="70">
        <f>'Prihlásenie zamestnanca do Soci'!L116</f>
        <v>5</v>
      </c>
      <c r="BA13" s="69">
        <f>'Prihlásenie zamestnanca do Soci'!L117</f>
        <v>2</v>
      </c>
      <c r="BB13" s="69">
        <f>'Prihlásenie zamestnanca do Soci'!L118</f>
        <v>3</v>
      </c>
      <c r="BC13" s="69">
        <f>'Prihlásenie zamestnanca do Soci'!L119</f>
        <v>3</v>
      </c>
      <c r="BD13" s="51">
        <f>'Prihlásenie zamestnanca do Soci'!L120</f>
        <v>0.6</v>
      </c>
    </row>
    <row r="14" spans="1:71" ht="15">
      <c r="A14" s="61" t="str">
        <f>'Plnenie si daňových povinností '!B2</f>
        <v>Plnenie si daňových povinností – zamestnanec (FO)</v>
      </c>
      <c r="B14" s="62">
        <f>'Plnenie si daňových povinností '!D155</f>
        <v>134</v>
      </c>
      <c r="C14" s="62">
        <f>'Plnenie si daňových povinností '!D156</f>
        <v>35</v>
      </c>
      <c r="D14" s="62">
        <f>'Plnenie si daňových povinností '!D157</f>
        <v>48</v>
      </c>
      <c r="E14" s="62">
        <f>'Plnenie si daňových povinností '!D158</f>
        <v>99</v>
      </c>
      <c r="F14" s="63">
        <f>'Plnenie si daňových povinností '!D159</f>
        <v>0.430952381</v>
      </c>
      <c r="G14" s="64">
        <f>'Plnenie si daňových povinností '!L7</f>
        <v>6</v>
      </c>
      <c r="H14" s="65">
        <f>'Plnenie si daňových povinností '!L8</f>
        <v>0</v>
      </c>
      <c r="I14" s="66">
        <f>'Plnenie si daňových povinností '!L9</f>
        <v>6</v>
      </c>
      <c r="J14" s="66">
        <f>'Plnenie si daňových povinností '!L10</f>
        <v>6</v>
      </c>
      <c r="K14" s="31">
        <f>'Plnenie si daňových povinností '!L11</f>
        <v>1</v>
      </c>
      <c r="L14" s="67">
        <f>'Plnenie si daňových povinností '!L13</f>
        <v>12</v>
      </c>
      <c r="M14" s="66">
        <f>'Plnenie si daňových povinností '!L14</f>
        <v>0</v>
      </c>
      <c r="N14" s="66">
        <f>'Plnenie si daňových povinností '!L15</f>
        <v>9</v>
      </c>
      <c r="O14" s="66">
        <f>'Plnenie si daňových povinností '!L16</f>
        <v>12</v>
      </c>
      <c r="P14" s="45">
        <f>'Plnenie si daňových povinností '!L17</f>
        <v>0.75</v>
      </c>
      <c r="Q14" s="68">
        <f>'Plnenie si daňových povinností '!L23</f>
        <v>6</v>
      </c>
      <c r="R14" s="69">
        <f>'Plnenie si daňových povinností '!L24</f>
        <v>3</v>
      </c>
      <c r="S14" s="69">
        <f>'Plnenie si daňových povinností '!L25</f>
        <v>2</v>
      </c>
      <c r="T14" s="69">
        <f>'Plnenie si daňových povinností '!L26</f>
        <v>3</v>
      </c>
      <c r="U14" s="51">
        <f>'Plnenie si daňových povinností '!L27</f>
        <v>0.33333333333333331</v>
      </c>
      <c r="V14" s="70">
        <f>'Plnenie si daňových povinností '!L28</f>
        <v>6</v>
      </c>
      <c r="W14" s="69">
        <f>'Plnenie si daňových povinností '!L29</f>
        <v>0</v>
      </c>
      <c r="X14" s="69">
        <f>'Plnenie si daňových povinností '!L30</f>
        <v>3</v>
      </c>
      <c r="Y14" s="69">
        <f>'Plnenie si daňových povinností '!L31</f>
        <v>6</v>
      </c>
      <c r="Z14" s="51">
        <f>'Plnenie si daňových povinností '!L32</f>
        <v>0.5</v>
      </c>
      <c r="AA14" s="70">
        <f>'Plnenie si daňových povinností '!L33</f>
        <v>6</v>
      </c>
      <c r="AB14" s="69">
        <f>'Plnenie si daňových povinností '!L34</f>
        <v>1</v>
      </c>
      <c r="AC14" s="69">
        <f>'Plnenie si daňových povinností '!L35</f>
        <v>3</v>
      </c>
      <c r="AD14" s="69">
        <f>'Plnenie si daňových povinností '!L36</f>
        <v>5</v>
      </c>
      <c r="AE14" s="51">
        <f>'Plnenie si daňových povinností '!L37</f>
        <v>0.5</v>
      </c>
      <c r="AF14" s="70">
        <f>'Plnenie si daňových povinností '!L38</f>
        <v>14</v>
      </c>
      <c r="AG14" s="69">
        <f>'Plnenie si daňových povinností '!L39</f>
        <v>0</v>
      </c>
      <c r="AH14" s="69">
        <f>'Plnenie si daňových povinností '!L40</f>
        <v>4</v>
      </c>
      <c r="AI14" s="69">
        <f>'Plnenie si daňových povinností '!L41</f>
        <v>14</v>
      </c>
      <c r="AJ14" s="51">
        <f>'Plnenie si daňových povinností '!L42</f>
        <v>0.2857142857142857</v>
      </c>
      <c r="AK14" s="70">
        <f>'Plnenie si daňových povinností '!L52</f>
        <v>25</v>
      </c>
      <c r="AL14" s="69">
        <f>'Plnenie si daňových povinností '!L53</f>
        <v>0</v>
      </c>
      <c r="AM14" s="69">
        <f>'Plnenie si daňových povinností '!L54</f>
        <v>10</v>
      </c>
      <c r="AN14" s="69">
        <f>'Plnenie si daňových povinností '!L55</f>
        <v>25</v>
      </c>
      <c r="AO14" s="51">
        <f>'Plnenie si daňových povinností '!L56</f>
        <v>0.4</v>
      </c>
      <c r="AP14" s="70">
        <f>'Plnenie si daňových povinností '!L86</f>
        <v>5</v>
      </c>
      <c r="AQ14" s="69">
        <f>'Plnenie si daňových povinností '!L87</f>
        <v>2</v>
      </c>
      <c r="AR14" s="69">
        <f>'Plnenie si daňových povinností '!L88</f>
        <v>2</v>
      </c>
      <c r="AS14" s="69">
        <f>'Plnenie si daňových povinností '!L89</f>
        <v>3</v>
      </c>
      <c r="AT14" s="51">
        <f>'Plnenie si daňových povinností '!L90</f>
        <v>0.4</v>
      </c>
      <c r="AU14" s="71">
        <f>'Plnenie si daňových povinností '!L109</f>
        <v>9</v>
      </c>
      <c r="AV14" s="69">
        <f>'Plnenie si daňových povinností '!L110</f>
        <v>0</v>
      </c>
      <c r="AW14" s="69">
        <f>'Plnenie si daňových povinností '!L111</f>
        <v>0</v>
      </c>
      <c r="AX14" s="69">
        <f>'Plnenie si daňových povinností '!L112</f>
        <v>9</v>
      </c>
      <c r="AY14" s="51">
        <f>'Plnenie si daňových povinností '!L113</f>
        <v>0</v>
      </c>
      <c r="AZ14" s="70">
        <f>'Plnenie si daňových povinností '!L116</f>
        <v>5</v>
      </c>
      <c r="BA14" s="69">
        <f>'Plnenie si daňových povinností '!L117</f>
        <v>1</v>
      </c>
      <c r="BB14" s="69">
        <f>'Plnenie si daňových povinností '!L118</f>
        <v>4</v>
      </c>
      <c r="BC14" s="69">
        <f>'Plnenie si daňových povinností '!L119</f>
        <v>4</v>
      </c>
      <c r="BD14" s="51">
        <f>'Plnenie si daňových povinností '!L120</f>
        <v>0.8</v>
      </c>
    </row>
    <row r="15" spans="1:71" ht="15">
      <c r="A15" s="61" t="str">
        <f>'Zápis do obchodného registra – '!B2</f>
        <v>Zápis do obchodného registra – PO</v>
      </c>
      <c r="B15" s="62">
        <f>'Zápis do obchodného registra – '!D155</f>
        <v>131</v>
      </c>
      <c r="C15" s="62">
        <f>'Zápis do obchodného registra – '!D156</f>
        <v>55</v>
      </c>
      <c r="D15" s="62">
        <f>'Zápis do obchodného registra – '!D157</f>
        <v>37</v>
      </c>
      <c r="E15" s="62">
        <f>'Zápis do obchodného registra – '!D158</f>
        <v>76</v>
      </c>
      <c r="F15" s="63">
        <f>'Zápis do obchodného registra – '!D159</f>
        <v>0.36151515150000002</v>
      </c>
      <c r="G15" s="64">
        <f>'Zápis do obchodného registra – '!L7</f>
        <v>6</v>
      </c>
      <c r="H15" s="65">
        <f>'Zápis do obchodného registra – '!L8</f>
        <v>0</v>
      </c>
      <c r="I15" s="66">
        <f>'Zápis do obchodného registra – '!L9</f>
        <v>4</v>
      </c>
      <c r="J15" s="66">
        <f>'Zápis do obchodného registra – '!L10</f>
        <v>6</v>
      </c>
      <c r="K15" s="31">
        <f>'Zápis do obchodného registra – '!L11</f>
        <v>0.66666666666666663</v>
      </c>
      <c r="L15" s="67">
        <f>'Zápis do obchodného registra – '!L13</f>
        <v>13</v>
      </c>
      <c r="M15" s="66">
        <f>'Zápis do obchodného registra – '!L14</f>
        <v>0</v>
      </c>
      <c r="N15" s="66">
        <f>'Zápis do obchodného registra – '!L15</f>
        <v>13</v>
      </c>
      <c r="O15" s="66">
        <f>'Zápis do obchodného registra – '!L16</f>
        <v>13</v>
      </c>
      <c r="P15" s="51">
        <f>'Zápis do obchodného registra – '!L17</f>
        <v>1</v>
      </c>
      <c r="Q15" s="68">
        <f>'Zápis do obchodného registra – '!L23</f>
        <v>6</v>
      </c>
      <c r="R15" s="69">
        <f>'Zápis do obchodného registra – '!L24</f>
        <v>3</v>
      </c>
      <c r="S15" s="69">
        <f>'Zápis do obchodného registra – '!L25</f>
        <v>2</v>
      </c>
      <c r="T15" s="69">
        <f>'Zápis do obchodného registra – '!L26</f>
        <v>3</v>
      </c>
      <c r="U15" s="51">
        <f>'Zápis do obchodného registra – '!L27</f>
        <v>0.33333333333333331</v>
      </c>
      <c r="V15" s="70">
        <f>'Zápis do obchodného registra – '!L28</f>
        <v>6</v>
      </c>
      <c r="W15" s="69">
        <f>'Zápis do obchodného registra – '!L29</f>
        <v>2</v>
      </c>
      <c r="X15" s="69">
        <f>'Zápis do obchodného registra – '!L30</f>
        <v>4</v>
      </c>
      <c r="Y15" s="69">
        <f>'Zápis do obchodného registra – '!L31</f>
        <v>4</v>
      </c>
      <c r="Z15" s="51">
        <f>'Zápis do obchodného registra – '!L32</f>
        <v>0.66666666666666663</v>
      </c>
      <c r="AA15" s="70">
        <f>'Zápis do obchodného registra – '!L33</f>
        <v>6</v>
      </c>
      <c r="AB15" s="69">
        <f>'Zápis do obchodného registra – '!L34</f>
        <v>6</v>
      </c>
      <c r="AC15" s="69">
        <f>'Zápis do obchodného registra – '!L35</f>
        <v>0</v>
      </c>
      <c r="AD15" s="69">
        <f>'Zápis do obchodného registra – '!L36</f>
        <v>0</v>
      </c>
      <c r="AE15" s="51">
        <f>'Zápis do obchodného registra – '!L37</f>
        <v>0</v>
      </c>
      <c r="AF15" s="70">
        <f>'Zápis do obchodného registra – '!L38</f>
        <v>14</v>
      </c>
      <c r="AG15" s="69">
        <f>'Zápis do obchodného registra – '!L39</f>
        <v>1</v>
      </c>
      <c r="AH15" s="69">
        <f>'Zápis do obchodného registra – '!L40</f>
        <v>0</v>
      </c>
      <c r="AI15" s="69">
        <f>'Zápis do obchodného registra – '!L41</f>
        <v>13</v>
      </c>
      <c r="AJ15" s="51">
        <f>'Zápis do obchodného registra – '!L42</f>
        <v>0</v>
      </c>
      <c r="AK15" s="70">
        <f>'Zápis do obchodného registra – '!L52</f>
        <v>22</v>
      </c>
      <c r="AL15" s="69">
        <f>'Zápis do obchodného registra – '!L53</f>
        <v>3</v>
      </c>
      <c r="AM15" s="69">
        <f>'Zápis do obchodného registra – '!L54</f>
        <v>4</v>
      </c>
      <c r="AN15" s="69">
        <f>'Zápis do obchodného registra – '!L55</f>
        <v>19</v>
      </c>
      <c r="AO15" s="51">
        <f>'Zápis do obchodného registra – '!L56</f>
        <v>0.18181818181818182</v>
      </c>
      <c r="AP15" s="70">
        <f>'Zápis do obchodného registra – '!L86</f>
        <v>4</v>
      </c>
      <c r="AQ15" s="69">
        <f>'Zápis do obchodného registra – '!L87</f>
        <v>2</v>
      </c>
      <c r="AR15" s="69">
        <f>'Zápis do obchodného registra – '!L88</f>
        <v>0</v>
      </c>
      <c r="AS15" s="69">
        <f>'Zápis do obchodného registra – '!L89</f>
        <v>2</v>
      </c>
      <c r="AT15" s="51">
        <f>'Zápis do obchodného registra – '!L90</f>
        <v>0</v>
      </c>
      <c r="AU15" s="71">
        <f>'Zápis do obchodného registra – '!L109</f>
        <v>9</v>
      </c>
      <c r="AV15" s="69">
        <f>'Zápis do obchodného registra – '!L110</f>
        <v>9</v>
      </c>
      <c r="AW15" s="69">
        <f>'Zápis do obchodného registra – '!L111</f>
        <v>0</v>
      </c>
      <c r="AX15" s="69">
        <f>'Zápis do obchodného registra – '!L112</f>
        <v>0</v>
      </c>
      <c r="AY15" s="51">
        <f>'Zápis do obchodného registra – '!L113</f>
        <v>0</v>
      </c>
      <c r="AZ15" s="70">
        <f>'Zápis do obchodného registra – '!L116</f>
        <v>5</v>
      </c>
      <c r="BA15" s="69">
        <f>'Zápis do obchodného registra – '!L117</f>
        <v>1</v>
      </c>
      <c r="BB15" s="69">
        <f>'Zápis do obchodného registra – '!L118</f>
        <v>4</v>
      </c>
      <c r="BC15" s="69">
        <f>'Zápis do obchodného registra – '!L119</f>
        <v>4</v>
      </c>
      <c r="BD15" s="51">
        <f>'Zápis do obchodného registra – '!L120</f>
        <v>0.8</v>
      </c>
    </row>
    <row r="16" spans="1:71" ht="15">
      <c r="A16" s="61" t="str">
        <f>'Živnosť - ukončenie'!B2</f>
        <v>Živnosť - ukončenie</v>
      </c>
      <c r="B16" s="62">
        <f>'Živnosť - ukončenie'!D155</f>
        <v>122</v>
      </c>
      <c r="C16" s="62">
        <f>'Živnosť - ukončenie'!D156</f>
        <v>45</v>
      </c>
      <c r="D16" s="62">
        <f>'Živnosť - ukončenie'!D157</f>
        <v>37</v>
      </c>
      <c r="E16" s="62">
        <f>'Živnosť - ukončenie'!D158</f>
        <v>77</v>
      </c>
      <c r="F16" s="63">
        <f>'Živnosť - ukončenie'!D159</f>
        <v>0.35114529909999997</v>
      </c>
      <c r="G16" s="64">
        <f>'Živnosť - ukončenie'!L7</f>
        <v>6</v>
      </c>
      <c r="H16" s="65">
        <f>'Živnosť - ukončenie'!L8</f>
        <v>0</v>
      </c>
      <c r="I16" s="66">
        <f>'Živnosť - ukončenie'!L9</f>
        <v>5</v>
      </c>
      <c r="J16" s="66">
        <f>'Živnosť - ukončenie'!L10</f>
        <v>6</v>
      </c>
      <c r="K16" s="31">
        <f>'Živnosť - ukončenie'!L11</f>
        <v>0.83333333333333337</v>
      </c>
      <c r="L16" s="67">
        <f>'Živnosť - ukončenie'!L13</f>
        <v>13</v>
      </c>
      <c r="M16" s="66">
        <f>'Živnosť - ukončenie'!L14</f>
        <v>0</v>
      </c>
      <c r="N16" s="66">
        <f>'Živnosť - ukončenie'!L15</f>
        <v>10</v>
      </c>
      <c r="O16" s="66">
        <f>'Živnosť - ukončenie'!L16</f>
        <v>13</v>
      </c>
      <c r="P16" s="45">
        <f>'Živnosť - ukončenie'!L17</f>
        <v>0.76923076923076927</v>
      </c>
      <c r="Q16" s="68">
        <f>'Živnosť - ukončenie'!L23</f>
        <v>6</v>
      </c>
      <c r="R16" s="69">
        <f>'Živnosť - ukončenie'!L24</f>
        <v>0</v>
      </c>
      <c r="S16" s="69">
        <f>'Živnosť - ukončenie'!L25</f>
        <v>2</v>
      </c>
      <c r="T16" s="69">
        <f>'Živnosť - ukončenie'!L26</f>
        <v>6</v>
      </c>
      <c r="U16" s="51">
        <f>'Živnosť - ukončenie'!L27</f>
        <v>0.33333333333333331</v>
      </c>
      <c r="V16" s="70">
        <f>'Živnosť - ukončenie'!L28</f>
        <v>6</v>
      </c>
      <c r="W16" s="69">
        <f>'Živnosť - ukončenie'!L29</f>
        <v>2</v>
      </c>
      <c r="X16" s="69">
        <f>'Živnosť - ukončenie'!L30</f>
        <v>4</v>
      </c>
      <c r="Y16" s="69">
        <f>'Živnosť - ukončenie'!L31</f>
        <v>4</v>
      </c>
      <c r="Z16" s="51">
        <f>'Živnosť - ukončenie'!L32</f>
        <v>0.66666666666666663</v>
      </c>
      <c r="AA16" s="70">
        <f>'Živnosť - ukončenie'!L33</f>
        <v>6</v>
      </c>
      <c r="AB16" s="69">
        <f>'Živnosť - ukončenie'!L34</f>
        <v>5</v>
      </c>
      <c r="AC16" s="69">
        <f>'Živnosť - ukončenie'!L35</f>
        <v>0</v>
      </c>
      <c r="AD16" s="69">
        <f>'Živnosť - ukončenie'!L36</f>
        <v>1</v>
      </c>
      <c r="AE16" s="51">
        <f>'Živnosť - ukončenie'!L37</f>
        <v>0</v>
      </c>
      <c r="AF16" s="70">
        <f>'Živnosť - ukončenie'!L38</f>
        <v>10</v>
      </c>
      <c r="AG16" s="69">
        <f>'Živnosť - ukončenie'!L39</f>
        <v>0</v>
      </c>
      <c r="AH16" s="69">
        <f>'Živnosť - ukončenie'!L40</f>
        <v>3</v>
      </c>
      <c r="AI16" s="69">
        <f>'Živnosť - ukončenie'!L41</f>
        <v>10</v>
      </c>
      <c r="AJ16" s="51">
        <f>'Živnosť - ukončenie'!L42</f>
        <v>0.3</v>
      </c>
      <c r="AK16" s="70">
        <f>'Živnosť - ukončenie'!L52</f>
        <v>25</v>
      </c>
      <c r="AL16" s="69">
        <f>'Živnosť - ukončenie'!L53</f>
        <v>4</v>
      </c>
      <c r="AM16" s="69">
        <f>'Živnosť - ukončenie'!L54</f>
        <v>3</v>
      </c>
      <c r="AN16" s="69">
        <f>'Živnosť - ukončenie'!L55</f>
        <v>21</v>
      </c>
      <c r="AO16" s="51">
        <f>'Živnosť - ukončenie'!L56</f>
        <v>0.12</v>
      </c>
      <c r="AP16" s="70">
        <f>'Živnosť - ukončenie'!L86</f>
        <v>5</v>
      </c>
      <c r="AQ16" s="69">
        <f>'Živnosť - ukončenie'!L87</f>
        <v>5</v>
      </c>
      <c r="AR16" s="69">
        <f>'Živnosť - ukončenie'!L88</f>
        <v>0</v>
      </c>
      <c r="AS16" s="69">
        <f>'Živnosť - ukončenie'!L89</f>
        <v>0</v>
      </c>
      <c r="AT16" s="51">
        <f>'Živnosť - ukončenie'!L90</f>
        <v>0</v>
      </c>
      <c r="AU16" s="71">
        <f>'Živnosť - ukončenie'!L109</f>
        <v>0</v>
      </c>
      <c r="AV16" s="69">
        <f>'Živnosť - ukončenie'!L110</f>
        <v>0</v>
      </c>
      <c r="AW16" s="69">
        <f>'Živnosť - ukončenie'!L111</f>
        <v>0</v>
      </c>
      <c r="AX16" s="69">
        <f>'Živnosť - ukončenie'!L112</f>
        <v>0</v>
      </c>
      <c r="AY16" s="51" t="str">
        <f>'Živnosť - ukončenie'!L113</f>
        <v>N/A</v>
      </c>
      <c r="AZ16" s="70">
        <f>'Živnosť - ukončenie'!L116</f>
        <v>5</v>
      </c>
      <c r="BA16" s="69">
        <f>'Živnosť - ukončenie'!L117</f>
        <v>1</v>
      </c>
      <c r="BB16" s="69">
        <f>'Živnosť - ukončenie'!L118</f>
        <v>3</v>
      </c>
      <c r="BC16" s="69">
        <f>'Živnosť - ukončenie'!L119</f>
        <v>4</v>
      </c>
      <c r="BD16" s="51">
        <f>'Živnosť - ukončenie'!L120</f>
        <v>0.6</v>
      </c>
    </row>
    <row r="17" spans="1:56" ht="15">
      <c r="A17" s="61" t="str">
        <f>'Bývanie – Stavba rodinného domu'!B2</f>
        <v>Bývanie – Stavba rodinného domu</v>
      </c>
      <c r="B17" s="62">
        <f>'Bývanie – Stavba rodinného domu'!D155</f>
        <v>126</v>
      </c>
      <c r="C17" s="62">
        <f>'Bývanie – Stavba rodinného domu'!D156</f>
        <v>56</v>
      </c>
      <c r="D17" s="62">
        <f>'Bývanie – Stavba rodinného domu'!D157</f>
        <v>35</v>
      </c>
      <c r="E17" s="62">
        <f>'Bývanie – Stavba rodinného domu'!D158</f>
        <v>70</v>
      </c>
      <c r="F17" s="63">
        <f>'Bývanie – Stavba rodinného domu'!D159</f>
        <v>0.36811965810000002</v>
      </c>
      <c r="G17" s="64">
        <f>'Bývanie – Stavba rodinného domu'!L7</f>
        <v>6</v>
      </c>
      <c r="H17" s="65">
        <f>'Bývanie – Stavba rodinného domu'!L8</f>
        <v>0</v>
      </c>
      <c r="I17" s="66">
        <f>'Bývanie – Stavba rodinného domu'!L9</f>
        <v>1</v>
      </c>
      <c r="J17" s="66">
        <f>'Bývanie – Stavba rodinného domu'!L10</f>
        <v>6</v>
      </c>
      <c r="K17" s="31">
        <f>'Bývanie – Stavba rodinného domu'!L11</f>
        <v>0.16666666666666666</v>
      </c>
      <c r="L17" s="67">
        <f>'Bývanie – Stavba rodinného domu'!L13</f>
        <v>13</v>
      </c>
      <c r="M17" s="66">
        <f>'Bývanie – Stavba rodinného domu'!L14</f>
        <v>1</v>
      </c>
      <c r="N17" s="66">
        <f>'Bývanie – Stavba rodinného domu'!L15</f>
        <v>9</v>
      </c>
      <c r="O17" s="66">
        <f>'Bývanie – Stavba rodinného domu'!L16</f>
        <v>12</v>
      </c>
      <c r="P17" s="45">
        <f>'Bývanie – Stavba rodinného domu'!L17</f>
        <v>0.69230769230769229</v>
      </c>
      <c r="Q17" s="68">
        <f>'Bývanie – Stavba rodinného domu'!L23</f>
        <v>6</v>
      </c>
      <c r="R17" s="69">
        <f>'Bývanie – Stavba rodinného domu'!L24</f>
        <v>3</v>
      </c>
      <c r="S17" s="69">
        <f>'Bývanie – Stavba rodinného domu'!L25</f>
        <v>0</v>
      </c>
      <c r="T17" s="69">
        <f>'Bývanie – Stavba rodinného domu'!L26</f>
        <v>3</v>
      </c>
      <c r="U17" s="51">
        <f>'Bývanie – Stavba rodinného domu'!L27</f>
        <v>0</v>
      </c>
      <c r="V17" s="70">
        <f>'Bývanie – Stavba rodinného domu'!L28</f>
        <v>6</v>
      </c>
      <c r="W17" s="69">
        <f>'Bývanie – Stavba rodinného domu'!L29</f>
        <v>6</v>
      </c>
      <c r="X17" s="69">
        <f>'Bývanie – Stavba rodinného domu'!L30</f>
        <v>0</v>
      </c>
      <c r="Y17" s="69">
        <f>'Bývanie – Stavba rodinného domu'!L31</f>
        <v>0</v>
      </c>
      <c r="Z17" s="51">
        <f>'Bývanie – Stavba rodinného domu'!L32</f>
        <v>0</v>
      </c>
      <c r="AA17" s="70">
        <f>'Bývanie – Stavba rodinného domu'!L33</f>
        <v>6</v>
      </c>
      <c r="AB17" s="69">
        <f>'Bývanie – Stavba rodinného domu'!L34</f>
        <v>0</v>
      </c>
      <c r="AC17" s="69">
        <f>'Bývanie – Stavba rodinného domu'!L35</f>
        <v>6</v>
      </c>
      <c r="AD17" s="69">
        <f>'Bývanie – Stavba rodinného domu'!L36</f>
        <v>6</v>
      </c>
      <c r="AE17" s="51">
        <f>'Bývanie – Stavba rodinného domu'!L37</f>
        <v>1</v>
      </c>
      <c r="AF17" s="70">
        <f>'Bývanie – Stavba rodinného domu'!L38</f>
        <v>10</v>
      </c>
      <c r="AG17" s="69">
        <f>'Bývanie – Stavba rodinného domu'!L39</f>
        <v>2</v>
      </c>
      <c r="AH17" s="69">
        <f>'Bývanie – Stavba rodinného domu'!L40</f>
        <v>4</v>
      </c>
      <c r="AI17" s="69">
        <f>'Bývanie – Stavba rodinného domu'!L41</f>
        <v>8</v>
      </c>
      <c r="AJ17" s="51">
        <f>'Bývanie – Stavba rodinného domu'!L42</f>
        <v>0.4</v>
      </c>
      <c r="AK17" s="70">
        <f>'Bývanie – Stavba rodinného domu'!L52</f>
        <v>20</v>
      </c>
      <c r="AL17" s="69">
        <f>'Bývanie – Stavba rodinného domu'!L53</f>
        <v>5</v>
      </c>
      <c r="AM17" s="69">
        <f>'Bývanie – Stavba rodinného domu'!L54</f>
        <v>5</v>
      </c>
      <c r="AN17" s="69">
        <f>'Bývanie – Stavba rodinného domu'!L55</f>
        <v>15</v>
      </c>
      <c r="AO17" s="51">
        <f>'Bývanie – Stavba rodinného domu'!L56</f>
        <v>0.25</v>
      </c>
      <c r="AP17" s="70">
        <f>'Bývanie – Stavba rodinného domu'!L86</f>
        <v>5</v>
      </c>
      <c r="AQ17" s="69">
        <f>'Bývanie – Stavba rodinného domu'!L87</f>
        <v>2</v>
      </c>
      <c r="AR17" s="69">
        <f>'Bývanie – Stavba rodinného domu'!L88</f>
        <v>0</v>
      </c>
      <c r="AS17" s="69">
        <f>'Bývanie – Stavba rodinného domu'!L89</f>
        <v>3</v>
      </c>
      <c r="AT17" s="51">
        <f>'Bývanie – Stavba rodinného domu'!L90</f>
        <v>0</v>
      </c>
      <c r="AU17" s="71">
        <f>'Bývanie – Stavba rodinného domu'!L109</f>
        <v>9</v>
      </c>
      <c r="AV17" s="69">
        <f>'Bývanie – Stavba rodinného domu'!L110</f>
        <v>9</v>
      </c>
      <c r="AW17" s="69">
        <f>'Bývanie – Stavba rodinného domu'!L111</f>
        <v>0</v>
      </c>
      <c r="AX17" s="69">
        <f>'Bývanie – Stavba rodinného domu'!L112</f>
        <v>0</v>
      </c>
      <c r="AY17" s="51">
        <f>'Bývanie – Stavba rodinného domu'!L113</f>
        <v>0</v>
      </c>
      <c r="AZ17" s="70">
        <f>'Bývanie – Stavba rodinného domu'!L116</f>
        <v>5</v>
      </c>
      <c r="BA17" s="69">
        <f>'Bývanie – Stavba rodinného domu'!L117</f>
        <v>0</v>
      </c>
      <c r="BB17" s="69">
        <f>'Bývanie – Stavba rodinného domu'!L118</f>
        <v>4</v>
      </c>
      <c r="BC17" s="69">
        <f>'Bývanie – Stavba rodinného domu'!L119</f>
        <v>5</v>
      </c>
      <c r="BD17" s="51">
        <f>'Bývanie – Stavba rodinného domu'!L120</f>
        <v>0.8</v>
      </c>
    </row>
    <row r="18" spans="1:56" ht="15">
      <c r="A18" s="61" t="str">
        <f>'Sociálne dávky – Príspevok v ne'!B2</f>
        <v>Sociálne dávky – Príspevok v nezamestnanosti</v>
      </c>
      <c r="B18" s="62">
        <f>'Sociálne dávky – Príspevok v ne'!D155</f>
        <v>129</v>
      </c>
      <c r="C18" s="62">
        <f>'Sociálne dávky – Príspevok v ne'!D156</f>
        <v>52</v>
      </c>
      <c r="D18" s="62">
        <f>'Sociálne dávky – Príspevok v ne'!D157</f>
        <v>35</v>
      </c>
      <c r="E18" s="62">
        <f>'Sociálne dávky – Príspevok v ne'!D158</f>
        <v>77</v>
      </c>
      <c r="F18" s="63">
        <f>'Sociálne dávky – Príspevok v ne'!D159</f>
        <v>0.25750000000000001</v>
      </c>
      <c r="G18" s="64">
        <f>'Sociálne dávky – Príspevok v ne'!L7</f>
        <v>6</v>
      </c>
      <c r="H18" s="65">
        <f>'Sociálne dávky – Príspevok v ne'!L8</f>
        <v>0</v>
      </c>
      <c r="I18" s="66">
        <f>'Sociálne dávky – Príspevok v ne'!L9</f>
        <v>3</v>
      </c>
      <c r="J18" s="66">
        <f>'Sociálne dávky – Príspevok v ne'!L10</f>
        <v>6</v>
      </c>
      <c r="K18" s="31">
        <f>'Sociálne dávky – Príspevok v ne'!L11</f>
        <v>0.5</v>
      </c>
      <c r="L18" s="67">
        <f>'Sociálne dávky – Príspevok v ne'!L13</f>
        <v>12</v>
      </c>
      <c r="M18" s="66">
        <f>'Sociálne dávky – Príspevok v ne'!L14</f>
        <v>0</v>
      </c>
      <c r="N18" s="66">
        <f>'Sociálne dávky – Príspevok v ne'!L15</f>
        <v>6</v>
      </c>
      <c r="O18" s="66">
        <f>'Sociálne dávky – Príspevok v ne'!L16</f>
        <v>12</v>
      </c>
      <c r="P18" s="45">
        <f>'Sociálne dávky – Príspevok v ne'!L17</f>
        <v>0.5</v>
      </c>
      <c r="Q18" s="68">
        <f>'Sociálne dávky – Príspevok v ne'!L23</f>
        <v>6</v>
      </c>
      <c r="R18" s="69">
        <f>'Sociálne dávky – Príspevok v ne'!L24</f>
        <v>0</v>
      </c>
      <c r="S18" s="69">
        <f>'Sociálne dávky – Príspevok v ne'!L25</f>
        <v>5</v>
      </c>
      <c r="T18" s="69">
        <f>'Sociálne dávky – Príspevok v ne'!L26</f>
        <v>6</v>
      </c>
      <c r="U18" s="51">
        <f>'Sociálne dávky – Príspevok v ne'!L27</f>
        <v>0.83333333333333337</v>
      </c>
      <c r="V18" s="70">
        <f>'Sociálne dávky – Príspevok v ne'!L28</f>
        <v>6</v>
      </c>
      <c r="W18" s="69">
        <f>'Sociálne dávky – Príspevok v ne'!L29</f>
        <v>6</v>
      </c>
      <c r="X18" s="69">
        <f>'Sociálne dávky – Príspevok v ne'!L30</f>
        <v>0</v>
      </c>
      <c r="Y18" s="69">
        <f>'Sociálne dávky – Príspevok v ne'!L31</f>
        <v>0</v>
      </c>
      <c r="Z18" s="51">
        <f>'Sociálne dávky – Príspevok v ne'!L32</f>
        <v>0</v>
      </c>
      <c r="AA18" s="70">
        <f>'Sociálne dávky – Príspevok v ne'!L33</f>
        <v>6</v>
      </c>
      <c r="AB18" s="69">
        <f>'Sociálne dávky – Príspevok v ne'!L34</f>
        <v>6</v>
      </c>
      <c r="AC18" s="69">
        <f>'Sociálne dávky – Príspevok v ne'!L35</f>
        <v>0</v>
      </c>
      <c r="AD18" s="69">
        <f>'Sociálne dávky – Príspevok v ne'!L36</f>
        <v>0</v>
      </c>
      <c r="AE18" s="51">
        <f>'Sociálne dávky – Príspevok v ne'!L37</f>
        <v>0</v>
      </c>
      <c r="AF18" s="70">
        <f>'Sociálne dávky – Príspevok v ne'!L38</f>
        <v>10</v>
      </c>
      <c r="AG18" s="69">
        <f>'Sociálne dávky – Príspevok v ne'!L39</f>
        <v>0</v>
      </c>
      <c r="AH18" s="69">
        <f>'Sociálne dávky – Príspevok v ne'!L40</f>
        <v>3</v>
      </c>
      <c r="AI18" s="69">
        <f>'Sociálne dávky – Príspevok v ne'!L41</f>
        <v>10</v>
      </c>
      <c r="AJ18" s="51">
        <f>'Sociálne dávky – Príspevok v ne'!L42</f>
        <v>0.3</v>
      </c>
      <c r="AK18" s="70">
        <f>'Sociálne dávky – Príspevok v ne'!L52</f>
        <v>24</v>
      </c>
      <c r="AL18" s="69">
        <f>'Sociálne dávky – Príspevok v ne'!L53</f>
        <v>0</v>
      </c>
      <c r="AM18" s="69">
        <f>'Sociálne dávky – Príspevok v ne'!L54</f>
        <v>11</v>
      </c>
      <c r="AN18" s="69">
        <f>'Sociálne dávky – Príspevok v ne'!L55</f>
        <v>24</v>
      </c>
      <c r="AO18" s="51">
        <f>'Sociálne dávky – Príspevok v ne'!L56</f>
        <v>0.45833333333333331</v>
      </c>
      <c r="AP18" s="70">
        <f>'Sociálne dávky – Príspevok v ne'!L86</f>
        <v>5</v>
      </c>
      <c r="AQ18" s="69">
        <f>'Sociálne dávky – Príspevok v ne'!L87</f>
        <v>2</v>
      </c>
      <c r="AR18" s="69">
        <f>'Sociálne dávky – Príspevok v ne'!L88</f>
        <v>2</v>
      </c>
      <c r="AS18" s="69">
        <f>'Sociálne dávky – Príspevok v ne'!L89</f>
        <v>3</v>
      </c>
      <c r="AT18" s="51">
        <f>'Sociálne dávky – Príspevok v ne'!L90</f>
        <v>0.4</v>
      </c>
      <c r="AU18" s="71">
        <f>'Sociálne dávky – Príspevok v ne'!L109</f>
        <v>9</v>
      </c>
      <c r="AV18" s="69">
        <f>'Sociálne dávky – Príspevok v ne'!L110</f>
        <v>9</v>
      </c>
      <c r="AW18" s="69">
        <f>'Sociálne dávky – Príspevok v ne'!L111</f>
        <v>0</v>
      </c>
      <c r="AX18" s="69">
        <f>'Sociálne dávky – Príspevok v ne'!L112</f>
        <v>0</v>
      </c>
      <c r="AY18" s="51">
        <f>'Sociálne dávky – Príspevok v ne'!L113</f>
        <v>0</v>
      </c>
      <c r="AZ18" s="70">
        <f>'Sociálne dávky – Príspevok v ne'!L116</f>
        <v>5</v>
      </c>
      <c r="BA18" s="69">
        <f>'Sociálne dávky – Príspevok v ne'!L117</f>
        <v>1</v>
      </c>
      <c r="BB18" s="69">
        <f>'Sociálne dávky – Príspevok v ne'!L118</f>
        <v>4</v>
      </c>
      <c r="BC18" s="69">
        <f>'Sociálne dávky – Príspevok v ne'!L119</f>
        <v>4</v>
      </c>
      <c r="BD18" s="51">
        <f>'Sociálne dávky – Príspevok v ne'!L120</f>
        <v>0.8</v>
      </c>
    </row>
    <row r="19" spans="1:56" ht="15">
      <c r="A19" s="61" t="str">
        <f>'Založenie s.r.o.  a.s.'!B2</f>
        <v>Založenie s.r.o. / a.s.</v>
      </c>
      <c r="B19" s="62">
        <f>'Založenie s.r.o.  a.s.'!D155</f>
        <v>134</v>
      </c>
      <c r="C19" s="62">
        <f>'Založenie s.r.o.  a.s.'!D156</f>
        <v>51</v>
      </c>
      <c r="D19" s="62">
        <f>'Založenie s.r.o.  a.s.'!D157</f>
        <v>37</v>
      </c>
      <c r="E19" s="62">
        <f>'Založenie s.r.o.  a.s.'!D158</f>
        <v>83</v>
      </c>
      <c r="F19" s="63">
        <f>'Založenie s.r.o.  a.s.'!D159</f>
        <v>0.35287545790000002</v>
      </c>
      <c r="G19" s="64">
        <f>'Založenie s.r.o.  a.s.'!L7</f>
        <v>6</v>
      </c>
      <c r="H19" s="65">
        <f>'Založenie s.r.o.  a.s.'!L8</f>
        <v>0</v>
      </c>
      <c r="I19" s="66">
        <f>'Založenie s.r.o.  a.s.'!L9</f>
        <v>0</v>
      </c>
      <c r="J19" s="66">
        <f>'Založenie s.r.o.  a.s.'!L10</f>
        <v>6</v>
      </c>
      <c r="K19" s="31">
        <f>'Založenie s.r.o.  a.s.'!L11</f>
        <v>0</v>
      </c>
      <c r="L19" s="67">
        <f>'Založenie s.r.o.  a.s.'!L13</f>
        <v>13</v>
      </c>
      <c r="M19" s="66">
        <f>'Založenie s.r.o.  a.s.'!L14</f>
        <v>0</v>
      </c>
      <c r="N19" s="66">
        <f>'Založenie s.r.o.  a.s.'!L15</f>
        <v>10</v>
      </c>
      <c r="O19" s="66">
        <f>'Založenie s.r.o.  a.s.'!L16</f>
        <v>13</v>
      </c>
      <c r="P19" s="45">
        <f>'Založenie s.r.o.  a.s.'!L17</f>
        <v>0.76923076923076927</v>
      </c>
      <c r="Q19" s="68">
        <f>'Založenie s.r.o.  a.s.'!L23</f>
        <v>6</v>
      </c>
      <c r="R19" s="69">
        <f>'Založenie s.r.o.  a.s.'!L24</f>
        <v>3</v>
      </c>
      <c r="S19" s="69">
        <f>'Založenie s.r.o.  a.s.'!L25</f>
        <v>2</v>
      </c>
      <c r="T19" s="69">
        <f>'Založenie s.r.o.  a.s.'!L26</f>
        <v>3</v>
      </c>
      <c r="U19" s="51">
        <f>'Založenie s.r.o.  a.s.'!L27</f>
        <v>0.33333333333333331</v>
      </c>
      <c r="V19" s="70">
        <f>'Založenie s.r.o.  a.s.'!L28</f>
        <v>6</v>
      </c>
      <c r="W19" s="69">
        <f>'Založenie s.r.o.  a.s.'!L29</f>
        <v>6</v>
      </c>
      <c r="X19" s="69">
        <f>'Založenie s.r.o.  a.s.'!L30</f>
        <v>0</v>
      </c>
      <c r="Y19" s="69">
        <f>'Založenie s.r.o.  a.s.'!L31</f>
        <v>0</v>
      </c>
      <c r="Z19" s="51">
        <f>'Založenie s.r.o.  a.s.'!L32</f>
        <v>0</v>
      </c>
      <c r="AA19" s="70">
        <f>'Založenie s.r.o.  a.s.'!L33</f>
        <v>6</v>
      </c>
      <c r="AB19" s="69">
        <f>'Založenie s.r.o.  a.s.'!L34</f>
        <v>0</v>
      </c>
      <c r="AC19" s="69">
        <f>'Založenie s.r.o.  a.s.'!L35</f>
        <v>6</v>
      </c>
      <c r="AD19" s="69">
        <f>'Založenie s.r.o.  a.s.'!L36</f>
        <v>6</v>
      </c>
      <c r="AE19" s="51">
        <f>'Založenie s.r.o.  a.s.'!L37</f>
        <v>1</v>
      </c>
      <c r="AF19" s="70">
        <f>'Založenie s.r.o.  a.s.'!L38</f>
        <v>14</v>
      </c>
      <c r="AG19" s="69">
        <f>'Založenie s.r.o.  a.s.'!L39</f>
        <v>0</v>
      </c>
      <c r="AH19" s="69">
        <f>'Založenie s.r.o.  a.s.'!L40</f>
        <v>4</v>
      </c>
      <c r="AI19" s="69">
        <f>'Založenie s.r.o.  a.s.'!L41</f>
        <v>14</v>
      </c>
      <c r="AJ19" s="51">
        <f>'Založenie s.r.o.  a.s.'!L42</f>
        <v>0.2857142857142857</v>
      </c>
      <c r="AK19" s="70">
        <f>'Založenie s.r.o.  a.s.'!L52</f>
        <v>24</v>
      </c>
      <c r="AL19" s="69">
        <f>'Založenie s.r.o.  a.s.'!L53</f>
        <v>2</v>
      </c>
      <c r="AM19" s="69">
        <f>'Založenie s.r.o.  a.s.'!L54</f>
        <v>6</v>
      </c>
      <c r="AN19" s="69">
        <f>'Založenie s.r.o.  a.s.'!L55</f>
        <v>22</v>
      </c>
      <c r="AO19" s="51">
        <f>'Založenie s.r.o.  a.s.'!L56</f>
        <v>0.25</v>
      </c>
      <c r="AP19" s="70">
        <f>'Založenie s.r.o.  a.s.'!L86</f>
        <v>5</v>
      </c>
      <c r="AQ19" s="69">
        <f>'Založenie s.r.o.  a.s.'!L87</f>
        <v>2</v>
      </c>
      <c r="AR19" s="69">
        <f>'Založenie s.r.o.  a.s.'!L88</f>
        <v>2</v>
      </c>
      <c r="AS19" s="69">
        <f>'Založenie s.r.o.  a.s.'!L89</f>
        <v>3</v>
      </c>
      <c r="AT19" s="51">
        <f>'Založenie s.r.o.  a.s.'!L90</f>
        <v>0.4</v>
      </c>
      <c r="AU19" s="71">
        <f>'Založenie s.r.o.  a.s.'!L109</f>
        <v>9</v>
      </c>
      <c r="AV19" s="69">
        <f>'Založenie s.r.o.  a.s.'!L110</f>
        <v>9</v>
      </c>
      <c r="AW19" s="69">
        <f>'Založenie s.r.o.  a.s.'!L111</f>
        <v>0</v>
      </c>
      <c r="AX19" s="69">
        <f>'Založenie s.r.o.  a.s.'!L112</f>
        <v>0</v>
      </c>
      <c r="AY19" s="51">
        <f>'Založenie s.r.o.  a.s.'!L113</f>
        <v>0</v>
      </c>
      <c r="AZ19" s="70">
        <f>'Založenie s.r.o.  a.s.'!L116</f>
        <v>5</v>
      </c>
      <c r="BA19" s="69">
        <f>'Založenie s.r.o.  a.s.'!L117</f>
        <v>1</v>
      </c>
      <c r="BB19" s="69">
        <f>'Založenie s.r.o.  a.s.'!L118</f>
        <v>4</v>
      </c>
      <c r="BC19" s="69">
        <f>'Založenie s.r.o.  a.s.'!L119</f>
        <v>4</v>
      </c>
      <c r="BD19" s="51">
        <f>'Založenie s.r.o.  a.s.'!L120</f>
        <v>0.8</v>
      </c>
    </row>
    <row r="20" spans="1:56" ht="15">
      <c r="A20" s="61" t="str">
        <f>'Živnosť – založenie'!B2</f>
        <v>Živnosť – založenie</v>
      </c>
      <c r="B20" s="62">
        <f>'Živnosť – založenie'!D155</f>
        <v>133</v>
      </c>
      <c r="C20" s="62">
        <f>'Živnosť – založenie'!D156</f>
        <v>41</v>
      </c>
      <c r="D20" s="62">
        <f>'Živnosť – založenie'!D157</f>
        <v>41</v>
      </c>
      <c r="E20" s="62">
        <f>'Živnosť – založenie'!D158</f>
        <v>92</v>
      </c>
      <c r="F20" s="63">
        <f>'Živnosť – založenie'!D159</f>
        <v>0.3595940171</v>
      </c>
      <c r="G20" s="64">
        <f>'Živnosť – založenie'!L7</f>
        <v>6</v>
      </c>
      <c r="H20" s="65">
        <f>'Živnosť – založenie'!L8</f>
        <v>0</v>
      </c>
      <c r="I20" s="66">
        <f>'Živnosť – založenie'!L9</f>
        <v>3</v>
      </c>
      <c r="J20" s="66">
        <f>'Živnosť – založenie'!L10</f>
        <v>6</v>
      </c>
      <c r="K20" s="31">
        <f>'Živnosť – založenie'!L11</f>
        <v>0.5</v>
      </c>
      <c r="L20" s="67">
        <f>'Živnosť – založenie'!L13</f>
        <v>13</v>
      </c>
      <c r="M20" s="66">
        <f>'Živnosť – založenie'!L14</f>
        <v>0</v>
      </c>
      <c r="N20" s="66">
        <f>'Živnosť – založenie'!L15</f>
        <v>8</v>
      </c>
      <c r="O20" s="66">
        <f>'Živnosť – založenie'!L16</f>
        <v>13</v>
      </c>
      <c r="P20" s="45">
        <f>'Živnosť – založenie'!L17</f>
        <v>0.61538461538461542</v>
      </c>
      <c r="Q20" s="68">
        <f>'Živnosť – založenie'!L23</f>
        <v>6</v>
      </c>
      <c r="R20" s="69">
        <f>'Živnosť – založenie'!L24</f>
        <v>0</v>
      </c>
      <c r="S20" s="69">
        <f>'Živnosť – založenie'!L25</f>
        <v>2</v>
      </c>
      <c r="T20" s="69">
        <f>'Živnosť – založenie'!L26</f>
        <v>6</v>
      </c>
      <c r="U20" s="51">
        <f>'Živnosť – založenie'!L27</f>
        <v>0.33333333333333331</v>
      </c>
      <c r="V20" s="70">
        <f>'Živnosť – založenie'!L28</f>
        <v>6</v>
      </c>
      <c r="W20" s="69">
        <f>'Živnosť – založenie'!L29</f>
        <v>0</v>
      </c>
      <c r="X20" s="69">
        <f>'Živnosť – založenie'!L30</f>
        <v>4</v>
      </c>
      <c r="Y20" s="69">
        <f>'Živnosť – založenie'!L31</f>
        <v>6</v>
      </c>
      <c r="Z20" s="51">
        <f>'Živnosť – založenie'!L32</f>
        <v>0.66666666666666663</v>
      </c>
      <c r="AA20" s="70">
        <f>'Živnosť – založenie'!L33</f>
        <v>6</v>
      </c>
      <c r="AB20" s="69">
        <f>'Živnosť – založenie'!L34</f>
        <v>2</v>
      </c>
      <c r="AC20" s="69">
        <f>'Živnosť – založenie'!L35</f>
        <v>0</v>
      </c>
      <c r="AD20" s="69">
        <f>'Živnosť – založenie'!L36</f>
        <v>4</v>
      </c>
      <c r="AE20" s="51">
        <f>'Živnosť – založenie'!L37</f>
        <v>0</v>
      </c>
      <c r="AF20" s="70">
        <f>'Živnosť – založenie'!L38</f>
        <v>12</v>
      </c>
      <c r="AG20" s="69">
        <f>'Živnosť – založenie'!L39</f>
        <v>0</v>
      </c>
      <c r="AH20" s="69">
        <f>'Živnosť – založenie'!L40</f>
        <v>5</v>
      </c>
      <c r="AI20" s="69">
        <f>'Živnosť – založenie'!L41</f>
        <v>12</v>
      </c>
      <c r="AJ20" s="51">
        <f>'Živnosť – založenie'!L42</f>
        <v>0.41666666666666669</v>
      </c>
      <c r="AK20" s="70">
        <f>'Živnosť – založenie'!L52</f>
        <v>25</v>
      </c>
      <c r="AL20" s="69">
        <f>'Živnosť – založenie'!L53</f>
        <v>1</v>
      </c>
      <c r="AM20" s="69">
        <f>'Živnosť – založenie'!L54</f>
        <v>5</v>
      </c>
      <c r="AN20" s="69">
        <f>'Živnosť – založenie'!L55</f>
        <v>24</v>
      </c>
      <c r="AO20" s="51">
        <f>'Živnosť – založenie'!L56</f>
        <v>0.2</v>
      </c>
      <c r="AP20" s="70">
        <f>'Živnosť – založenie'!L86</f>
        <v>5</v>
      </c>
      <c r="AQ20" s="69">
        <f>'Živnosť – založenie'!L87</f>
        <v>4</v>
      </c>
      <c r="AR20" s="69">
        <f>'Živnosť – založenie'!L88</f>
        <v>0</v>
      </c>
      <c r="AS20" s="69">
        <f>'Živnosť – založenie'!L89</f>
        <v>1</v>
      </c>
      <c r="AT20" s="51">
        <f>'Živnosť – založenie'!L90</f>
        <v>0</v>
      </c>
      <c r="AU20" s="71">
        <f>'Živnosť – založenie'!L109</f>
        <v>9</v>
      </c>
      <c r="AV20" s="69">
        <f>'Živnosť – založenie'!L110</f>
        <v>6</v>
      </c>
      <c r="AW20" s="69">
        <f>'Živnosť – založenie'!L111</f>
        <v>3</v>
      </c>
      <c r="AX20" s="69">
        <f>'Živnosť – založenie'!L112</f>
        <v>3</v>
      </c>
      <c r="AY20" s="51">
        <f>'Živnosť – založenie'!L113</f>
        <v>0.33333333333333331</v>
      </c>
      <c r="AZ20" s="70">
        <f>'Živnosť – založenie'!L116</f>
        <v>5</v>
      </c>
      <c r="BA20" s="69">
        <f>'Živnosť – založenie'!L117</f>
        <v>0</v>
      </c>
      <c r="BB20" s="69">
        <f>'Živnosť – založenie'!L118</f>
        <v>4</v>
      </c>
      <c r="BC20" s="69">
        <f>'Živnosť – založenie'!L119</f>
        <v>5</v>
      </c>
      <c r="BD20" s="51">
        <f>'Živnosť – založenie'!L120</f>
        <v>0.8</v>
      </c>
    </row>
    <row r="21" spans="1:56" ht="18.75" customHeight="1">
      <c r="A21" s="61" t="str">
        <f>'Podávanie kontrolného výkazu'!B2</f>
        <v>Podávanie kontrolného výkazu</v>
      </c>
      <c r="B21" s="62">
        <f>'Podávanie kontrolného výkazu'!D155</f>
        <v>134</v>
      </c>
      <c r="C21" s="62">
        <f>'Podávanie kontrolného výkazu'!D156</f>
        <v>46</v>
      </c>
      <c r="D21" s="62">
        <f>'Podávanie kontrolného výkazu'!D157</f>
        <v>37</v>
      </c>
      <c r="E21" s="62">
        <f>'Podávanie kontrolného výkazu'!D158</f>
        <v>88</v>
      </c>
      <c r="F21" s="63">
        <f>'Podávanie kontrolného výkazu'!D159</f>
        <v>0.30261904760000002</v>
      </c>
      <c r="G21" s="64">
        <f>'Podávanie kontrolného výkazu'!L7</f>
        <v>6</v>
      </c>
      <c r="H21" s="65">
        <f>'Podávanie kontrolného výkazu'!L8</f>
        <v>0</v>
      </c>
      <c r="I21" s="66">
        <f>'Podávanie kontrolného výkazu'!L9</f>
        <v>4</v>
      </c>
      <c r="J21" s="66">
        <f>'Podávanie kontrolného výkazu'!L10</f>
        <v>6</v>
      </c>
      <c r="K21" s="31">
        <f>'Podávanie kontrolného výkazu'!L11</f>
        <v>0.66666666666666663</v>
      </c>
      <c r="L21" s="67">
        <f>'Podávanie kontrolného výkazu'!L13</f>
        <v>12</v>
      </c>
      <c r="M21" s="66">
        <f>'Podávanie kontrolného výkazu'!L14</f>
        <v>0</v>
      </c>
      <c r="N21" s="66">
        <f>'Podávanie kontrolného výkazu'!L15</f>
        <v>7</v>
      </c>
      <c r="O21" s="66">
        <f>'Podávanie kontrolného výkazu'!L16</f>
        <v>12</v>
      </c>
      <c r="P21" s="72">
        <f>'Podávanie kontrolného výkazu'!L17</f>
        <v>0.58333333333333337</v>
      </c>
      <c r="Q21" s="68">
        <f>'Podávanie kontrolného výkazu'!L23</f>
        <v>6</v>
      </c>
      <c r="R21" s="73">
        <f>'Podávanie kontrolného výkazu'!L24</f>
        <v>3</v>
      </c>
      <c r="S21" s="73">
        <f>'Podávanie kontrolného výkazu'!L25</f>
        <v>2</v>
      </c>
      <c r="T21" s="73">
        <f>'Podávanie kontrolného výkazu'!L26</f>
        <v>3</v>
      </c>
      <c r="U21" s="72">
        <f>'Podávanie kontrolného výkazu'!L27</f>
        <v>0.33333333333333331</v>
      </c>
      <c r="V21" s="74">
        <f>'Podávanie kontrolného výkazu'!L28</f>
        <v>6</v>
      </c>
      <c r="W21" s="73">
        <f>'Podávanie kontrolného výkazu'!L29</f>
        <v>6</v>
      </c>
      <c r="X21" s="73">
        <f>'Podávanie kontrolného výkazu'!L30</f>
        <v>0</v>
      </c>
      <c r="Y21" s="73">
        <f>'Podávanie kontrolného výkazu'!L31</f>
        <v>0</v>
      </c>
      <c r="Z21" s="72">
        <f>'Podávanie kontrolného výkazu'!L32</f>
        <v>0</v>
      </c>
      <c r="AA21" s="70">
        <f>'Podávanie kontrolného výkazu'!L33</f>
        <v>6</v>
      </c>
      <c r="AB21" s="69">
        <f>'Podávanie kontrolného výkazu'!L34</f>
        <v>6</v>
      </c>
      <c r="AC21" s="69">
        <f>'Podávanie kontrolného výkazu'!L35</f>
        <v>0</v>
      </c>
      <c r="AD21" s="69">
        <f>'Podávanie kontrolného výkazu'!L36</f>
        <v>0</v>
      </c>
      <c r="AE21" s="51">
        <f>'Podávanie kontrolného výkazu'!L37</f>
        <v>0</v>
      </c>
      <c r="AF21" s="70">
        <f>'Podávanie kontrolného výkazu'!L38</f>
        <v>14</v>
      </c>
      <c r="AG21" s="69">
        <f>'Podávanie kontrolného výkazu'!L39</f>
        <v>0</v>
      </c>
      <c r="AH21" s="69">
        <f>'Podávanie kontrolného výkazu'!L40</f>
        <v>4</v>
      </c>
      <c r="AI21" s="69">
        <f>'Podávanie kontrolného výkazu'!L41</f>
        <v>14</v>
      </c>
      <c r="AJ21" s="51">
        <f>'Podávanie kontrolného výkazu'!L42</f>
        <v>0.2857142857142857</v>
      </c>
      <c r="AK21" s="70">
        <f>'Podávanie kontrolného výkazu'!L52</f>
        <v>25</v>
      </c>
      <c r="AL21" s="69">
        <f>'Podávanie kontrolného výkazu'!L53</f>
        <v>0</v>
      </c>
      <c r="AM21" s="69">
        <f>'Podávanie kontrolného výkazu'!L54</f>
        <v>10</v>
      </c>
      <c r="AN21" s="69">
        <f>'Podávanie kontrolného výkazu'!L55</f>
        <v>25</v>
      </c>
      <c r="AO21" s="51">
        <f>'Podávanie kontrolného výkazu'!L56</f>
        <v>0.4</v>
      </c>
      <c r="AP21" s="75">
        <f>'Podávanie kontrolného výkazu'!L86</f>
        <v>5</v>
      </c>
      <c r="AQ21" s="76">
        <f>'Podávanie kontrolného výkazu'!L87</f>
        <v>2</v>
      </c>
      <c r="AR21" s="76">
        <f>'Podávanie kontrolného výkazu'!L88</f>
        <v>2</v>
      </c>
      <c r="AS21" s="76">
        <f>'Podávanie kontrolného výkazu'!L89</f>
        <v>3</v>
      </c>
      <c r="AT21" s="77">
        <f>'Podávanie kontrolného výkazu'!L90</f>
        <v>0.4</v>
      </c>
      <c r="AU21" s="78">
        <f>'Podávanie kontrolného výkazu'!L109</f>
        <v>9</v>
      </c>
      <c r="AV21" s="76">
        <f>'Podávanie kontrolného výkazu'!L110</f>
        <v>0</v>
      </c>
      <c r="AW21" s="76">
        <f>'Podávanie kontrolného výkazu'!L111</f>
        <v>0</v>
      </c>
      <c r="AX21" s="76">
        <f>'Podávanie kontrolného výkazu'!L112</f>
        <v>9</v>
      </c>
      <c r="AY21" s="77">
        <f>'Podávanie kontrolného výkazu'!L113</f>
        <v>0</v>
      </c>
      <c r="AZ21" s="75">
        <f>'Podávanie kontrolného výkazu'!L116</f>
        <v>5</v>
      </c>
      <c r="BA21" s="76">
        <f>'Podávanie kontrolného výkazu'!L117</f>
        <v>1</v>
      </c>
      <c r="BB21" s="76">
        <f>'Podávanie kontrolného výkazu'!L118</f>
        <v>4</v>
      </c>
      <c r="BC21" s="76">
        <f>'Podávanie kontrolného výkazu'!L119</f>
        <v>4</v>
      </c>
      <c r="BD21" s="77">
        <f>'Podávanie kontrolného výkazu'!L120</f>
        <v>0.8</v>
      </c>
    </row>
    <row r="22" spans="1:56" ht="15">
      <c r="A22" s="61" t="str">
        <f>Hárok25!B2</f>
        <v xml:space="preserve">Plnenie si daňových povinností – SZČO / PO </v>
      </c>
      <c r="B22" s="62">
        <f>Hárok25!D155</f>
        <v>132</v>
      </c>
      <c r="C22" s="62">
        <f>Hárok25!D156</f>
        <v>35</v>
      </c>
      <c r="D22" s="62">
        <f>Hárok25!D157</f>
        <v>41</v>
      </c>
      <c r="E22" s="62">
        <f>Hárok25!D158</f>
        <v>97</v>
      </c>
      <c r="F22" s="63">
        <f>Hárok25!D159</f>
        <v>0.34928571429999999</v>
      </c>
      <c r="G22" s="64">
        <f>Hárok25!L7</f>
        <v>6</v>
      </c>
      <c r="H22" s="65">
        <f>Hárok25!L8</f>
        <v>0</v>
      </c>
      <c r="I22" s="66">
        <f>Hárok25!L9</f>
        <v>3</v>
      </c>
      <c r="J22" s="66">
        <f>Hárok25!L10</f>
        <v>6</v>
      </c>
      <c r="K22" s="31">
        <f>Hárok25!L11</f>
        <v>0.5</v>
      </c>
      <c r="L22" s="67">
        <f>Hárok25!L13</f>
        <v>12</v>
      </c>
      <c r="M22" s="66">
        <f>Hárok25!L14</f>
        <v>0</v>
      </c>
      <c r="N22" s="66">
        <f>Hárok25!L15</f>
        <v>7</v>
      </c>
      <c r="O22" s="66">
        <f>Hárok25!L16</f>
        <v>12</v>
      </c>
      <c r="P22" s="45">
        <f>Hárok25!L17</f>
        <v>0.58333333333333337</v>
      </c>
      <c r="Q22" s="68">
        <f>Hárok25!L23</f>
        <v>6</v>
      </c>
      <c r="R22" s="69">
        <f>Hárok25!L24</f>
        <v>3</v>
      </c>
      <c r="S22" s="69">
        <f>Hárok25!L25</f>
        <v>2</v>
      </c>
      <c r="T22" s="69">
        <f>Hárok25!L26</f>
        <v>3</v>
      </c>
      <c r="U22" s="51">
        <f>Hárok25!L27</f>
        <v>0.33333333333333331</v>
      </c>
      <c r="V22" s="70">
        <f>Hárok25!L28</f>
        <v>6</v>
      </c>
      <c r="W22" s="69">
        <f>Hárok25!L29</f>
        <v>0</v>
      </c>
      <c r="X22" s="69">
        <f>Hárok25!L30</f>
        <v>3</v>
      </c>
      <c r="Y22" s="69">
        <f>Hárok25!L31</f>
        <v>6</v>
      </c>
      <c r="Z22" s="51">
        <f>Hárok25!L32</f>
        <v>0.5</v>
      </c>
      <c r="AA22" s="70">
        <f>Hárok25!L33</f>
        <v>6</v>
      </c>
      <c r="AB22" s="69">
        <f>Hárok25!L34</f>
        <v>1</v>
      </c>
      <c r="AC22" s="69">
        <f>Hárok25!L35</f>
        <v>3</v>
      </c>
      <c r="AD22" s="69">
        <f>Hárok25!L36</f>
        <v>5</v>
      </c>
      <c r="AE22" s="51">
        <f>Hárok25!L37</f>
        <v>0.5</v>
      </c>
      <c r="AF22" s="70">
        <f>Hárok25!L38</f>
        <v>14</v>
      </c>
      <c r="AG22" s="69">
        <f>Hárok25!L39</f>
        <v>0</v>
      </c>
      <c r="AH22" s="69">
        <f>Hárok25!L40</f>
        <v>4</v>
      </c>
      <c r="AI22" s="69">
        <f>Hárok25!L41</f>
        <v>14</v>
      </c>
      <c r="AJ22" s="51">
        <f>Hárok25!L42</f>
        <v>0.2857142857142857</v>
      </c>
      <c r="AK22" s="70">
        <f>Hárok25!L52</f>
        <v>25</v>
      </c>
      <c r="AL22" s="69">
        <f>Hárok25!L53</f>
        <v>0</v>
      </c>
      <c r="AM22" s="69">
        <f>Hárok25!L54</f>
        <v>10</v>
      </c>
      <c r="AN22" s="69">
        <f>Hárok25!L55</f>
        <v>25</v>
      </c>
      <c r="AO22" s="51">
        <f>Hárok25!L56</f>
        <v>0.4</v>
      </c>
      <c r="AP22" s="70">
        <f>Hárok25!L86</f>
        <v>5</v>
      </c>
      <c r="AQ22" s="69">
        <f>Hárok25!L87</f>
        <v>2</v>
      </c>
      <c r="AR22" s="69">
        <f>Hárok25!L88</f>
        <v>2</v>
      </c>
      <c r="AS22" s="69">
        <f>Hárok25!L89</f>
        <v>3</v>
      </c>
      <c r="AT22" s="51">
        <f>Hárok25!L90</f>
        <v>0.4</v>
      </c>
      <c r="AU22" s="71">
        <f>Hárok25!L109</f>
        <v>9</v>
      </c>
      <c r="AV22" s="69">
        <f>Hárok25!L110</f>
        <v>0</v>
      </c>
      <c r="AW22" s="69">
        <f>Hárok25!L111</f>
        <v>0</v>
      </c>
      <c r="AX22" s="69">
        <f>Hárok25!L112</f>
        <v>9</v>
      </c>
      <c r="AY22" s="51">
        <f>Hárok25!L113</f>
        <v>0</v>
      </c>
      <c r="AZ22" s="70">
        <f>Hárok25!L116</f>
        <v>5</v>
      </c>
      <c r="BA22" s="69">
        <f>Hárok25!L117</f>
        <v>1</v>
      </c>
      <c r="BB22" s="69">
        <f>Hárok25!L118</f>
        <v>4</v>
      </c>
      <c r="BC22" s="69">
        <f>Hárok25!L119</f>
        <v>4</v>
      </c>
      <c r="BD22" s="51">
        <f>Hárok25!L120</f>
        <v>0.8</v>
      </c>
    </row>
    <row r="23" spans="1:56" ht="15">
      <c r="A23" s="61" t="str">
        <f>'Platenie sociálnych odvodov – S'!B2</f>
        <v>Platenie sociálnych odvodov – SZČO / PO</v>
      </c>
      <c r="B23" s="62">
        <f>'Platenie sociálnych odvodov – S'!D155</f>
        <v>130</v>
      </c>
      <c r="C23" s="62">
        <f>'Platenie sociálnych odvodov – S'!D156</f>
        <v>32</v>
      </c>
      <c r="D23" s="62">
        <f>'Platenie sociálnych odvodov – S'!D157</f>
        <v>26</v>
      </c>
      <c r="E23" s="62">
        <f>'Platenie sociálnych odvodov – S'!D158</f>
        <v>98</v>
      </c>
      <c r="F23" s="63">
        <f>'Platenie sociálnych odvodov – S'!D159</f>
        <v>0.22093956040000001</v>
      </c>
      <c r="G23" s="64">
        <f>'Platenie sociálnych odvodov – S'!L7</f>
        <v>6</v>
      </c>
      <c r="H23" s="65">
        <f>'Platenie sociálnych odvodov – S'!L8</f>
        <v>0</v>
      </c>
      <c r="I23" s="66">
        <f>'Platenie sociálnych odvodov – S'!L9</f>
        <v>3</v>
      </c>
      <c r="J23" s="66">
        <f>'Platenie sociálnych odvodov – S'!L10</f>
        <v>6</v>
      </c>
      <c r="K23" s="31">
        <f>'Platenie sociálnych odvodov – S'!L11</f>
        <v>0.5</v>
      </c>
      <c r="L23" s="67">
        <f>'Platenie sociálnych odvodov – S'!L13</f>
        <v>13</v>
      </c>
      <c r="M23" s="66">
        <f>'Platenie sociálnych odvodov – S'!L14</f>
        <v>0</v>
      </c>
      <c r="N23" s="66">
        <f>'Platenie sociálnych odvodov – S'!L15</f>
        <v>6</v>
      </c>
      <c r="O23" s="66">
        <f>'Platenie sociálnych odvodov – S'!L16</f>
        <v>13</v>
      </c>
      <c r="P23" s="45">
        <f>'Platenie sociálnych odvodov – S'!L17</f>
        <v>0.46153846153846156</v>
      </c>
      <c r="Q23" s="68">
        <f>'Platenie sociálnych odvodov – S'!L23</f>
        <v>6</v>
      </c>
      <c r="R23" s="69">
        <f>'Platenie sociálnych odvodov – S'!L24</f>
        <v>0</v>
      </c>
      <c r="S23" s="69">
        <f>'Platenie sociálnych odvodov – S'!L25</f>
        <v>1</v>
      </c>
      <c r="T23" s="69">
        <f>'Platenie sociálnych odvodov – S'!L26</f>
        <v>6</v>
      </c>
      <c r="U23" s="51">
        <f>'Platenie sociálnych odvodov – S'!L27</f>
        <v>0.16666666666666666</v>
      </c>
      <c r="V23" s="70">
        <f>'Platenie sociálnych odvodov – S'!L28</f>
        <v>4</v>
      </c>
      <c r="W23" s="69">
        <f>'Platenie sociálnych odvodov – S'!L29</f>
        <v>0</v>
      </c>
      <c r="X23" s="69">
        <f>'Platenie sociálnych odvodov – S'!L30</f>
        <v>3</v>
      </c>
      <c r="Y23" s="69">
        <f>'Platenie sociálnych odvodov – S'!L31</f>
        <v>4</v>
      </c>
      <c r="Z23" s="51">
        <f>'Platenie sociálnych odvodov – S'!L32</f>
        <v>0.75</v>
      </c>
      <c r="AA23" s="70">
        <f>'Platenie sociálnych odvodov – S'!L33</f>
        <v>4</v>
      </c>
      <c r="AB23" s="69">
        <f>'Platenie sociálnych odvodov – S'!L34</f>
        <v>0</v>
      </c>
      <c r="AC23" s="69">
        <f>'Platenie sociálnych odvodov – S'!L35</f>
        <v>0</v>
      </c>
      <c r="AD23" s="69">
        <f>'Platenie sociálnych odvodov – S'!L36</f>
        <v>4</v>
      </c>
      <c r="AE23" s="51">
        <f>'Platenie sociálnych odvodov – S'!L37</f>
        <v>0</v>
      </c>
      <c r="AF23" s="70">
        <f>'Platenie sociálnych odvodov – S'!L38</f>
        <v>14</v>
      </c>
      <c r="AG23" s="69">
        <f>'Platenie sociálnych odvodov – S'!L39</f>
        <v>2</v>
      </c>
      <c r="AH23" s="69">
        <f>'Platenie sociálnych odvodov – S'!L40</f>
        <v>4</v>
      </c>
      <c r="AI23" s="69">
        <f>'Platenie sociálnych odvodov – S'!L41</f>
        <v>12</v>
      </c>
      <c r="AJ23" s="51">
        <f>'Platenie sociálnych odvodov – S'!L42</f>
        <v>0.2857142857142857</v>
      </c>
      <c r="AK23" s="70">
        <f>'Platenie sociálnych odvodov – S'!L52</f>
        <v>25</v>
      </c>
      <c r="AL23" s="69">
        <f>'Platenie sociálnych odvodov – S'!L53</f>
        <v>0</v>
      </c>
      <c r="AM23" s="69">
        <f>'Platenie sociálnych odvodov – S'!L54</f>
        <v>2</v>
      </c>
      <c r="AN23" s="69">
        <f>'Platenie sociálnych odvodov – S'!L55</f>
        <v>25</v>
      </c>
      <c r="AO23" s="51">
        <f>'Platenie sociálnych odvodov – S'!L56</f>
        <v>0.08</v>
      </c>
      <c r="AP23" s="70">
        <f>'Platenie sociálnych odvodov – S'!L86</f>
        <v>5</v>
      </c>
      <c r="AQ23" s="69">
        <f>'Platenie sociálnych odvodov – S'!L87</f>
        <v>2</v>
      </c>
      <c r="AR23" s="69">
        <f>'Platenie sociálnych odvodov – S'!L88</f>
        <v>0</v>
      </c>
      <c r="AS23" s="69">
        <f>'Platenie sociálnych odvodov – S'!L89</f>
        <v>3</v>
      </c>
      <c r="AT23" s="51">
        <f>'Platenie sociálnych odvodov – S'!L90</f>
        <v>0</v>
      </c>
      <c r="AU23" s="71">
        <f>'Platenie sociálnych odvodov – S'!L109</f>
        <v>9</v>
      </c>
      <c r="AV23" s="69">
        <f>'Platenie sociálnych odvodov – S'!L110</f>
        <v>0</v>
      </c>
      <c r="AW23" s="69">
        <f>'Platenie sociálnych odvodov – S'!L111</f>
        <v>3</v>
      </c>
      <c r="AX23" s="69">
        <f>'Platenie sociálnych odvodov – S'!L112</f>
        <v>9</v>
      </c>
      <c r="AY23" s="51">
        <f>'Platenie sociálnych odvodov – S'!L113</f>
        <v>0.33333333333333331</v>
      </c>
      <c r="AZ23" s="70">
        <f>'Platenie sociálnych odvodov – S'!L116</f>
        <v>4</v>
      </c>
      <c r="BA23" s="69">
        <f>'Platenie sociálnych odvodov – S'!L117</f>
        <v>0</v>
      </c>
      <c r="BB23" s="69">
        <f>'Platenie sociálnych odvodov – S'!L118</f>
        <v>2</v>
      </c>
      <c r="BC23" s="69">
        <f>'Platenie sociálnych odvodov – S'!L119</f>
        <v>4</v>
      </c>
      <c r="BD23" s="51">
        <f>'Platenie sociálnych odvodov – S'!L120</f>
        <v>0.5</v>
      </c>
    </row>
    <row r="24" spans="1:56" ht="15">
      <c r="A24" s="61" t="str">
        <f>'Živnosť - prerušenie'!B2</f>
        <v>Živnosť - prerušenie</v>
      </c>
      <c r="B24" s="62">
        <f>'Živnosť - prerušenie'!D155</f>
        <v>131</v>
      </c>
      <c r="C24" s="62">
        <f>'Živnosť - prerušenie'!D156</f>
        <v>48</v>
      </c>
      <c r="D24" s="62">
        <f>'Živnosť - prerušenie'!D157</f>
        <v>34</v>
      </c>
      <c r="E24" s="62">
        <f>'Živnosť - prerušenie'!D158</f>
        <v>83</v>
      </c>
      <c r="F24" s="63">
        <f>'Živnosť - prerušenie'!D159</f>
        <v>0.31695726499999999</v>
      </c>
      <c r="G24" s="64">
        <f>'Živnosť - prerušenie'!L7</f>
        <v>6</v>
      </c>
      <c r="H24" s="65">
        <f>'Živnosť - prerušenie'!L8</f>
        <v>0</v>
      </c>
      <c r="I24" s="66">
        <f>'Živnosť - prerušenie'!L9</f>
        <v>1</v>
      </c>
      <c r="J24" s="66">
        <f>'Živnosť - prerušenie'!L10</f>
        <v>6</v>
      </c>
      <c r="K24" s="31">
        <f>'Živnosť - prerušenie'!L11</f>
        <v>0.16666666666666666</v>
      </c>
      <c r="L24" s="67">
        <f>'Živnosť - prerušenie'!L13</f>
        <v>13</v>
      </c>
      <c r="M24" s="66">
        <f>'Živnosť - prerušenie'!L14</f>
        <v>0</v>
      </c>
      <c r="N24" s="66">
        <f>'Živnosť - prerušenie'!L15</f>
        <v>7</v>
      </c>
      <c r="O24" s="66">
        <f>'Živnosť - prerušenie'!L16</f>
        <v>13</v>
      </c>
      <c r="P24" s="45">
        <f>'Živnosť - prerušenie'!L17</f>
        <v>0.53846153846153844</v>
      </c>
      <c r="Q24" s="68">
        <f>'Živnosť - prerušenie'!L23</f>
        <v>6</v>
      </c>
      <c r="R24" s="69">
        <f>'Živnosť - prerušenie'!L24</f>
        <v>0</v>
      </c>
      <c r="S24" s="69">
        <f>'Živnosť - prerušenie'!L25</f>
        <v>2</v>
      </c>
      <c r="T24" s="69">
        <f>'Živnosť - prerušenie'!L26</f>
        <v>6</v>
      </c>
      <c r="U24" s="51">
        <f>'Živnosť - prerušenie'!L27</f>
        <v>0.33333333333333331</v>
      </c>
      <c r="V24" s="70">
        <f>'Živnosť - prerušenie'!L28</f>
        <v>6</v>
      </c>
      <c r="W24" s="69">
        <f>'Živnosť - prerušenie'!L29</f>
        <v>2</v>
      </c>
      <c r="X24" s="69">
        <f>'Živnosť - prerušenie'!L30</f>
        <v>4</v>
      </c>
      <c r="Y24" s="69">
        <f>'Živnosť - prerušenie'!L31</f>
        <v>4</v>
      </c>
      <c r="Z24" s="51">
        <f>'Živnosť - prerušenie'!L32</f>
        <v>0.66666666666666663</v>
      </c>
      <c r="AA24" s="70">
        <f>'Živnosť - prerušenie'!L33</f>
        <v>6</v>
      </c>
      <c r="AB24" s="69">
        <f>'Živnosť - prerušenie'!L34</f>
        <v>5</v>
      </c>
      <c r="AC24" s="69">
        <f>'Živnosť - prerušenie'!L35</f>
        <v>0</v>
      </c>
      <c r="AD24" s="69">
        <f>'Živnosť - prerušenie'!L36</f>
        <v>1</v>
      </c>
      <c r="AE24" s="51">
        <f>'Živnosť - prerušenie'!L37</f>
        <v>0</v>
      </c>
      <c r="AF24" s="70">
        <f>'Živnosť - prerušenie'!L38</f>
        <v>10</v>
      </c>
      <c r="AG24" s="69">
        <f>'Živnosť - prerušenie'!L39</f>
        <v>0</v>
      </c>
      <c r="AH24" s="69">
        <f>'Živnosť - prerušenie'!L40</f>
        <v>3</v>
      </c>
      <c r="AI24" s="69">
        <f>'Živnosť - prerušenie'!L41</f>
        <v>10</v>
      </c>
      <c r="AJ24" s="51">
        <f>'Živnosť - prerušenie'!L42</f>
        <v>0.3</v>
      </c>
      <c r="AK24" s="70">
        <f>'Živnosť - prerušenie'!L52</f>
        <v>25</v>
      </c>
      <c r="AL24" s="69">
        <f>'Živnosť - prerušenie'!L53</f>
        <v>4</v>
      </c>
      <c r="AM24" s="69">
        <f>'Živnosť - prerušenie'!L54</f>
        <v>3</v>
      </c>
      <c r="AN24" s="69">
        <f>'Živnosť - prerušenie'!L55</f>
        <v>21</v>
      </c>
      <c r="AO24" s="51">
        <f>'Živnosť - prerušenie'!L56</f>
        <v>0.12</v>
      </c>
      <c r="AP24" s="70">
        <f>'Živnosť - prerušenie'!L86</f>
        <v>5</v>
      </c>
      <c r="AQ24" s="69">
        <f>'Živnosť - prerušenie'!L87</f>
        <v>5</v>
      </c>
      <c r="AR24" s="69">
        <f>'Živnosť - prerušenie'!L88</f>
        <v>0</v>
      </c>
      <c r="AS24" s="69">
        <f>'Živnosť - prerušenie'!L89</f>
        <v>0</v>
      </c>
      <c r="AT24" s="51">
        <f>'Živnosť - prerušenie'!L90</f>
        <v>0</v>
      </c>
      <c r="AU24" s="71">
        <f>'Živnosť - prerušenie'!L109</f>
        <v>9</v>
      </c>
      <c r="AV24" s="69">
        <f>'Živnosť - prerušenie'!L110</f>
        <v>3</v>
      </c>
      <c r="AW24" s="69">
        <f>'Živnosť - prerušenie'!L111</f>
        <v>4</v>
      </c>
      <c r="AX24" s="69">
        <f>'Živnosť - prerušenie'!L112</f>
        <v>6</v>
      </c>
      <c r="AY24" s="51">
        <f>'Živnosť - prerušenie'!L113</f>
        <v>0.44444444444444442</v>
      </c>
      <c r="AZ24" s="70">
        <f>'Živnosť - prerušenie'!L116</f>
        <v>5</v>
      </c>
      <c r="BA24" s="69">
        <f>'Živnosť - prerušenie'!L117</f>
        <v>1</v>
      </c>
      <c r="BB24" s="69">
        <f>'Živnosť - prerušenie'!L118</f>
        <v>3</v>
      </c>
      <c r="BC24" s="69">
        <f>'Živnosť - prerušenie'!L119</f>
        <v>4</v>
      </c>
      <c r="BD24" s="51">
        <f>'Živnosť - prerušenie'!L120</f>
        <v>0.6</v>
      </c>
    </row>
    <row r="25" spans="1:56" ht="15">
      <c r="A25" s="61" t="str">
        <f>Sankcie!B2</f>
        <v>Sankcie</v>
      </c>
      <c r="B25" s="62">
        <f>Sankcie!D155</f>
        <v>117</v>
      </c>
      <c r="C25" s="62">
        <f>Sankcie!D156</f>
        <v>43</v>
      </c>
      <c r="D25" s="62">
        <f>Sankcie!D157</f>
        <v>24</v>
      </c>
      <c r="E25" s="62">
        <f>Sankcie!D158</f>
        <v>74</v>
      </c>
      <c r="F25" s="63">
        <f>Sankcie!D159</f>
        <v>0.25745726499999999</v>
      </c>
      <c r="G25" s="64">
        <f>Sankcie!L7</f>
        <v>6</v>
      </c>
      <c r="H25" s="65">
        <f>Sankcie!L8</f>
        <v>0</v>
      </c>
      <c r="I25" s="66">
        <f>Sankcie!L9</f>
        <v>3</v>
      </c>
      <c r="J25" s="66">
        <f>Sankcie!L10</f>
        <v>6</v>
      </c>
      <c r="K25" s="31">
        <f>Sankcie!L11</f>
        <v>0.5</v>
      </c>
      <c r="L25" s="67">
        <f>Sankcie!L13</f>
        <v>13</v>
      </c>
      <c r="M25" s="66">
        <f>Sankcie!L14</f>
        <v>0</v>
      </c>
      <c r="N25" s="66">
        <f>Sankcie!L15</f>
        <v>2</v>
      </c>
      <c r="O25" s="66">
        <f>Sankcie!L16</f>
        <v>13</v>
      </c>
      <c r="P25" s="45">
        <f>Sankcie!L17</f>
        <v>0.15384615384615385</v>
      </c>
      <c r="Q25" s="68">
        <f>Sankcie!L23</f>
        <v>6</v>
      </c>
      <c r="R25" s="69">
        <f>Sankcie!L24</f>
        <v>3</v>
      </c>
      <c r="S25" s="69">
        <f>Sankcie!L25</f>
        <v>0</v>
      </c>
      <c r="T25" s="69">
        <f>Sankcie!L26</f>
        <v>3</v>
      </c>
      <c r="U25" s="51">
        <f>Sankcie!L27</f>
        <v>0</v>
      </c>
      <c r="V25" s="70">
        <f>Sankcie!L28</f>
        <v>6</v>
      </c>
      <c r="W25" s="69">
        <f>Sankcie!L29</f>
        <v>6</v>
      </c>
      <c r="X25" s="69">
        <f>Sankcie!L30</f>
        <v>0</v>
      </c>
      <c r="Y25" s="69">
        <f>Sankcie!L31</f>
        <v>0</v>
      </c>
      <c r="Z25" s="51">
        <f>Sankcie!L32</f>
        <v>0</v>
      </c>
      <c r="AA25" s="70">
        <f>Sankcie!L33</f>
        <v>4</v>
      </c>
      <c r="AB25" s="69">
        <f>Sankcie!L34</f>
        <v>1</v>
      </c>
      <c r="AC25" s="69">
        <f>Sankcie!L35</f>
        <v>3</v>
      </c>
      <c r="AD25" s="69">
        <f>Sankcie!L36</f>
        <v>3</v>
      </c>
      <c r="AE25" s="51">
        <f>Sankcie!L37</f>
        <v>0.75</v>
      </c>
      <c r="AF25" s="70">
        <f>Sankcie!L38</f>
        <v>12</v>
      </c>
      <c r="AG25" s="69">
        <f>Sankcie!L39</f>
        <v>2</v>
      </c>
      <c r="AH25" s="69">
        <f>Sankcie!L40</f>
        <v>3</v>
      </c>
      <c r="AI25" s="69">
        <f>Sankcie!L41</f>
        <v>10</v>
      </c>
      <c r="AJ25" s="51">
        <f>Sankcie!L42</f>
        <v>0.25</v>
      </c>
      <c r="AK25" s="70">
        <f>Sankcie!L52</f>
        <v>13</v>
      </c>
      <c r="AL25" s="69">
        <f>Sankcie!L53</f>
        <v>0</v>
      </c>
      <c r="AM25" s="69">
        <f>Sankcie!L54</f>
        <v>5</v>
      </c>
      <c r="AN25" s="69">
        <f>Sankcie!L55</f>
        <v>13</v>
      </c>
      <c r="AO25" s="51">
        <f>Sankcie!L56</f>
        <v>0.38461538461538464</v>
      </c>
      <c r="AP25" s="70">
        <f>Sankcie!L86</f>
        <v>4</v>
      </c>
      <c r="AQ25" s="69">
        <f>Sankcie!L87</f>
        <v>2</v>
      </c>
      <c r="AR25" s="69">
        <f>Sankcie!L88</f>
        <v>0</v>
      </c>
      <c r="AS25" s="69">
        <f>Sankcie!L89</f>
        <v>2</v>
      </c>
      <c r="AT25" s="51">
        <f>Sankcie!L90</f>
        <v>0</v>
      </c>
      <c r="AU25" s="71">
        <f>Sankcie!L109</f>
        <v>9</v>
      </c>
      <c r="AV25" s="69">
        <f>Sankcie!L110</f>
        <v>1</v>
      </c>
      <c r="AW25" s="69">
        <f>Sankcie!L111</f>
        <v>2</v>
      </c>
      <c r="AX25" s="69">
        <f>Sankcie!L112</f>
        <v>8</v>
      </c>
      <c r="AY25" s="51">
        <f>Sankcie!L113</f>
        <v>0.22222222222222221</v>
      </c>
      <c r="AZ25" s="70">
        <f>Sankcie!L116</f>
        <v>5</v>
      </c>
      <c r="BA25" s="69">
        <f>Sankcie!L117</f>
        <v>0</v>
      </c>
      <c r="BB25" s="69">
        <f>Sankcie!L118</f>
        <v>4</v>
      </c>
      <c r="BC25" s="69">
        <f>Sankcie!L119</f>
        <v>5</v>
      </c>
      <c r="BD25" s="51">
        <f>Sankcie!L120</f>
        <v>0.8</v>
      </c>
    </row>
    <row r="26" spans="1:56" ht="15">
      <c r="A26" s="61" t="str">
        <f>'Živnosť - zmena'!B2</f>
        <v>Živnosť - zmena</v>
      </c>
      <c r="B26" s="62">
        <f>'Živnosť - zmena'!D155</f>
        <v>122</v>
      </c>
      <c r="C26" s="62">
        <f>'Živnosť - zmena'!D156</f>
        <v>45</v>
      </c>
      <c r="D26" s="62">
        <f>'Živnosť - zmena'!D157</f>
        <v>29</v>
      </c>
      <c r="E26" s="62">
        <f>'Živnosť - zmena'!D158</f>
        <v>77</v>
      </c>
      <c r="F26" s="63">
        <f>'Živnosť - zmena'!D159</f>
        <v>0.28640170939999998</v>
      </c>
      <c r="G26" s="64">
        <f>'Živnosť - zmena'!L7</f>
        <v>6</v>
      </c>
      <c r="H26" s="65">
        <f>'Živnosť - zmena'!L8</f>
        <v>0</v>
      </c>
      <c r="I26" s="66">
        <f>'Živnosť - zmena'!L9</f>
        <v>0</v>
      </c>
      <c r="J26" s="66">
        <f>'Živnosť - zmena'!L10</f>
        <v>6</v>
      </c>
      <c r="K26" s="31">
        <f>'Živnosť - zmena'!L11</f>
        <v>0</v>
      </c>
      <c r="L26" s="67">
        <f>'Živnosť - zmena'!L13</f>
        <v>13</v>
      </c>
      <c r="M26" s="66">
        <f>'Živnosť - zmena'!L14</f>
        <v>0</v>
      </c>
      <c r="N26" s="66">
        <f>'Živnosť - zmena'!L15</f>
        <v>7</v>
      </c>
      <c r="O26" s="66">
        <f>'Živnosť - zmena'!L16</f>
        <v>13</v>
      </c>
      <c r="P26" s="45">
        <f>'Živnosť - zmena'!L17</f>
        <v>0.53846153846153844</v>
      </c>
      <c r="Q26" s="68">
        <f>'Živnosť - zmena'!L23</f>
        <v>6</v>
      </c>
      <c r="R26" s="69">
        <f>'Živnosť - zmena'!L24</f>
        <v>0</v>
      </c>
      <c r="S26" s="69">
        <f>'Živnosť - zmena'!L25</f>
        <v>2</v>
      </c>
      <c r="T26" s="69">
        <f>'Živnosť - zmena'!L26</f>
        <v>6</v>
      </c>
      <c r="U26" s="51">
        <f>'Živnosť - zmena'!L27</f>
        <v>0.33333333333333331</v>
      </c>
      <c r="V26" s="70">
        <f>'Živnosť - zmena'!L28</f>
        <v>6</v>
      </c>
      <c r="W26" s="69">
        <f>'Živnosť - zmena'!L29</f>
        <v>2</v>
      </c>
      <c r="X26" s="69">
        <f>'Živnosť - zmena'!L30</f>
        <v>4</v>
      </c>
      <c r="Y26" s="69">
        <f>'Živnosť - zmena'!L31</f>
        <v>4</v>
      </c>
      <c r="Z26" s="51">
        <f>'Živnosť - zmena'!L32</f>
        <v>0.66666666666666663</v>
      </c>
      <c r="AA26" s="70">
        <f>'Živnosť - zmena'!L33</f>
        <v>6</v>
      </c>
      <c r="AB26" s="69">
        <f>'Živnosť - zmena'!L34</f>
        <v>5</v>
      </c>
      <c r="AC26" s="69">
        <f>'Živnosť - zmena'!L35</f>
        <v>0</v>
      </c>
      <c r="AD26" s="69">
        <f>'Živnosť - zmena'!L36</f>
        <v>1</v>
      </c>
      <c r="AE26" s="51">
        <f>'Živnosť - zmena'!L37</f>
        <v>0</v>
      </c>
      <c r="AF26" s="70">
        <f>'Živnosť - zmena'!L38</f>
        <v>10</v>
      </c>
      <c r="AG26" s="69">
        <f>'Živnosť - zmena'!L39</f>
        <v>0</v>
      </c>
      <c r="AH26" s="69">
        <f>'Živnosť - zmena'!L40</f>
        <v>3</v>
      </c>
      <c r="AI26" s="69">
        <f>'Živnosť - zmena'!L41</f>
        <v>10</v>
      </c>
      <c r="AJ26" s="51">
        <f>'Živnosť - zmena'!L42</f>
        <v>0.3</v>
      </c>
      <c r="AK26" s="70">
        <f>'Živnosť - zmena'!L52</f>
        <v>25</v>
      </c>
      <c r="AL26" s="69">
        <f>'Živnosť - zmena'!L53</f>
        <v>4</v>
      </c>
      <c r="AM26" s="69">
        <f>'Živnosť - zmena'!L54</f>
        <v>3</v>
      </c>
      <c r="AN26" s="69">
        <f>'Živnosť - zmena'!L55</f>
        <v>21</v>
      </c>
      <c r="AO26" s="51">
        <f>'Živnosť - zmena'!L56</f>
        <v>0.12</v>
      </c>
      <c r="AP26" s="70">
        <f>'Živnosť - zmena'!L86</f>
        <v>5</v>
      </c>
      <c r="AQ26" s="69">
        <f>'Živnosť - zmena'!L87</f>
        <v>5</v>
      </c>
      <c r="AR26" s="69">
        <f>'Živnosť - zmena'!L88</f>
        <v>0</v>
      </c>
      <c r="AS26" s="69">
        <f>'Živnosť - zmena'!L89</f>
        <v>0</v>
      </c>
      <c r="AT26" s="51">
        <f>'Živnosť - zmena'!L90</f>
        <v>0</v>
      </c>
      <c r="AU26" s="71">
        <f>'Živnosť - zmena'!L109</f>
        <v>0</v>
      </c>
      <c r="AV26" s="69">
        <f>'Živnosť - zmena'!L110</f>
        <v>0</v>
      </c>
      <c r="AW26" s="69">
        <f>'Živnosť - zmena'!L111</f>
        <v>0</v>
      </c>
      <c r="AX26" s="69">
        <f>'Živnosť - zmena'!L112</f>
        <v>0</v>
      </c>
      <c r="AY26" s="51" t="str">
        <f>'Živnosť - zmena'!L113</f>
        <v>N/A</v>
      </c>
      <c r="AZ26" s="70">
        <f>'Živnosť - zmena'!L116</f>
        <v>5</v>
      </c>
      <c r="BA26" s="69">
        <f>'Živnosť - zmena'!L117</f>
        <v>1</v>
      </c>
      <c r="BB26" s="69">
        <f>'Živnosť - zmena'!L118</f>
        <v>3</v>
      </c>
      <c r="BC26" s="69">
        <f>'Živnosť - zmena'!L119</f>
        <v>4</v>
      </c>
      <c r="BD26" s="51">
        <f>'Živnosť - zmena'!L120</f>
        <v>0.6</v>
      </c>
    </row>
    <row r="27" spans="1:56" ht="15">
      <c r="A27" s="61" t="str">
        <f>'Bežné podnikateľské operácie – '!B2</f>
        <v>Bežné podnikateľské operácie – Vykazovanie štatistík</v>
      </c>
      <c r="B27" s="84">
        <f>'Bežné podnikateľské operácie – '!D155</f>
        <v>125</v>
      </c>
      <c r="C27" s="84">
        <f>'Bežné podnikateľské operácie – '!D156</f>
        <v>80</v>
      </c>
      <c r="D27" s="84">
        <f>'Bežné podnikateľské operácie – '!D157</f>
        <v>23</v>
      </c>
      <c r="E27" s="84">
        <f>'Bežné podnikateľské operácie – '!D158</f>
        <v>45</v>
      </c>
      <c r="F27" s="85">
        <f>'Bežné podnikateľské operácie – '!D159</f>
        <v>0.20495238099999999</v>
      </c>
      <c r="G27" s="86">
        <f>'Bežné podnikateľské operácie – '!L7</f>
        <v>6</v>
      </c>
      <c r="H27" s="87">
        <f>'Bežné podnikateľské operácie – '!L8</f>
        <v>0</v>
      </c>
      <c r="I27" s="88">
        <f>'Bežné podnikateľské operácie – '!L9</f>
        <v>6</v>
      </c>
      <c r="J27" s="88">
        <f>'Bežné podnikateľské operácie – '!L10</f>
        <v>6</v>
      </c>
      <c r="K27" s="89">
        <f>'Bežné podnikateľské operácie – '!L11</f>
        <v>1</v>
      </c>
      <c r="L27" s="90">
        <f>'Bežné podnikateľské operácie – '!L13</f>
        <v>12</v>
      </c>
      <c r="M27" s="88">
        <f>'Bežné podnikateľské operácie – '!L14</f>
        <v>0</v>
      </c>
      <c r="N27" s="88">
        <f>'Bežné podnikateľské operácie – '!L15</f>
        <v>7</v>
      </c>
      <c r="O27" s="88">
        <f>'Bežné podnikateľské operácie – '!L16</f>
        <v>12</v>
      </c>
      <c r="P27" s="91">
        <f>'Bežné podnikateľské operácie – '!L17</f>
        <v>0.58333333333333337</v>
      </c>
      <c r="Q27" s="92">
        <f>'Bežné podnikateľské operácie – '!L23</f>
        <v>6</v>
      </c>
      <c r="R27" s="93">
        <f>'Bežné podnikateľské operácie – '!L24</f>
        <v>3</v>
      </c>
      <c r="S27" s="93">
        <f>'Bežné podnikateľské operácie – '!L25</f>
        <v>1</v>
      </c>
      <c r="T27" s="93">
        <f>'Bežné podnikateľské operácie – '!L26</f>
        <v>3</v>
      </c>
      <c r="U27" s="94">
        <f>'Bežné podnikateľské operácie – '!L27</f>
        <v>0.16666666666666666</v>
      </c>
      <c r="V27" s="95">
        <f>'Bežné podnikateľské operácie – '!L28</f>
        <v>6</v>
      </c>
      <c r="W27" s="93">
        <f>'Bežné podnikateľské operácie – '!L29</f>
        <v>6</v>
      </c>
      <c r="X27" s="93">
        <f>'Bežné podnikateľské operácie – '!L30</f>
        <v>0</v>
      </c>
      <c r="Y27" s="93">
        <f>'Bežné podnikateľské operácie – '!L31</f>
        <v>0</v>
      </c>
      <c r="Z27" s="94">
        <f>'Bežné podnikateľské operácie – '!L32</f>
        <v>0</v>
      </c>
      <c r="AA27" s="95">
        <f>'Bežné podnikateľské operácie – '!L33</f>
        <v>6</v>
      </c>
      <c r="AB27" s="93">
        <f>'Bežné podnikateľské operácie – '!L34</f>
        <v>6</v>
      </c>
      <c r="AC27" s="93">
        <f>'Bežné podnikateľské operácie – '!L35</f>
        <v>0</v>
      </c>
      <c r="AD27" s="93">
        <f>'Bežné podnikateľské operácie – '!L36</f>
        <v>0</v>
      </c>
      <c r="AE27" s="94">
        <f>'Bežné podnikateľské operácie – '!L37</f>
        <v>0</v>
      </c>
      <c r="AF27" s="95">
        <f>'Bežné podnikateľské operácie – '!L38</f>
        <v>14</v>
      </c>
      <c r="AG27" s="93">
        <f>'Bežné podnikateľské operácie – '!L39</f>
        <v>6</v>
      </c>
      <c r="AH27" s="93">
        <f>'Bežné podnikateľské operácie – '!L40</f>
        <v>4</v>
      </c>
      <c r="AI27" s="93">
        <f>'Bežné podnikateľské operácie – '!L41</f>
        <v>8</v>
      </c>
      <c r="AJ27" s="94">
        <f>'Bežné podnikateľské operácie – '!L42</f>
        <v>0.2857142857142857</v>
      </c>
      <c r="AK27" s="95">
        <f>'Bežné podnikateľské operácie – '!L52</f>
        <v>25</v>
      </c>
      <c r="AL27" s="93">
        <f>'Bežné podnikateľské operácie – '!L53</f>
        <v>17</v>
      </c>
      <c r="AM27" s="93">
        <f>'Bežné podnikateľské operácie – '!L54</f>
        <v>1</v>
      </c>
      <c r="AN27" s="93">
        <f>'Bežné podnikateľské operácie – '!L55</f>
        <v>8</v>
      </c>
      <c r="AO27" s="94">
        <f>'Bežné podnikateľské operácie – '!L56</f>
        <v>0.04</v>
      </c>
      <c r="AP27" s="95">
        <f>'Bežné podnikateľské operácie – '!L86</f>
        <v>5</v>
      </c>
      <c r="AQ27" s="93">
        <f>'Bežné podnikateľské operácie – '!L87</f>
        <v>3</v>
      </c>
      <c r="AR27" s="93">
        <f>'Bežné podnikateľské operácie – '!L88</f>
        <v>0</v>
      </c>
      <c r="AS27" s="93">
        <f>'Bežné podnikateľské operácie – '!L89</f>
        <v>2</v>
      </c>
      <c r="AT27" s="94">
        <f>'Bežné podnikateľské operácie – '!L90</f>
        <v>0</v>
      </c>
      <c r="AU27" s="96">
        <f>'Bežné podnikateľské operácie – '!L109</f>
        <v>0</v>
      </c>
      <c r="AV27" s="93">
        <f>'Bežné podnikateľské operácie – '!L110</f>
        <v>0</v>
      </c>
      <c r="AW27" s="93">
        <f>'Bežné podnikateľské operácie – '!L111</f>
        <v>0</v>
      </c>
      <c r="AX27" s="93">
        <f>'Bežné podnikateľské operácie – '!L112</f>
        <v>0</v>
      </c>
      <c r="AY27" s="94" t="str">
        <f>'Bežné podnikateľské operácie – '!L113</f>
        <v>N/A</v>
      </c>
      <c r="AZ27" s="95">
        <f>'Bežné podnikateľské operácie – '!L116</f>
        <v>5</v>
      </c>
      <c r="BA27" s="93">
        <f>'Bežné podnikateľské operácie – '!L117</f>
        <v>4</v>
      </c>
      <c r="BB27" s="93">
        <f>'Bežné podnikateľské operácie – '!L118</f>
        <v>1</v>
      </c>
      <c r="BC27" s="93">
        <f>'Bežné podnikateľské operácie – '!L119</f>
        <v>1</v>
      </c>
      <c r="BD27" s="94">
        <f>'Bežné podnikateľské operácie – '!L120</f>
        <v>0.2</v>
      </c>
    </row>
    <row r="28" spans="1:56" ht="12.75">
      <c r="B28" s="99"/>
      <c r="C28" s="99"/>
      <c r="D28" s="99"/>
      <c r="E28" s="99"/>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row>
    <row r="29" spans="1:56" ht="14.25">
      <c r="B29" s="7"/>
      <c r="C29" s="7"/>
      <c r="D29" s="7"/>
      <c r="E29" s="7"/>
      <c r="F29" s="7"/>
      <c r="G29" s="7"/>
      <c r="H29" s="7"/>
      <c r="I29" s="7"/>
      <c r="J29" s="7"/>
      <c r="K29" s="7"/>
      <c r="L29" s="7"/>
      <c r="M29" s="7"/>
      <c r="N29" s="7"/>
      <c r="O29" s="7"/>
      <c r="P29" s="7"/>
      <c r="Q29" s="7"/>
      <c r="R29" s="7"/>
      <c r="S29" s="7"/>
      <c r="T29" s="7"/>
      <c r="U29" s="7"/>
      <c r="V29" s="101"/>
      <c r="W29" s="101"/>
      <c r="X29" s="101"/>
      <c r="Y29" s="101"/>
      <c r="Z29" s="101"/>
      <c r="AA29" s="102"/>
      <c r="AB29" s="102"/>
      <c r="AC29" s="102"/>
      <c r="AD29" s="102"/>
      <c r="AE29" s="102"/>
      <c r="AF29" s="7"/>
      <c r="AG29" s="7"/>
      <c r="AH29" s="7"/>
      <c r="AI29" s="7"/>
      <c r="AJ29" s="7"/>
      <c r="AK29" s="7"/>
      <c r="AL29" s="7"/>
      <c r="AM29" s="7"/>
      <c r="AN29" s="7"/>
      <c r="AO29" s="7"/>
      <c r="AP29" s="7"/>
      <c r="AQ29" s="7"/>
      <c r="AR29" s="7"/>
      <c r="AS29" s="7"/>
      <c r="AT29" s="7"/>
      <c r="AU29" s="7"/>
      <c r="AV29" s="7"/>
      <c r="AW29" s="7"/>
      <c r="AX29" s="7"/>
      <c r="AY29" s="7"/>
      <c r="AZ29" s="7"/>
      <c r="BA29" s="7"/>
      <c r="BB29" s="7"/>
      <c r="BC29" s="7"/>
      <c r="BD29" s="7"/>
    </row>
    <row r="30" spans="1:56" ht="12.75">
      <c r="B30" s="7"/>
      <c r="C30" s="7"/>
      <c r="D30" s="7"/>
      <c r="E30" s="7"/>
      <c r="F30" s="7"/>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row>
    <row r="31" spans="1:56" ht="14.25">
      <c r="L31" s="4"/>
      <c r="M31" s="4"/>
      <c r="N31" s="4"/>
      <c r="O31" s="4"/>
      <c r="P31" s="4"/>
      <c r="V31" s="5"/>
      <c r="W31" s="5"/>
      <c r="X31" s="5"/>
      <c r="Y31" s="5"/>
      <c r="Z31" s="5"/>
      <c r="AA31" s="6"/>
      <c r="AB31" s="6"/>
      <c r="AC31" s="6"/>
      <c r="AD31" s="6"/>
      <c r="AE31" s="6"/>
    </row>
    <row r="32" spans="1:56" ht="14.25">
      <c r="L32" s="4"/>
      <c r="M32" s="4"/>
      <c r="N32" s="4"/>
      <c r="O32" s="4"/>
      <c r="P32" s="4"/>
      <c r="V32" s="5"/>
      <c r="W32" s="5"/>
      <c r="X32" s="5"/>
      <c r="Y32" s="5"/>
      <c r="Z32" s="5"/>
      <c r="AA32" s="6"/>
      <c r="AB32" s="6"/>
      <c r="AC32" s="6"/>
      <c r="AD32" s="6"/>
      <c r="AE32" s="6"/>
    </row>
    <row r="33" spans="12:31" ht="14.25">
      <c r="L33" s="4"/>
      <c r="M33" s="4"/>
      <c r="N33" s="4"/>
      <c r="O33" s="4"/>
      <c r="P33" s="4"/>
      <c r="V33" s="5"/>
      <c r="W33" s="5"/>
      <c r="X33" s="5"/>
      <c r="Y33" s="5"/>
      <c r="Z33" s="5"/>
      <c r="AA33" s="6"/>
      <c r="AB33" s="6"/>
      <c r="AC33" s="6"/>
      <c r="AD33" s="6"/>
      <c r="AE33" s="6"/>
    </row>
    <row r="34" spans="12:31" ht="14.25">
      <c r="L34" s="4"/>
      <c r="M34" s="4"/>
      <c r="N34" s="4"/>
      <c r="O34" s="4"/>
      <c r="P34" s="4"/>
      <c r="V34" s="5"/>
      <c r="W34" s="5"/>
      <c r="X34" s="5"/>
      <c r="Y34" s="5"/>
      <c r="Z34" s="5"/>
      <c r="AA34" s="6"/>
      <c r="AB34" s="6"/>
      <c r="AC34" s="6"/>
      <c r="AD34" s="6"/>
      <c r="AE34" s="6"/>
    </row>
    <row r="35" spans="12:31" ht="14.25">
      <c r="L35" s="4"/>
      <c r="M35" s="4"/>
      <c r="N35" s="4"/>
      <c r="O35" s="4"/>
      <c r="P35" s="4"/>
      <c r="V35" s="5"/>
      <c r="W35" s="5"/>
      <c r="X35" s="5"/>
      <c r="Y35" s="5"/>
      <c r="Z35" s="5"/>
      <c r="AA35" s="6"/>
      <c r="AB35" s="6"/>
      <c r="AC35" s="6"/>
      <c r="AD35" s="6"/>
      <c r="AE35" s="6"/>
    </row>
    <row r="36" spans="12:31" ht="12.75">
      <c r="L36" s="4"/>
      <c r="M36" s="4"/>
      <c r="N36" s="4"/>
      <c r="O36" s="4"/>
      <c r="P36" s="4"/>
    </row>
    <row r="37" spans="12:31" ht="12.75">
      <c r="L37" s="4"/>
      <c r="M37" s="4"/>
      <c r="N37" s="4"/>
      <c r="O37" s="4"/>
      <c r="P37" s="4"/>
      <c r="V37" s="7"/>
      <c r="W37" s="7"/>
      <c r="X37" s="7"/>
      <c r="Y37" s="7"/>
      <c r="Z37" s="7"/>
    </row>
    <row r="38" spans="12:31" ht="12.75">
      <c r="L38" s="4"/>
      <c r="M38" s="4"/>
      <c r="N38" s="4"/>
      <c r="O38" s="4"/>
      <c r="P38" s="4"/>
    </row>
    <row r="39" spans="12:31" ht="12.75">
      <c r="L39" s="4"/>
      <c r="M39" s="4"/>
      <c r="N39" s="4"/>
      <c r="O39" s="4"/>
      <c r="P39" s="4"/>
    </row>
    <row r="40" spans="12:31" ht="12.75">
      <c r="L40" s="4"/>
      <c r="M40" s="4"/>
      <c r="N40" s="4"/>
      <c r="O40" s="4"/>
      <c r="P40" s="4"/>
    </row>
    <row r="41" spans="12:31" ht="12.75">
      <c r="L41" s="4"/>
      <c r="M41" s="4"/>
      <c r="N41" s="4"/>
      <c r="O41" s="4"/>
      <c r="P41" s="4"/>
    </row>
    <row r="42" spans="12:31" ht="12.75">
      <c r="L42" s="4"/>
      <c r="M42" s="4"/>
      <c r="N42" s="4"/>
      <c r="O42" s="4"/>
      <c r="P42" s="4"/>
    </row>
    <row r="43" spans="12:31" ht="12.75">
      <c r="L43" s="4"/>
      <c r="M43" s="4"/>
      <c r="N43" s="4"/>
      <c r="O43" s="4"/>
      <c r="P43" s="4"/>
    </row>
    <row r="44" spans="12:31" ht="12.75">
      <c r="L44" s="4"/>
      <c r="M44" s="4"/>
      <c r="N44" s="4"/>
      <c r="O44" s="4"/>
      <c r="P44" s="4"/>
    </row>
    <row r="45" spans="12:31" ht="12.75">
      <c r="L45" s="4"/>
      <c r="M45" s="4"/>
      <c r="N45" s="4"/>
      <c r="O45" s="4"/>
      <c r="P45" s="4"/>
    </row>
    <row r="46" spans="12:31" ht="12.75">
      <c r="L46" s="4"/>
      <c r="M46" s="4"/>
      <c r="N46" s="4"/>
      <c r="O46" s="4"/>
      <c r="P46" s="4"/>
    </row>
    <row r="47" spans="12:31" ht="12.75">
      <c r="L47" s="4"/>
      <c r="M47" s="4"/>
      <c r="N47" s="4"/>
      <c r="O47" s="4"/>
      <c r="P47" s="4"/>
    </row>
    <row r="48" spans="12:31" ht="12.75">
      <c r="L48" s="4"/>
      <c r="M48" s="4"/>
      <c r="N48" s="4"/>
      <c r="O48" s="4"/>
      <c r="P48" s="4"/>
    </row>
    <row r="49" spans="12:16" ht="12.75">
      <c r="L49" s="4"/>
      <c r="M49" s="4"/>
      <c r="N49" s="4"/>
      <c r="O49" s="4"/>
      <c r="P49" s="4"/>
    </row>
    <row r="50" spans="12:16" ht="12.75">
      <c r="L50" s="4"/>
      <c r="M50" s="4"/>
      <c r="N50" s="4"/>
      <c r="O50" s="4"/>
      <c r="P50" s="4"/>
    </row>
    <row r="51" spans="12:16" ht="12.75">
      <c r="L51" s="4"/>
      <c r="M51" s="4"/>
      <c r="N51" s="4"/>
      <c r="O51" s="4"/>
      <c r="P51" s="4"/>
    </row>
    <row r="52" spans="12:16" ht="12.75">
      <c r="L52" s="4"/>
      <c r="M52" s="4"/>
      <c r="N52" s="4"/>
      <c r="O52" s="4"/>
      <c r="P52" s="4"/>
    </row>
    <row r="53" spans="12:16" ht="12.75">
      <c r="L53" s="4"/>
      <c r="M53" s="4"/>
      <c r="N53" s="4"/>
      <c r="O53" s="4"/>
      <c r="P53" s="4"/>
    </row>
    <row r="54" spans="12:16" ht="12.75">
      <c r="L54" s="4"/>
      <c r="M54" s="4"/>
      <c r="N54" s="4"/>
      <c r="O54" s="4"/>
      <c r="P54" s="4"/>
    </row>
    <row r="55" spans="12:16" ht="12.75">
      <c r="L55" s="4"/>
      <c r="M55" s="4"/>
      <c r="N55" s="4"/>
      <c r="O55" s="4"/>
      <c r="P55" s="4"/>
    </row>
    <row r="56" spans="12:16" ht="12.75">
      <c r="L56" s="4"/>
      <c r="M56" s="4"/>
      <c r="N56" s="4"/>
      <c r="O56" s="4"/>
      <c r="P56" s="4"/>
    </row>
    <row r="57" spans="12:16" ht="12.75">
      <c r="L57" s="4"/>
      <c r="M57" s="4"/>
      <c r="N57" s="4"/>
      <c r="O57" s="4"/>
      <c r="P57" s="4"/>
    </row>
    <row r="58" spans="12:16" ht="12.75">
      <c r="L58" s="4"/>
      <c r="M58" s="4"/>
      <c r="N58" s="4"/>
      <c r="O58" s="4"/>
      <c r="P58" s="4"/>
    </row>
    <row r="59" spans="12:16" ht="12.75">
      <c r="L59" s="4"/>
      <c r="M59" s="4"/>
      <c r="N59" s="4"/>
      <c r="O59" s="4"/>
      <c r="P59" s="4"/>
    </row>
    <row r="60" spans="12:16" ht="12.75">
      <c r="L60" s="4"/>
      <c r="M60" s="4"/>
      <c r="N60" s="4"/>
      <c r="O60" s="4"/>
      <c r="P60" s="4"/>
    </row>
    <row r="61" spans="12:16" ht="12.75">
      <c r="L61" s="4"/>
      <c r="M61" s="4"/>
      <c r="N61" s="4"/>
      <c r="O61" s="4"/>
      <c r="P61" s="4"/>
    </row>
    <row r="62" spans="12:16" ht="12.75">
      <c r="L62" s="4"/>
      <c r="M62" s="4"/>
      <c r="N62" s="4"/>
      <c r="O62" s="4"/>
      <c r="P62" s="4"/>
    </row>
    <row r="63" spans="12:16" ht="12.75">
      <c r="L63" s="4"/>
      <c r="M63" s="4"/>
      <c r="N63" s="4"/>
      <c r="O63" s="4"/>
      <c r="P63" s="4"/>
    </row>
    <row r="64" spans="12:16" ht="12.75">
      <c r="L64" s="4"/>
      <c r="M64" s="4"/>
      <c r="N64" s="4"/>
      <c r="O64" s="4"/>
      <c r="P64" s="4"/>
    </row>
    <row r="65" spans="12:16" ht="12.75">
      <c r="L65" s="4"/>
      <c r="M65" s="4"/>
      <c r="N65" s="4"/>
      <c r="O65" s="4"/>
      <c r="P65" s="4"/>
    </row>
    <row r="66" spans="12:16" ht="12.75">
      <c r="L66" s="4"/>
      <c r="M66" s="4"/>
      <c r="N66" s="4"/>
      <c r="O66" s="4"/>
      <c r="P66" s="4"/>
    </row>
    <row r="67" spans="12:16" ht="12.75">
      <c r="L67" s="4"/>
      <c r="M67" s="4"/>
      <c r="N67" s="4"/>
      <c r="O67" s="4"/>
      <c r="P67" s="4"/>
    </row>
    <row r="68" spans="12:16" ht="12.75">
      <c r="L68" s="4"/>
      <c r="M68" s="4"/>
      <c r="N68" s="4"/>
      <c r="O68" s="4"/>
      <c r="P68" s="4"/>
    </row>
    <row r="69" spans="12:16" ht="12.75">
      <c r="L69" s="4"/>
      <c r="M69" s="4"/>
      <c r="N69" s="4"/>
      <c r="O69" s="4"/>
      <c r="P69" s="4"/>
    </row>
    <row r="70" spans="12:16" ht="12.75">
      <c r="L70" s="4"/>
      <c r="M70" s="4"/>
      <c r="N70" s="4"/>
      <c r="O70" s="4"/>
      <c r="P70" s="4"/>
    </row>
    <row r="71" spans="12:16" ht="12.75">
      <c r="L71" s="4"/>
      <c r="M71" s="4"/>
      <c r="N71" s="4"/>
      <c r="O71" s="4"/>
      <c r="P71" s="4"/>
    </row>
    <row r="72" spans="12:16" ht="12.75">
      <c r="L72" s="4"/>
      <c r="M72" s="4"/>
      <c r="N72" s="4"/>
      <c r="O72" s="4"/>
      <c r="P72" s="4"/>
    </row>
    <row r="73" spans="12:16" ht="12.75">
      <c r="L73" s="4"/>
      <c r="M73" s="4"/>
      <c r="N73" s="4"/>
      <c r="O73" s="4"/>
      <c r="P73" s="4"/>
    </row>
    <row r="74" spans="12:16" ht="12.75">
      <c r="L74" s="4"/>
      <c r="M74" s="4"/>
      <c r="N74" s="4"/>
      <c r="O74" s="4"/>
      <c r="P74" s="4"/>
    </row>
    <row r="75" spans="12:16" ht="12.75">
      <c r="L75" s="4"/>
      <c r="M75" s="4"/>
      <c r="N75" s="4"/>
      <c r="O75" s="4"/>
      <c r="P75" s="4"/>
    </row>
    <row r="76" spans="12:16" ht="12.75">
      <c r="L76" s="4"/>
      <c r="M76" s="4"/>
      <c r="N76" s="4"/>
      <c r="O76" s="4"/>
      <c r="P76" s="4"/>
    </row>
    <row r="77" spans="12:16" ht="12.75">
      <c r="L77" s="4"/>
      <c r="M77" s="4"/>
      <c r="N77" s="4"/>
      <c r="O77" s="4"/>
      <c r="P77" s="4"/>
    </row>
    <row r="78" spans="12:16" ht="12.75">
      <c r="L78" s="4"/>
      <c r="M78" s="4"/>
      <c r="N78" s="4"/>
      <c r="O78" s="4"/>
      <c r="P78" s="4"/>
    </row>
    <row r="79" spans="12:16" ht="12.75">
      <c r="L79" s="4"/>
      <c r="M79" s="4"/>
      <c r="N79" s="4"/>
      <c r="O79" s="4"/>
      <c r="P79" s="4"/>
    </row>
    <row r="80" spans="12:16" ht="12.75">
      <c r="L80" s="4"/>
      <c r="M80" s="4"/>
      <c r="N80" s="4"/>
      <c r="O80" s="4"/>
      <c r="P80" s="4"/>
    </row>
    <row r="81" spans="12:16" ht="12.75">
      <c r="L81" s="4"/>
      <c r="M81" s="4"/>
      <c r="N81" s="4"/>
      <c r="O81" s="4"/>
      <c r="P81" s="4"/>
    </row>
    <row r="82" spans="12:16" ht="12.75">
      <c r="L82" s="4"/>
      <c r="M82" s="4"/>
      <c r="N82" s="4"/>
      <c r="O82" s="4"/>
      <c r="P82" s="4"/>
    </row>
    <row r="83" spans="12:16" ht="12.75">
      <c r="L83" s="4"/>
      <c r="M83" s="4"/>
      <c r="N83" s="4"/>
      <c r="O83" s="4"/>
      <c r="P83" s="4"/>
    </row>
    <row r="84" spans="12:16" ht="12.75">
      <c r="L84" s="4"/>
      <c r="M84" s="4"/>
      <c r="N84" s="4"/>
      <c r="O84" s="4"/>
      <c r="P84" s="4"/>
    </row>
    <row r="85" spans="12:16" ht="12.75">
      <c r="L85" s="4"/>
      <c r="M85" s="4"/>
      <c r="N85" s="4"/>
      <c r="O85" s="4"/>
      <c r="P85" s="4"/>
    </row>
    <row r="86" spans="12:16" ht="12.75">
      <c r="L86" s="4"/>
      <c r="M86" s="4"/>
      <c r="N86" s="4"/>
      <c r="O86" s="4"/>
      <c r="P86" s="4"/>
    </row>
    <row r="87" spans="12:16" ht="12.75">
      <c r="L87" s="4"/>
      <c r="M87" s="4"/>
      <c r="N87" s="4"/>
      <c r="O87" s="4"/>
      <c r="P87" s="4"/>
    </row>
    <row r="88" spans="12:16" ht="12.75">
      <c r="L88" s="4"/>
      <c r="M88" s="4"/>
      <c r="N88" s="4"/>
      <c r="O88" s="4"/>
      <c r="P88" s="4"/>
    </row>
    <row r="89" spans="12:16" ht="12.75">
      <c r="L89" s="4"/>
      <c r="M89" s="4"/>
      <c r="N89" s="4"/>
      <c r="O89" s="4"/>
      <c r="P89" s="4"/>
    </row>
    <row r="90" spans="12:16" ht="12.75">
      <c r="L90" s="4"/>
      <c r="M90" s="4"/>
      <c r="N90" s="4"/>
      <c r="O90" s="4"/>
      <c r="P90" s="4"/>
    </row>
    <row r="91" spans="12:16" ht="12.75">
      <c r="L91" s="4"/>
      <c r="M91" s="4"/>
      <c r="N91" s="4"/>
      <c r="O91" s="4"/>
      <c r="P91" s="4"/>
    </row>
    <row r="92" spans="12:16" ht="12.75">
      <c r="L92" s="4"/>
      <c r="M92" s="4"/>
      <c r="N92" s="4"/>
      <c r="O92" s="4"/>
      <c r="P92" s="4"/>
    </row>
    <row r="93" spans="12:16" ht="12.75">
      <c r="L93" s="4"/>
      <c r="M93" s="4"/>
      <c r="N93" s="4"/>
      <c r="O93" s="4"/>
      <c r="P93" s="4"/>
    </row>
    <row r="94" spans="12:16" ht="12.75">
      <c r="L94" s="4"/>
      <c r="M94" s="4"/>
      <c r="N94" s="4"/>
      <c r="O94" s="4"/>
      <c r="P94" s="4"/>
    </row>
    <row r="95" spans="12:16" ht="12.75">
      <c r="L95" s="4"/>
      <c r="M95" s="4"/>
      <c r="N95" s="4"/>
      <c r="O95" s="4"/>
      <c r="P95" s="4"/>
    </row>
    <row r="96" spans="12:16" ht="12.75">
      <c r="L96" s="4"/>
      <c r="M96" s="4"/>
      <c r="N96" s="4"/>
      <c r="O96" s="4"/>
      <c r="P96" s="4"/>
    </row>
    <row r="97" spans="12:16" ht="12.75">
      <c r="L97" s="4"/>
      <c r="M97" s="4"/>
      <c r="N97" s="4"/>
      <c r="O97" s="4"/>
      <c r="P97" s="4"/>
    </row>
    <row r="98" spans="12:16" ht="12.75">
      <c r="L98" s="4"/>
      <c r="M98" s="4"/>
      <c r="N98" s="4"/>
      <c r="O98" s="4"/>
      <c r="P98" s="4"/>
    </row>
    <row r="99" spans="12:16" ht="12.75">
      <c r="L99" s="4"/>
      <c r="M99" s="4"/>
      <c r="N99" s="4"/>
      <c r="O99" s="4"/>
      <c r="P99" s="4"/>
    </row>
    <row r="100" spans="12:16" ht="12.75">
      <c r="L100" s="4"/>
      <c r="M100" s="4"/>
      <c r="N100" s="4"/>
      <c r="O100" s="4"/>
      <c r="P100" s="4"/>
    </row>
    <row r="101" spans="12:16" ht="12.75">
      <c r="L101" s="4"/>
      <c r="M101" s="4"/>
      <c r="N101" s="4"/>
      <c r="O101" s="4"/>
      <c r="P101" s="4"/>
    </row>
    <row r="102" spans="12:16" ht="12.75">
      <c r="L102" s="4"/>
      <c r="M102" s="4"/>
      <c r="N102" s="4"/>
      <c r="O102" s="4"/>
      <c r="P102" s="4"/>
    </row>
    <row r="103" spans="12:16" ht="12.75">
      <c r="L103" s="4"/>
      <c r="M103" s="4"/>
      <c r="N103" s="4"/>
      <c r="O103" s="4"/>
      <c r="P103" s="4"/>
    </row>
    <row r="104" spans="12:16" ht="12.75">
      <c r="L104" s="4"/>
      <c r="M104" s="4"/>
      <c r="N104" s="4"/>
      <c r="O104" s="4"/>
      <c r="P104" s="4"/>
    </row>
    <row r="105" spans="12:16" ht="12.75">
      <c r="L105" s="4"/>
      <c r="M105" s="4"/>
      <c r="N105" s="4"/>
      <c r="O105" s="4"/>
      <c r="P105" s="4"/>
    </row>
    <row r="106" spans="12:16" ht="12.75">
      <c r="L106" s="4"/>
      <c r="M106" s="4"/>
      <c r="N106" s="4"/>
      <c r="O106" s="4"/>
      <c r="P106" s="4"/>
    </row>
    <row r="107" spans="12:16" ht="12.75">
      <c r="L107" s="4"/>
      <c r="M107" s="4"/>
      <c r="N107" s="4"/>
      <c r="O107" s="4"/>
      <c r="P107" s="4"/>
    </row>
    <row r="108" spans="12:16" ht="12.75">
      <c r="L108" s="4"/>
      <c r="M108" s="4"/>
      <c r="N108" s="4"/>
      <c r="O108" s="4"/>
      <c r="P108" s="4"/>
    </row>
    <row r="109" spans="12:16" ht="12.75">
      <c r="L109" s="4"/>
      <c r="M109" s="4"/>
      <c r="N109" s="4"/>
      <c r="O109" s="4"/>
      <c r="P109" s="4"/>
    </row>
    <row r="110" spans="12:16" ht="12.75">
      <c r="L110" s="4"/>
      <c r="M110" s="4"/>
      <c r="N110" s="4"/>
      <c r="O110" s="4"/>
      <c r="P110" s="4"/>
    </row>
    <row r="111" spans="12:16" ht="12.75">
      <c r="L111" s="4"/>
      <c r="M111" s="4"/>
      <c r="N111" s="4"/>
      <c r="O111" s="4"/>
      <c r="P111" s="4"/>
    </row>
    <row r="112" spans="12:16" ht="12.75">
      <c r="L112" s="4"/>
      <c r="M112" s="4"/>
      <c r="N112" s="4"/>
      <c r="O112" s="4"/>
      <c r="P112" s="4"/>
    </row>
    <row r="113" spans="12:16" ht="12.75">
      <c r="L113" s="4"/>
      <c r="M113" s="4"/>
      <c r="N113" s="4"/>
      <c r="O113" s="4"/>
      <c r="P113" s="4"/>
    </row>
    <row r="114" spans="12:16" ht="12.75">
      <c r="L114" s="4"/>
      <c r="M114" s="4"/>
      <c r="N114" s="4"/>
      <c r="O114" s="4"/>
      <c r="P114" s="4"/>
    </row>
    <row r="115" spans="12:16" ht="12.75">
      <c r="L115" s="4"/>
      <c r="M115" s="4"/>
      <c r="N115" s="4"/>
      <c r="O115" s="4"/>
      <c r="P115" s="4"/>
    </row>
    <row r="116" spans="12:16" ht="12.75">
      <c r="L116" s="4"/>
      <c r="M116" s="4"/>
      <c r="N116" s="4"/>
      <c r="O116" s="4"/>
      <c r="P116" s="4"/>
    </row>
    <row r="117" spans="12:16" ht="12.75">
      <c r="L117" s="4"/>
      <c r="M117" s="4"/>
      <c r="N117" s="4"/>
      <c r="O117" s="4"/>
      <c r="P117" s="4"/>
    </row>
    <row r="118" spans="12:16" ht="12.75">
      <c r="L118" s="4"/>
      <c r="M118" s="4"/>
      <c r="N118" s="4"/>
      <c r="O118" s="4"/>
      <c r="P118" s="4"/>
    </row>
    <row r="119" spans="12:16" ht="12.75">
      <c r="L119" s="4"/>
      <c r="M119" s="4"/>
      <c r="N119" s="4"/>
      <c r="O119" s="4"/>
      <c r="P119" s="4"/>
    </row>
    <row r="120" spans="12:16" ht="12.75">
      <c r="L120" s="4"/>
      <c r="M120" s="4"/>
      <c r="N120" s="4"/>
      <c r="O120" s="4"/>
      <c r="P120" s="4"/>
    </row>
    <row r="121" spans="12:16" ht="12.75">
      <c r="L121" s="4"/>
      <c r="M121" s="4"/>
      <c r="N121" s="4"/>
      <c r="O121" s="4"/>
      <c r="P121" s="4"/>
    </row>
    <row r="122" spans="12:16" ht="12.75">
      <c r="L122" s="4"/>
      <c r="M122" s="4"/>
      <c r="N122" s="4"/>
      <c r="O122" s="4"/>
      <c r="P122" s="4"/>
    </row>
    <row r="123" spans="12:16" ht="12.75">
      <c r="L123" s="4"/>
      <c r="M123" s="4"/>
      <c r="N123" s="4"/>
      <c r="O123" s="4"/>
      <c r="P123" s="4"/>
    </row>
    <row r="124" spans="12:16" ht="12.75">
      <c r="L124" s="4"/>
      <c r="M124" s="4"/>
      <c r="N124" s="4"/>
      <c r="O124" s="4"/>
      <c r="P124" s="4"/>
    </row>
    <row r="125" spans="12:16" ht="12.75">
      <c r="L125" s="4"/>
      <c r="M125" s="4"/>
      <c r="N125" s="4"/>
      <c r="O125" s="4"/>
      <c r="P125" s="4"/>
    </row>
    <row r="126" spans="12:16" ht="12.75">
      <c r="L126" s="4"/>
      <c r="M126" s="4"/>
      <c r="N126" s="4"/>
      <c r="O126" s="4"/>
      <c r="P126" s="4"/>
    </row>
    <row r="127" spans="12:16" ht="12.75">
      <c r="L127" s="4"/>
      <c r="M127" s="4"/>
      <c r="N127" s="4"/>
      <c r="O127" s="4"/>
      <c r="P127" s="4"/>
    </row>
    <row r="128" spans="12:16" ht="12.75">
      <c r="L128" s="4"/>
      <c r="M128" s="4"/>
      <c r="N128" s="4"/>
      <c r="O128" s="4"/>
      <c r="P128" s="4"/>
    </row>
    <row r="129" spans="12:16" ht="12.75">
      <c r="L129" s="4"/>
      <c r="M129" s="4"/>
      <c r="N129" s="4"/>
      <c r="O129" s="4"/>
      <c r="P129" s="4"/>
    </row>
    <row r="130" spans="12:16" ht="12.75">
      <c r="L130" s="4"/>
      <c r="M130" s="4"/>
      <c r="N130" s="4"/>
      <c r="O130" s="4"/>
      <c r="P130" s="4"/>
    </row>
    <row r="131" spans="12:16" ht="12.75">
      <c r="L131" s="4"/>
      <c r="M131" s="4"/>
      <c r="N131" s="4"/>
      <c r="O131" s="4"/>
      <c r="P131" s="4"/>
    </row>
    <row r="132" spans="12:16" ht="12.75">
      <c r="L132" s="4"/>
      <c r="M132" s="4"/>
      <c r="N132" s="4"/>
      <c r="O132" s="4"/>
      <c r="P132" s="4"/>
    </row>
    <row r="133" spans="12:16" ht="12.75">
      <c r="L133" s="4"/>
      <c r="M133" s="4"/>
      <c r="N133" s="4"/>
      <c r="O133" s="4"/>
      <c r="P133" s="4"/>
    </row>
    <row r="134" spans="12:16" ht="12.75">
      <c r="L134" s="4"/>
      <c r="M134" s="4"/>
      <c r="N134" s="4"/>
      <c r="O134" s="4"/>
      <c r="P134" s="4"/>
    </row>
    <row r="135" spans="12:16" ht="12.75">
      <c r="L135" s="4"/>
      <c r="M135" s="4"/>
      <c r="N135" s="4"/>
      <c r="O135" s="4"/>
      <c r="P135" s="4"/>
    </row>
    <row r="136" spans="12:16" ht="12.75">
      <c r="L136" s="4"/>
      <c r="M136" s="4"/>
      <c r="N136" s="4"/>
      <c r="O136" s="4"/>
      <c r="P136" s="4"/>
    </row>
    <row r="137" spans="12:16" ht="12.75">
      <c r="L137" s="4"/>
      <c r="M137" s="4"/>
      <c r="N137" s="4"/>
      <c r="O137" s="4"/>
      <c r="P137" s="4"/>
    </row>
    <row r="138" spans="12:16" ht="12.75">
      <c r="L138" s="4"/>
      <c r="M138" s="4"/>
      <c r="N138" s="4"/>
      <c r="O138" s="4"/>
      <c r="P138" s="4"/>
    </row>
    <row r="139" spans="12:16" ht="12.75">
      <c r="L139" s="4"/>
      <c r="M139" s="4"/>
      <c r="N139" s="4"/>
      <c r="O139" s="4"/>
      <c r="P139" s="4"/>
    </row>
    <row r="140" spans="12:16" ht="12.75">
      <c r="L140" s="4"/>
      <c r="M140" s="4"/>
      <c r="N140" s="4"/>
      <c r="O140" s="4"/>
      <c r="P140" s="4"/>
    </row>
    <row r="141" spans="12:16" ht="12.75">
      <c r="L141" s="4"/>
      <c r="M141" s="4"/>
      <c r="N141" s="4"/>
      <c r="O141" s="4"/>
      <c r="P141" s="4"/>
    </row>
    <row r="142" spans="12:16" ht="12.75">
      <c r="L142" s="4"/>
      <c r="M142" s="4"/>
      <c r="N142" s="4"/>
      <c r="O142" s="4"/>
      <c r="P142" s="4"/>
    </row>
    <row r="143" spans="12:16" ht="12.75">
      <c r="L143" s="4"/>
      <c r="M143" s="4"/>
      <c r="N143" s="4"/>
      <c r="O143" s="4"/>
      <c r="P143" s="4"/>
    </row>
    <row r="144" spans="12:16" ht="12.75">
      <c r="L144" s="4"/>
      <c r="M144" s="4"/>
      <c r="N144" s="4"/>
      <c r="O144" s="4"/>
      <c r="P144" s="4"/>
    </row>
    <row r="145" spans="12:16" ht="12.75">
      <c r="L145" s="4"/>
      <c r="M145" s="4"/>
      <c r="N145" s="4"/>
      <c r="O145" s="4"/>
      <c r="P145" s="4"/>
    </row>
    <row r="146" spans="12:16" ht="12.75">
      <c r="L146" s="4"/>
      <c r="M146" s="4"/>
      <c r="N146" s="4"/>
      <c r="O146" s="4"/>
      <c r="P146" s="4"/>
    </row>
    <row r="147" spans="12:16" ht="12.75">
      <c r="L147" s="4"/>
      <c r="M147" s="4"/>
      <c r="N147" s="4"/>
      <c r="O147" s="4"/>
      <c r="P147" s="4"/>
    </row>
    <row r="148" spans="12:16" ht="12.75">
      <c r="L148" s="4"/>
      <c r="M148" s="4"/>
      <c r="N148" s="4"/>
      <c r="O148" s="4"/>
      <c r="P148" s="4"/>
    </row>
    <row r="149" spans="12:16" ht="12.75">
      <c r="L149" s="4"/>
      <c r="M149" s="4"/>
      <c r="N149" s="4"/>
      <c r="O149" s="4"/>
      <c r="P149" s="4"/>
    </row>
    <row r="150" spans="12:16" ht="12.75">
      <c r="L150" s="4"/>
      <c r="M150" s="4"/>
      <c r="N150" s="4"/>
      <c r="O150" s="4"/>
      <c r="P150" s="4"/>
    </row>
    <row r="151" spans="12:16" ht="12.75">
      <c r="L151" s="4"/>
      <c r="M151" s="4"/>
      <c r="N151" s="4"/>
      <c r="O151" s="4"/>
      <c r="P151" s="4"/>
    </row>
    <row r="152" spans="12:16" ht="12.75">
      <c r="L152" s="4"/>
      <c r="M152" s="4"/>
      <c r="N152" s="4"/>
      <c r="O152" s="4"/>
      <c r="P152" s="4"/>
    </row>
    <row r="153" spans="12:16" ht="12.75">
      <c r="L153" s="4"/>
      <c r="M153" s="4"/>
      <c r="N153" s="4"/>
      <c r="O153" s="4"/>
      <c r="P153" s="4"/>
    </row>
    <row r="154" spans="12:16" ht="12.75">
      <c r="L154" s="4"/>
      <c r="M154" s="4"/>
      <c r="N154" s="4"/>
      <c r="O154" s="4"/>
      <c r="P154" s="4"/>
    </row>
    <row r="155" spans="12:16" ht="12.75">
      <c r="L155" s="4"/>
      <c r="M155" s="4"/>
      <c r="N155" s="4"/>
      <c r="O155" s="4"/>
      <c r="P155" s="4"/>
    </row>
    <row r="156" spans="12:16" ht="12.75">
      <c r="L156" s="4"/>
      <c r="M156" s="4"/>
      <c r="N156" s="4"/>
      <c r="O156" s="4"/>
      <c r="P156" s="4"/>
    </row>
    <row r="157" spans="12:16" ht="12.75">
      <c r="L157" s="4"/>
      <c r="M157" s="4"/>
      <c r="N157" s="4"/>
      <c r="O157" s="4"/>
      <c r="P157" s="4"/>
    </row>
    <row r="158" spans="12:16" ht="12.75">
      <c r="L158" s="4"/>
      <c r="M158" s="4"/>
      <c r="N158" s="4"/>
      <c r="O158" s="4"/>
      <c r="P158" s="4"/>
    </row>
    <row r="159" spans="12:16" ht="12.75">
      <c r="L159" s="4"/>
      <c r="M159" s="4"/>
      <c r="N159" s="4"/>
      <c r="O159" s="4"/>
      <c r="P159" s="4"/>
    </row>
    <row r="160" spans="12:16" ht="12.75">
      <c r="L160" s="4"/>
      <c r="M160" s="4"/>
      <c r="N160" s="4"/>
      <c r="O160" s="4"/>
      <c r="P160" s="4"/>
    </row>
    <row r="161" spans="12:16" ht="12.75">
      <c r="L161" s="4"/>
      <c r="M161" s="4"/>
      <c r="N161" s="4"/>
      <c r="O161" s="4"/>
      <c r="P161" s="4"/>
    </row>
    <row r="162" spans="12:16" ht="12.75">
      <c r="L162" s="4"/>
      <c r="M162" s="4"/>
      <c r="N162" s="4"/>
      <c r="O162" s="4"/>
      <c r="P162" s="4"/>
    </row>
    <row r="163" spans="12:16" ht="12.75">
      <c r="L163" s="4"/>
      <c r="M163" s="4"/>
      <c r="N163" s="4"/>
      <c r="O163" s="4"/>
      <c r="P163" s="4"/>
    </row>
    <row r="164" spans="12:16" ht="12.75">
      <c r="L164" s="4"/>
      <c r="M164" s="4"/>
      <c r="N164" s="4"/>
      <c r="O164" s="4"/>
      <c r="P164" s="4"/>
    </row>
    <row r="165" spans="12:16" ht="12.75">
      <c r="L165" s="4"/>
      <c r="M165" s="4"/>
      <c r="N165" s="4"/>
      <c r="O165" s="4"/>
      <c r="P165" s="4"/>
    </row>
    <row r="166" spans="12:16" ht="12.75">
      <c r="L166" s="4"/>
      <c r="M166" s="4"/>
      <c r="N166" s="4"/>
      <c r="O166" s="4"/>
      <c r="P166" s="4"/>
    </row>
    <row r="167" spans="12:16" ht="12.75">
      <c r="L167" s="4"/>
      <c r="M167" s="4"/>
      <c r="N167" s="4"/>
      <c r="O167" s="4"/>
      <c r="P167" s="4"/>
    </row>
    <row r="168" spans="12:16" ht="12.75">
      <c r="L168" s="4"/>
      <c r="M168" s="4"/>
      <c r="N168" s="4"/>
      <c r="O168" s="4"/>
      <c r="P168" s="4"/>
    </row>
    <row r="169" spans="12:16" ht="12.75">
      <c r="L169" s="4"/>
      <c r="M169" s="4"/>
      <c r="N169" s="4"/>
      <c r="O169" s="4"/>
      <c r="P169" s="4"/>
    </row>
    <row r="170" spans="12:16" ht="12.75">
      <c r="L170" s="4"/>
      <c r="M170" s="4"/>
      <c r="N170" s="4"/>
      <c r="O170" s="4"/>
      <c r="P170" s="4"/>
    </row>
    <row r="171" spans="12:16" ht="12.75">
      <c r="L171" s="4"/>
      <c r="M171" s="4"/>
      <c r="N171" s="4"/>
      <c r="O171" s="4"/>
      <c r="P171" s="4"/>
    </row>
    <row r="172" spans="12:16" ht="12.75">
      <c r="L172" s="4"/>
      <c r="M172" s="4"/>
      <c r="N172" s="4"/>
      <c r="O172" s="4"/>
      <c r="P172" s="4"/>
    </row>
    <row r="173" spans="12:16" ht="12.75">
      <c r="L173" s="4"/>
      <c r="M173" s="4"/>
      <c r="N173" s="4"/>
      <c r="O173" s="4"/>
      <c r="P173" s="4"/>
    </row>
    <row r="174" spans="12:16" ht="12.75">
      <c r="L174" s="4"/>
      <c r="M174" s="4"/>
      <c r="N174" s="4"/>
      <c r="O174" s="4"/>
      <c r="P174" s="4"/>
    </row>
    <row r="175" spans="12:16" ht="12.75">
      <c r="L175" s="4"/>
      <c r="M175" s="4"/>
      <c r="N175" s="4"/>
      <c r="O175" s="4"/>
      <c r="P175" s="4"/>
    </row>
    <row r="176" spans="12:16" ht="12.75">
      <c r="L176" s="4"/>
      <c r="M176" s="4"/>
      <c r="N176" s="4"/>
      <c r="O176" s="4"/>
      <c r="P176" s="4"/>
    </row>
    <row r="177" spans="12:16" ht="12.75">
      <c r="L177" s="4"/>
      <c r="M177" s="4"/>
      <c r="N177" s="4"/>
      <c r="O177" s="4"/>
      <c r="P177" s="4"/>
    </row>
    <row r="178" spans="12:16" ht="12.75">
      <c r="L178" s="4"/>
      <c r="M178" s="4"/>
      <c r="N178" s="4"/>
      <c r="O178" s="4"/>
      <c r="P178" s="4"/>
    </row>
    <row r="179" spans="12:16" ht="12.75">
      <c r="L179" s="4"/>
      <c r="M179" s="4"/>
      <c r="N179" s="4"/>
      <c r="O179" s="4"/>
      <c r="P179" s="4"/>
    </row>
    <row r="180" spans="12:16" ht="12.75">
      <c r="L180" s="4"/>
      <c r="M180" s="4"/>
      <c r="N180" s="4"/>
      <c r="O180" s="4"/>
      <c r="P180" s="4"/>
    </row>
    <row r="181" spans="12:16" ht="12.75">
      <c r="L181" s="4"/>
      <c r="M181" s="4"/>
      <c r="N181" s="4"/>
      <c r="O181" s="4"/>
      <c r="P181" s="4"/>
    </row>
    <row r="182" spans="12:16" ht="12.75">
      <c r="L182" s="4"/>
      <c r="M182" s="4"/>
      <c r="N182" s="4"/>
      <c r="O182" s="4"/>
      <c r="P182" s="4"/>
    </row>
    <row r="183" spans="12:16" ht="12.75">
      <c r="L183" s="4"/>
      <c r="M183" s="4"/>
      <c r="N183" s="4"/>
      <c r="O183" s="4"/>
      <c r="P183" s="4"/>
    </row>
    <row r="184" spans="12:16" ht="12.75">
      <c r="L184" s="4"/>
      <c r="M184" s="4"/>
      <c r="N184" s="4"/>
      <c r="O184" s="4"/>
      <c r="P184" s="4"/>
    </row>
    <row r="185" spans="12:16" ht="12.75">
      <c r="L185" s="4"/>
      <c r="M185" s="4"/>
      <c r="N185" s="4"/>
      <c r="O185" s="4"/>
      <c r="P185" s="4"/>
    </row>
    <row r="186" spans="12:16" ht="12.75">
      <c r="L186" s="4"/>
      <c r="M186" s="4"/>
      <c r="N186" s="4"/>
      <c r="O186" s="4"/>
      <c r="P186" s="4"/>
    </row>
    <row r="187" spans="12:16" ht="12.75">
      <c r="L187" s="4"/>
      <c r="M187" s="4"/>
      <c r="N187" s="4"/>
      <c r="O187" s="4"/>
      <c r="P187" s="4"/>
    </row>
    <row r="188" spans="12:16" ht="12.75">
      <c r="L188" s="4"/>
      <c r="M188" s="4"/>
      <c r="N188" s="4"/>
      <c r="O188" s="4"/>
      <c r="P188" s="4"/>
    </row>
    <row r="189" spans="12:16" ht="12.75">
      <c r="L189" s="4"/>
      <c r="M189" s="4"/>
      <c r="N189" s="4"/>
      <c r="O189" s="4"/>
      <c r="P189" s="4"/>
    </row>
    <row r="190" spans="12:16" ht="12.75">
      <c r="L190" s="4"/>
      <c r="M190" s="4"/>
      <c r="N190" s="4"/>
      <c r="O190" s="4"/>
      <c r="P190" s="4"/>
    </row>
    <row r="191" spans="12:16" ht="12.75">
      <c r="L191" s="4"/>
      <c r="M191" s="4"/>
      <c r="N191" s="4"/>
      <c r="O191" s="4"/>
      <c r="P191" s="4"/>
    </row>
    <row r="192" spans="12:16" ht="12.75">
      <c r="L192" s="4"/>
      <c r="M192" s="4"/>
      <c r="N192" s="4"/>
      <c r="O192" s="4"/>
      <c r="P192" s="4"/>
    </row>
    <row r="193" spans="12:16" ht="12.75">
      <c r="L193" s="4"/>
      <c r="M193" s="4"/>
      <c r="N193" s="4"/>
      <c r="O193" s="4"/>
      <c r="P193" s="4"/>
    </row>
    <row r="194" spans="12:16" ht="12.75">
      <c r="L194" s="4"/>
      <c r="M194" s="4"/>
      <c r="N194" s="4"/>
      <c r="O194" s="4"/>
      <c r="P194" s="4"/>
    </row>
    <row r="195" spans="12:16" ht="12.75">
      <c r="L195" s="4"/>
      <c r="M195" s="4"/>
      <c r="N195" s="4"/>
      <c r="O195" s="4"/>
      <c r="P195" s="4"/>
    </row>
    <row r="196" spans="12:16" ht="12.75">
      <c r="L196" s="4"/>
      <c r="M196" s="4"/>
      <c r="N196" s="4"/>
      <c r="O196" s="4"/>
      <c r="P196" s="4"/>
    </row>
    <row r="197" spans="12:16" ht="12.75">
      <c r="L197" s="4"/>
      <c r="M197" s="4"/>
      <c r="N197" s="4"/>
      <c r="O197" s="4"/>
      <c r="P197" s="4"/>
    </row>
    <row r="198" spans="12:16" ht="12.75">
      <c r="L198" s="4"/>
      <c r="M198" s="4"/>
      <c r="N198" s="4"/>
      <c r="O198" s="4"/>
      <c r="P198" s="4"/>
    </row>
    <row r="199" spans="12:16" ht="12.75">
      <c r="L199" s="4"/>
      <c r="M199" s="4"/>
      <c r="N199" s="4"/>
      <c r="O199" s="4"/>
      <c r="P199" s="4"/>
    </row>
    <row r="200" spans="12:16" ht="12.75">
      <c r="L200" s="4"/>
      <c r="M200" s="4"/>
      <c r="N200" s="4"/>
      <c r="O200" s="4"/>
      <c r="P200" s="4"/>
    </row>
    <row r="201" spans="12:16" ht="12.75">
      <c r="L201" s="4"/>
      <c r="M201" s="4"/>
      <c r="N201" s="4"/>
      <c r="O201" s="4"/>
      <c r="P201" s="4"/>
    </row>
    <row r="202" spans="12:16" ht="12.75">
      <c r="L202" s="4"/>
      <c r="M202" s="4"/>
      <c r="N202" s="4"/>
      <c r="O202" s="4"/>
      <c r="P202" s="4"/>
    </row>
    <row r="203" spans="12:16" ht="12.75">
      <c r="L203" s="4"/>
      <c r="M203" s="4"/>
      <c r="N203" s="4"/>
      <c r="O203" s="4"/>
      <c r="P203" s="4"/>
    </row>
    <row r="204" spans="12:16" ht="12.75">
      <c r="L204" s="4"/>
      <c r="M204" s="4"/>
      <c r="N204" s="4"/>
      <c r="O204" s="4"/>
      <c r="P204" s="4"/>
    </row>
    <row r="205" spans="12:16" ht="12.75">
      <c r="L205" s="4"/>
      <c r="M205" s="4"/>
      <c r="N205" s="4"/>
      <c r="O205" s="4"/>
      <c r="P205" s="4"/>
    </row>
    <row r="206" spans="12:16" ht="12.75">
      <c r="L206" s="4"/>
      <c r="M206" s="4"/>
      <c r="N206" s="4"/>
      <c r="O206" s="4"/>
      <c r="P206" s="4"/>
    </row>
    <row r="207" spans="12:16" ht="12.75">
      <c r="L207" s="4"/>
      <c r="M207" s="4"/>
      <c r="N207" s="4"/>
      <c r="O207" s="4"/>
      <c r="P207" s="4"/>
    </row>
    <row r="208" spans="12:16" ht="12.75">
      <c r="L208" s="4"/>
      <c r="M208" s="4"/>
      <c r="N208" s="4"/>
      <c r="O208" s="4"/>
      <c r="P208" s="4"/>
    </row>
    <row r="209" spans="12:16" ht="12.75">
      <c r="L209" s="4"/>
      <c r="M209" s="4"/>
      <c r="N209" s="4"/>
      <c r="O209" s="4"/>
      <c r="P209" s="4"/>
    </row>
    <row r="210" spans="12:16" ht="12.75">
      <c r="L210" s="4"/>
      <c r="M210" s="4"/>
      <c r="N210" s="4"/>
      <c r="O210" s="4"/>
      <c r="P210" s="4"/>
    </row>
    <row r="211" spans="12:16" ht="12.75">
      <c r="L211" s="4"/>
      <c r="M211" s="4"/>
      <c r="N211" s="4"/>
      <c r="O211" s="4"/>
      <c r="P211" s="4"/>
    </row>
    <row r="212" spans="12:16" ht="12.75">
      <c r="L212" s="4"/>
      <c r="M212" s="4"/>
      <c r="N212" s="4"/>
      <c r="O212" s="4"/>
      <c r="P212" s="4"/>
    </row>
    <row r="213" spans="12:16" ht="12.75">
      <c r="L213" s="4"/>
      <c r="M213" s="4"/>
      <c r="N213" s="4"/>
      <c r="O213" s="4"/>
      <c r="P213" s="4"/>
    </row>
    <row r="214" spans="12:16" ht="12.75">
      <c r="L214" s="4"/>
      <c r="M214" s="4"/>
      <c r="N214" s="4"/>
      <c r="O214" s="4"/>
      <c r="P214" s="4"/>
    </row>
    <row r="215" spans="12:16" ht="12.75">
      <c r="L215" s="4"/>
      <c r="M215" s="4"/>
      <c r="N215" s="4"/>
      <c r="O215" s="4"/>
      <c r="P215" s="4"/>
    </row>
    <row r="216" spans="12:16" ht="12.75">
      <c r="L216" s="4"/>
      <c r="M216" s="4"/>
      <c r="N216" s="4"/>
      <c r="O216" s="4"/>
      <c r="P216" s="4"/>
    </row>
    <row r="217" spans="12:16" ht="12.75">
      <c r="L217" s="4"/>
      <c r="M217" s="4"/>
      <c r="N217" s="4"/>
      <c r="O217" s="4"/>
      <c r="P217" s="4"/>
    </row>
    <row r="218" spans="12:16" ht="12.75">
      <c r="L218" s="4"/>
      <c r="M218" s="4"/>
      <c r="N218" s="4"/>
      <c r="O218" s="4"/>
      <c r="P218" s="4"/>
    </row>
    <row r="219" spans="12:16" ht="12.75">
      <c r="L219" s="4"/>
      <c r="M219" s="4"/>
      <c r="N219" s="4"/>
      <c r="O219" s="4"/>
      <c r="P219" s="4"/>
    </row>
    <row r="220" spans="12:16" ht="12.75">
      <c r="L220" s="4"/>
      <c r="M220" s="4"/>
      <c r="N220" s="4"/>
      <c r="O220" s="4"/>
      <c r="P220" s="4"/>
    </row>
    <row r="221" spans="12:16" ht="12.75">
      <c r="L221" s="4"/>
      <c r="M221" s="4"/>
      <c r="N221" s="4"/>
      <c r="O221" s="4"/>
      <c r="P221" s="4"/>
    </row>
    <row r="222" spans="12:16" ht="12.75">
      <c r="L222" s="4"/>
      <c r="M222" s="4"/>
      <c r="N222" s="4"/>
      <c r="O222" s="4"/>
      <c r="P222" s="4"/>
    </row>
    <row r="223" spans="12:16" ht="12.75">
      <c r="L223" s="4"/>
      <c r="M223" s="4"/>
      <c r="N223" s="4"/>
      <c r="O223" s="4"/>
      <c r="P223" s="4"/>
    </row>
    <row r="224" spans="12:16" ht="12.75">
      <c r="L224" s="4"/>
      <c r="M224" s="4"/>
      <c r="N224" s="4"/>
      <c r="O224" s="4"/>
      <c r="P224" s="4"/>
    </row>
    <row r="225" spans="12:16" ht="12.75">
      <c r="L225" s="4"/>
      <c r="M225" s="4"/>
      <c r="N225" s="4"/>
      <c r="O225" s="4"/>
      <c r="P225" s="4"/>
    </row>
    <row r="226" spans="12:16" ht="12.75">
      <c r="L226" s="4"/>
      <c r="M226" s="4"/>
      <c r="N226" s="4"/>
      <c r="O226" s="4"/>
      <c r="P226" s="4"/>
    </row>
    <row r="227" spans="12:16" ht="12.75">
      <c r="L227" s="4"/>
      <c r="M227" s="4"/>
      <c r="N227" s="4"/>
      <c r="O227" s="4"/>
      <c r="P227" s="4"/>
    </row>
    <row r="228" spans="12:16" ht="12.75">
      <c r="L228" s="4"/>
      <c r="M228" s="4"/>
      <c r="N228" s="4"/>
      <c r="O228" s="4"/>
      <c r="P228" s="4"/>
    </row>
    <row r="229" spans="12:16" ht="12.75">
      <c r="L229" s="4"/>
      <c r="M229" s="4"/>
      <c r="N229" s="4"/>
      <c r="O229" s="4"/>
      <c r="P229" s="4"/>
    </row>
    <row r="230" spans="12:16" ht="12.75">
      <c r="L230" s="4"/>
      <c r="M230" s="4"/>
      <c r="N230" s="4"/>
      <c r="O230" s="4"/>
      <c r="P230" s="4"/>
    </row>
    <row r="231" spans="12:16" ht="12.75">
      <c r="L231" s="4"/>
      <c r="M231" s="4"/>
      <c r="N231" s="4"/>
      <c r="O231" s="4"/>
      <c r="P231" s="4"/>
    </row>
    <row r="232" spans="12:16" ht="12.75">
      <c r="L232" s="4"/>
      <c r="M232" s="4"/>
      <c r="N232" s="4"/>
      <c r="O232" s="4"/>
      <c r="P232" s="4"/>
    </row>
    <row r="233" spans="12:16" ht="12.75">
      <c r="L233" s="4"/>
      <c r="M233" s="4"/>
      <c r="N233" s="4"/>
      <c r="O233" s="4"/>
      <c r="P233" s="4"/>
    </row>
    <row r="234" spans="12:16" ht="12.75">
      <c r="L234" s="4"/>
      <c r="M234" s="4"/>
      <c r="N234" s="4"/>
      <c r="O234" s="4"/>
      <c r="P234" s="4"/>
    </row>
    <row r="235" spans="12:16" ht="12.75">
      <c r="L235" s="4"/>
      <c r="M235" s="4"/>
      <c r="N235" s="4"/>
      <c r="O235" s="4"/>
      <c r="P235" s="4"/>
    </row>
    <row r="236" spans="12:16" ht="12.75">
      <c r="L236" s="4"/>
      <c r="M236" s="4"/>
      <c r="N236" s="4"/>
      <c r="O236" s="4"/>
      <c r="P236" s="4"/>
    </row>
    <row r="237" spans="12:16" ht="12.75">
      <c r="L237" s="4"/>
      <c r="M237" s="4"/>
      <c r="N237" s="4"/>
      <c r="O237" s="4"/>
      <c r="P237" s="4"/>
    </row>
    <row r="238" spans="12:16" ht="12.75">
      <c r="L238" s="4"/>
      <c r="M238" s="4"/>
      <c r="N238" s="4"/>
      <c r="O238" s="4"/>
      <c r="P238" s="4"/>
    </row>
    <row r="239" spans="12:16" ht="12.75">
      <c r="L239" s="4"/>
      <c r="M239" s="4"/>
      <c r="N239" s="4"/>
      <c r="O239" s="4"/>
      <c r="P239" s="4"/>
    </row>
    <row r="240" spans="12:16" ht="12.75">
      <c r="L240" s="4"/>
      <c r="M240" s="4"/>
      <c r="N240" s="4"/>
      <c r="O240" s="4"/>
      <c r="P240" s="4"/>
    </row>
    <row r="241" spans="12:16" ht="12.75">
      <c r="L241" s="4"/>
      <c r="M241" s="4"/>
      <c r="N241" s="4"/>
      <c r="O241" s="4"/>
      <c r="P241" s="4"/>
    </row>
    <row r="242" spans="12:16" ht="12.75">
      <c r="L242" s="4"/>
      <c r="M242" s="4"/>
      <c r="N242" s="4"/>
      <c r="O242" s="4"/>
      <c r="P242" s="4"/>
    </row>
    <row r="243" spans="12:16" ht="12.75">
      <c r="L243" s="4"/>
      <c r="M243" s="4"/>
      <c r="N243" s="4"/>
      <c r="O243" s="4"/>
      <c r="P243" s="4"/>
    </row>
    <row r="244" spans="12:16" ht="12.75">
      <c r="L244" s="4"/>
      <c r="M244" s="4"/>
      <c r="N244" s="4"/>
      <c r="O244" s="4"/>
      <c r="P244" s="4"/>
    </row>
    <row r="245" spans="12:16" ht="12.75">
      <c r="L245" s="4"/>
      <c r="M245" s="4"/>
      <c r="N245" s="4"/>
      <c r="O245" s="4"/>
      <c r="P245" s="4"/>
    </row>
    <row r="246" spans="12:16" ht="12.75">
      <c r="L246" s="4"/>
      <c r="M246" s="4"/>
      <c r="N246" s="4"/>
      <c r="O246" s="4"/>
      <c r="P246" s="4"/>
    </row>
    <row r="247" spans="12:16" ht="12.75">
      <c r="L247" s="4"/>
      <c r="M247" s="4"/>
      <c r="N247" s="4"/>
      <c r="O247" s="4"/>
      <c r="P247" s="4"/>
    </row>
    <row r="248" spans="12:16" ht="12.75">
      <c r="L248" s="4"/>
      <c r="M248" s="4"/>
      <c r="N248" s="4"/>
      <c r="O248" s="4"/>
      <c r="P248" s="4"/>
    </row>
    <row r="249" spans="12:16" ht="12.75">
      <c r="L249" s="4"/>
      <c r="M249" s="4"/>
      <c r="N249" s="4"/>
      <c r="O249" s="4"/>
      <c r="P249" s="4"/>
    </row>
    <row r="250" spans="12:16" ht="12.75">
      <c r="L250" s="4"/>
      <c r="M250" s="4"/>
      <c r="N250" s="4"/>
      <c r="O250" s="4"/>
      <c r="P250" s="4"/>
    </row>
    <row r="251" spans="12:16" ht="12.75">
      <c r="L251" s="4"/>
      <c r="M251" s="4"/>
      <c r="N251" s="4"/>
      <c r="O251" s="4"/>
      <c r="P251" s="4"/>
    </row>
    <row r="252" spans="12:16" ht="12.75">
      <c r="L252" s="4"/>
      <c r="M252" s="4"/>
      <c r="N252" s="4"/>
      <c r="O252" s="4"/>
      <c r="P252" s="4"/>
    </row>
    <row r="253" spans="12:16" ht="12.75">
      <c r="L253" s="4"/>
      <c r="M253" s="4"/>
      <c r="N253" s="4"/>
      <c r="O253" s="4"/>
      <c r="P253" s="4"/>
    </row>
    <row r="254" spans="12:16" ht="12.75">
      <c r="L254" s="4"/>
      <c r="M254" s="4"/>
      <c r="N254" s="4"/>
      <c r="O254" s="4"/>
      <c r="P254" s="4"/>
    </row>
    <row r="255" spans="12:16" ht="12.75">
      <c r="L255" s="4"/>
      <c r="M255" s="4"/>
      <c r="N255" s="4"/>
      <c r="O255" s="4"/>
      <c r="P255" s="4"/>
    </row>
    <row r="256" spans="12:16" ht="12.75">
      <c r="L256" s="4"/>
      <c r="M256" s="4"/>
      <c r="N256" s="4"/>
      <c r="O256" s="4"/>
      <c r="P256" s="4"/>
    </row>
    <row r="257" spans="12:16" ht="12.75">
      <c r="L257" s="4"/>
      <c r="M257" s="4"/>
      <c r="N257" s="4"/>
      <c r="O257" s="4"/>
      <c r="P257" s="4"/>
    </row>
    <row r="258" spans="12:16" ht="12.75">
      <c r="L258" s="4"/>
      <c r="M258" s="4"/>
      <c r="N258" s="4"/>
      <c r="O258" s="4"/>
      <c r="P258" s="4"/>
    </row>
    <row r="259" spans="12:16" ht="12.75">
      <c r="L259" s="4"/>
      <c r="M259" s="4"/>
      <c r="N259" s="4"/>
      <c r="O259" s="4"/>
      <c r="P259" s="4"/>
    </row>
    <row r="260" spans="12:16" ht="12.75">
      <c r="L260" s="4"/>
      <c r="M260" s="4"/>
      <c r="N260" s="4"/>
      <c r="O260" s="4"/>
      <c r="P260" s="4"/>
    </row>
    <row r="261" spans="12:16" ht="12.75">
      <c r="L261" s="4"/>
      <c r="M261" s="4"/>
      <c r="N261" s="4"/>
      <c r="O261" s="4"/>
      <c r="P261" s="4"/>
    </row>
    <row r="262" spans="12:16" ht="12.75">
      <c r="L262" s="4"/>
      <c r="M262" s="4"/>
      <c r="N262" s="4"/>
      <c r="O262" s="4"/>
      <c r="P262" s="4"/>
    </row>
    <row r="263" spans="12:16" ht="12.75">
      <c r="L263" s="4"/>
      <c r="M263" s="4"/>
      <c r="N263" s="4"/>
      <c r="O263" s="4"/>
      <c r="P263" s="4"/>
    </row>
    <row r="264" spans="12:16" ht="12.75">
      <c r="L264" s="4"/>
      <c r="M264" s="4"/>
      <c r="N264" s="4"/>
      <c r="O264" s="4"/>
      <c r="P264" s="4"/>
    </row>
    <row r="265" spans="12:16" ht="12.75">
      <c r="L265" s="4"/>
      <c r="M265" s="4"/>
      <c r="N265" s="4"/>
      <c r="O265" s="4"/>
      <c r="P265" s="4"/>
    </row>
    <row r="266" spans="12:16" ht="12.75">
      <c r="L266" s="4"/>
      <c r="M266" s="4"/>
      <c r="N266" s="4"/>
      <c r="O266" s="4"/>
      <c r="P266" s="4"/>
    </row>
    <row r="267" spans="12:16" ht="12.75">
      <c r="L267" s="4"/>
      <c r="M267" s="4"/>
      <c r="N267" s="4"/>
      <c r="O267" s="4"/>
      <c r="P267" s="4"/>
    </row>
    <row r="268" spans="12:16" ht="12.75">
      <c r="L268" s="4"/>
      <c r="M268" s="4"/>
      <c r="N268" s="4"/>
      <c r="O268" s="4"/>
      <c r="P268" s="4"/>
    </row>
    <row r="269" spans="12:16" ht="12.75">
      <c r="L269" s="4"/>
      <c r="M269" s="4"/>
      <c r="N269" s="4"/>
      <c r="O269" s="4"/>
      <c r="P269" s="4"/>
    </row>
    <row r="270" spans="12:16" ht="12.75">
      <c r="L270" s="4"/>
      <c r="M270" s="4"/>
      <c r="N270" s="4"/>
      <c r="O270" s="4"/>
      <c r="P270" s="4"/>
    </row>
    <row r="271" spans="12:16" ht="12.75">
      <c r="L271" s="4"/>
      <c r="M271" s="4"/>
      <c r="N271" s="4"/>
      <c r="O271" s="4"/>
      <c r="P271" s="4"/>
    </row>
    <row r="272" spans="12:16" ht="12.75">
      <c r="L272" s="4"/>
      <c r="M272" s="4"/>
      <c r="N272" s="4"/>
      <c r="O272" s="4"/>
      <c r="P272" s="4"/>
    </row>
    <row r="273" spans="12:16" ht="12.75">
      <c r="L273" s="4"/>
      <c r="M273" s="4"/>
      <c r="N273" s="4"/>
      <c r="O273" s="4"/>
      <c r="P273" s="4"/>
    </row>
    <row r="274" spans="12:16" ht="12.75">
      <c r="L274" s="4"/>
      <c r="M274" s="4"/>
      <c r="N274" s="4"/>
      <c r="O274" s="4"/>
      <c r="P274" s="4"/>
    </row>
    <row r="275" spans="12:16" ht="12.75">
      <c r="L275" s="4"/>
      <c r="M275" s="4"/>
      <c r="N275" s="4"/>
      <c r="O275" s="4"/>
      <c r="P275" s="4"/>
    </row>
    <row r="276" spans="12:16" ht="12.75">
      <c r="L276" s="4"/>
      <c r="M276" s="4"/>
      <c r="N276" s="4"/>
      <c r="O276" s="4"/>
      <c r="P276" s="4"/>
    </row>
    <row r="277" spans="12:16" ht="12.75">
      <c r="L277" s="4"/>
      <c r="M277" s="4"/>
      <c r="N277" s="4"/>
      <c r="O277" s="4"/>
      <c r="P277" s="4"/>
    </row>
    <row r="278" spans="12:16" ht="12.75">
      <c r="L278" s="4"/>
      <c r="M278" s="4"/>
      <c r="N278" s="4"/>
      <c r="O278" s="4"/>
      <c r="P278" s="4"/>
    </row>
    <row r="279" spans="12:16" ht="12.75">
      <c r="L279" s="4"/>
      <c r="M279" s="4"/>
      <c r="N279" s="4"/>
      <c r="O279" s="4"/>
      <c r="P279" s="4"/>
    </row>
    <row r="280" spans="12:16" ht="12.75">
      <c r="L280" s="4"/>
      <c r="M280" s="4"/>
      <c r="N280" s="4"/>
      <c r="O280" s="4"/>
      <c r="P280" s="4"/>
    </row>
    <row r="281" spans="12:16" ht="12.75">
      <c r="L281" s="4"/>
      <c r="M281" s="4"/>
      <c r="N281" s="4"/>
      <c r="O281" s="4"/>
      <c r="P281" s="4"/>
    </row>
    <row r="282" spans="12:16" ht="12.75">
      <c r="L282" s="4"/>
      <c r="M282" s="4"/>
      <c r="N282" s="4"/>
      <c r="O282" s="4"/>
      <c r="P282" s="4"/>
    </row>
    <row r="283" spans="12:16" ht="12.75">
      <c r="L283" s="4"/>
      <c r="M283" s="4"/>
      <c r="N283" s="4"/>
      <c r="O283" s="4"/>
      <c r="P283" s="4"/>
    </row>
    <row r="284" spans="12:16" ht="12.75">
      <c r="L284" s="4"/>
      <c r="M284" s="4"/>
      <c r="N284" s="4"/>
      <c r="O284" s="4"/>
      <c r="P284" s="4"/>
    </row>
    <row r="285" spans="12:16" ht="12.75">
      <c r="L285" s="4"/>
      <c r="M285" s="4"/>
      <c r="N285" s="4"/>
      <c r="O285" s="4"/>
      <c r="P285" s="4"/>
    </row>
    <row r="286" spans="12:16" ht="12.75">
      <c r="L286" s="4"/>
      <c r="M286" s="4"/>
      <c r="N286" s="4"/>
      <c r="O286" s="4"/>
      <c r="P286" s="4"/>
    </row>
    <row r="287" spans="12:16" ht="12.75">
      <c r="L287" s="4"/>
      <c r="M287" s="4"/>
      <c r="N287" s="4"/>
      <c r="O287" s="4"/>
      <c r="P287" s="4"/>
    </row>
    <row r="288" spans="12:16" ht="12.75">
      <c r="L288" s="4"/>
      <c r="M288" s="4"/>
      <c r="N288" s="4"/>
      <c r="O288" s="4"/>
      <c r="P288" s="4"/>
    </row>
    <row r="289" spans="12:16" ht="12.75">
      <c r="L289" s="4"/>
      <c r="M289" s="4"/>
      <c r="N289" s="4"/>
      <c r="O289" s="4"/>
      <c r="P289" s="4"/>
    </row>
    <row r="290" spans="12:16" ht="12.75">
      <c r="L290" s="4"/>
      <c r="M290" s="4"/>
      <c r="N290" s="4"/>
      <c r="O290" s="4"/>
      <c r="P290" s="4"/>
    </row>
    <row r="291" spans="12:16" ht="12.75">
      <c r="L291" s="4"/>
      <c r="M291" s="4"/>
      <c r="N291" s="4"/>
      <c r="O291" s="4"/>
      <c r="P291" s="4"/>
    </row>
    <row r="292" spans="12:16" ht="12.75">
      <c r="L292" s="4"/>
      <c r="M292" s="4"/>
      <c r="N292" s="4"/>
      <c r="O292" s="4"/>
      <c r="P292" s="4"/>
    </row>
    <row r="293" spans="12:16" ht="12.75">
      <c r="L293" s="4"/>
      <c r="M293" s="4"/>
      <c r="N293" s="4"/>
      <c r="O293" s="4"/>
      <c r="P293" s="4"/>
    </row>
    <row r="294" spans="12:16" ht="12.75">
      <c r="L294" s="4"/>
      <c r="M294" s="4"/>
      <c r="N294" s="4"/>
      <c r="O294" s="4"/>
      <c r="P294" s="4"/>
    </row>
    <row r="295" spans="12:16" ht="12.75">
      <c r="L295" s="4"/>
      <c r="M295" s="4"/>
      <c r="N295" s="4"/>
      <c r="O295" s="4"/>
      <c r="P295" s="4"/>
    </row>
    <row r="296" spans="12:16" ht="12.75">
      <c r="L296" s="4"/>
      <c r="M296" s="4"/>
      <c r="N296" s="4"/>
      <c r="O296" s="4"/>
      <c r="P296" s="4"/>
    </row>
    <row r="297" spans="12:16" ht="12.75">
      <c r="L297" s="4"/>
      <c r="M297" s="4"/>
      <c r="N297" s="4"/>
      <c r="O297" s="4"/>
      <c r="P297" s="4"/>
    </row>
    <row r="298" spans="12:16" ht="12.75">
      <c r="L298" s="4"/>
      <c r="M298" s="4"/>
      <c r="N298" s="4"/>
      <c r="O298" s="4"/>
      <c r="P298" s="4"/>
    </row>
    <row r="299" spans="12:16" ht="12.75">
      <c r="L299" s="4"/>
      <c r="M299" s="4"/>
      <c r="N299" s="4"/>
      <c r="O299" s="4"/>
      <c r="P299" s="4"/>
    </row>
    <row r="300" spans="12:16" ht="12.75">
      <c r="L300" s="4"/>
      <c r="M300" s="4"/>
      <c r="N300" s="4"/>
      <c r="O300" s="4"/>
      <c r="P300" s="4"/>
    </row>
    <row r="301" spans="12:16" ht="12.75">
      <c r="L301" s="4"/>
      <c r="M301" s="4"/>
      <c r="N301" s="4"/>
      <c r="O301" s="4"/>
      <c r="P301" s="4"/>
    </row>
    <row r="302" spans="12:16" ht="12.75">
      <c r="L302" s="4"/>
      <c r="M302" s="4"/>
      <c r="N302" s="4"/>
      <c r="O302" s="4"/>
      <c r="P302" s="4"/>
    </row>
    <row r="303" spans="12:16" ht="12.75">
      <c r="L303" s="4"/>
      <c r="M303" s="4"/>
      <c r="N303" s="4"/>
      <c r="O303" s="4"/>
      <c r="P303" s="4"/>
    </row>
    <row r="304" spans="12:16" ht="12.75">
      <c r="L304" s="4"/>
      <c r="M304" s="4"/>
      <c r="N304" s="4"/>
      <c r="O304" s="4"/>
      <c r="P304" s="4"/>
    </row>
    <row r="305" spans="12:16" ht="12.75">
      <c r="L305" s="4"/>
      <c r="M305" s="4"/>
      <c r="N305" s="4"/>
      <c r="O305" s="4"/>
      <c r="P305" s="4"/>
    </row>
    <row r="306" spans="12:16" ht="12.75">
      <c r="L306" s="4"/>
      <c r="M306" s="4"/>
      <c r="N306" s="4"/>
      <c r="O306" s="4"/>
      <c r="P306" s="4"/>
    </row>
    <row r="307" spans="12:16" ht="12.75">
      <c r="L307" s="4"/>
      <c r="M307" s="4"/>
      <c r="N307" s="4"/>
      <c r="O307" s="4"/>
      <c r="P307" s="4"/>
    </row>
    <row r="308" spans="12:16" ht="12.75">
      <c r="L308" s="4"/>
      <c r="M308" s="4"/>
      <c r="N308" s="4"/>
      <c r="O308" s="4"/>
      <c r="P308" s="4"/>
    </row>
    <row r="309" spans="12:16" ht="12.75">
      <c r="L309" s="4"/>
      <c r="M309" s="4"/>
      <c r="N309" s="4"/>
      <c r="O309" s="4"/>
      <c r="P309" s="4"/>
    </row>
    <row r="310" spans="12:16" ht="12.75">
      <c r="L310" s="4"/>
      <c r="M310" s="4"/>
      <c r="N310" s="4"/>
      <c r="O310" s="4"/>
      <c r="P310" s="4"/>
    </row>
    <row r="311" spans="12:16" ht="12.75">
      <c r="L311" s="4"/>
      <c r="M311" s="4"/>
      <c r="N311" s="4"/>
      <c r="O311" s="4"/>
      <c r="P311" s="4"/>
    </row>
    <row r="312" spans="12:16" ht="12.75">
      <c r="L312" s="4"/>
      <c r="M312" s="4"/>
      <c r="N312" s="4"/>
      <c r="O312" s="4"/>
      <c r="P312" s="4"/>
    </row>
    <row r="313" spans="12:16" ht="12.75">
      <c r="L313" s="4"/>
      <c r="M313" s="4"/>
      <c r="N313" s="4"/>
      <c r="O313" s="4"/>
      <c r="P313" s="4"/>
    </row>
    <row r="314" spans="12:16" ht="12.75">
      <c r="L314" s="4"/>
      <c r="M314" s="4"/>
      <c r="N314" s="4"/>
      <c r="O314" s="4"/>
      <c r="P314" s="4"/>
    </row>
    <row r="315" spans="12:16" ht="12.75">
      <c r="L315" s="4"/>
      <c r="M315" s="4"/>
      <c r="N315" s="4"/>
      <c r="O315" s="4"/>
      <c r="P315" s="4"/>
    </row>
    <row r="316" spans="12:16" ht="12.75">
      <c r="L316" s="4"/>
      <c r="M316" s="4"/>
      <c r="N316" s="4"/>
      <c r="O316" s="4"/>
      <c r="P316" s="4"/>
    </row>
    <row r="317" spans="12:16" ht="12.75">
      <c r="L317" s="4"/>
      <c r="M317" s="4"/>
      <c r="N317" s="4"/>
      <c r="O317" s="4"/>
      <c r="P317" s="4"/>
    </row>
    <row r="318" spans="12:16" ht="12.75">
      <c r="L318" s="4"/>
      <c r="M318" s="4"/>
      <c r="N318" s="4"/>
      <c r="O318" s="4"/>
      <c r="P318" s="4"/>
    </row>
    <row r="319" spans="12:16" ht="12.75">
      <c r="L319" s="4"/>
      <c r="M319" s="4"/>
      <c r="N319" s="4"/>
      <c r="O319" s="4"/>
      <c r="P319" s="4"/>
    </row>
    <row r="320" spans="12:16" ht="12.75">
      <c r="L320" s="4"/>
      <c r="M320" s="4"/>
      <c r="N320" s="4"/>
      <c r="O320" s="4"/>
      <c r="P320" s="4"/>
    </row>
    <row r="321" spans="12:16" ht="12.75">
      <c r="L321" s="4"/>
      <c r="M321" s="4"/>
      <c r="N321" s="4"/>
      <c r="O321" s="4"/>
      <c r="P321" s="4"/>
    </row>
    <row r="322" spans="12:16" ht="12.75">
      <c r="L322" s="4"/>
      <c r="M322" s="4"/>
      <c r="N322" s="4"/>
      <c r="O322" s="4"/>
      <c r="P322" s="4"/>
    </row>
    <row r="323" spans="12:16" ht="12.75">
      <c r="L323" s="4"/>
      <c r="M323" s="4"/>
      <c r="N323" s="4"/>
      <c r="O323" s="4"/>
      <c r="P323" s="4"/>
    </row>
    <row r="324" spans="12:16" ht="12.75">
      <c r="L324" s="4"/>
      <c r="M324" s="4"/>
      <c r="N324" s="4"/>
      <c r="O324" s="4"/>
      <c r="P324" s="4"/>
    </row>
    <row r="325" spans="12:16" ht="12.75">
      <c r="L325" s="4"/>
      <c r="M325" s="4"/>
      <c r="N325" s="4"/>
      <c r="O325" s="4"/>
      <c r="P325" s="4"/>
    </row>
    <row r="326" spans="12:16" ht="12.75">
      <c r="L326" s="4"/>
      <c r="M326" s="4"/>
      <c r="N326" s="4"/>
      <c r="O326" s="4"/>
      <c r="P326" s="4"/>
    </row>
    <row r="327" spans="12:16" ht="12.75">
      <c r="L327" s="4"/>
      <c r="M327" s="4"/>
      <c r="N327" s="4"/>
      <c r="O327" s="4"/>
      <c r="P327" s="4"/>
    </row>
    <row r="328" spans="12:16" ht="12.75">
      <c r="L328" s="4"/>
      <c r="M328" s="4"/>
      <c r="N328" s="4"/>
      <c r="O328" s="4"/>
      <c r="P328" s="4"/>
    </row>
    <row r="329" spans="12:16" ht="12.75">
      <c r="L329" s="4"/>
      <c r="M329" s="4"/>
      <c r="N329" s="4"/>
      <c r="O329" s="4"/>
      <c r="P329" s="4"/>
    </row>
    <row r="330" spans="12:16" ht="12.75">
      <c r="L330" s="4"/>
      <c r="M330" s="4"/>
      <c r="N330" s="4"/>
      <c r="O330" s="4"/>
      <c r="P330" s="4"/>
    </row>
    <row r="331" spans="12:16" ht="12.75">
      <c r="L331" s="4"/>
      <c r="M331" s="4"/>
      <c r="N331" s="4"/>
      <c r="O331" s="4"/>
      <c r="P331" s="4"/>
    </row>
    <row r="332" spans="12:16" ht="12.75">
      <c r="L332" s="4"/>
      <c r="M332" s="4"/>
      <c r="N332" s="4"/>
      <c r="O332" s="4"/>
      <c r="P332" s="4"/>
    </row>
    <row r="333" spans="12:16" ht="12.75">
      <c r="L333" s="4"/>
      <c r="M333" s="4"/>
      <c r="N333" s="4"/>
      <c r="O333" s="4"/>
      <c r="P333" s="4"/>
    </row>
    <row r="334" spans="12:16" ht="12.75">
      <c r="L334" s="4"/>
      <c r="M334" s="4"/>
      <c r="N334" s="4"/>
      <c r="O334" s="4"/>
      <c r="P334" s="4"/>
    </row>
    <row r="335" spans="12:16" ht="12.75">
      <c r="L335" s="4"/>
      <c r="M335" s="4"/>
      <c r="N335" s="4"/>
      <c r="O335" s="4"/>
      <c r="P335" s="4"/>
    </row>
    <row r="336" spans="12:16" ht="12.75">
      <c r="L336" s="4"/>
      <c r="M336" s="4"/>
      <c r="N336" s="4"/>
      <c r="O336" s="4"/>
      <c r="P336" s="4"/>
    </row>
    <row r="337" spans="12:16" ht="12.75">
      <c r="L337" s="4"/>
      <c r="M337" s="4"/>
      <c r="N337" s="4"/>
      <c r="O337" s="4"/>
      <c r="P337" s="4"/>
    </row>
    <row r="338" spans="12:16" ht="12.75">
      <c r="L338" s="4"/>
      <c r="M338" s="4"/>
      <c r="N338" s="4"/>
      <c r="O338" s="4"/>
      <c r="P338" s="4"/>
    </row>
    <row r="339" spans="12:16" ht="12.75">
      <c r="L339" s="4"/>
      <c r="M339" s="4"/>
      <c r="N339" s="4"/>
      <c r="O339" s="4"/>
      <c r="P339" s="4"/>
    </row>
    <row r="340" spans="12:16" ht="12.75">
      <c r="L340" s="4"/>
      <c r="M340" s="4"/>
      <c r="N340" s="4"/>
      <c r="O340" s="4"/>
      <c r="P340" s="4"/>
    </row>
    <row r="341" spans="12:16" ht="12.75">
      <c r="L341" s="4"/>
      <c r="M341" s="4"/>
      <c r="N341" s="4"/>
      <c r="O341" s="4"/>
      <c r="P341" s="4"/>
    </row>
    <row r="342" spans="12:16" ht="12.75">
      <c r="L342" s="4"/>
      <c r="M342" s="4"/>
      <c r="N342" s="4"/>
      <c r="O342" s="4"/>
      <c r="P342" s="4"/>
    </row>
    <row r="343" spans="12:16" ht="12.75">
      <c r="L343" s="4"/>
      <c r="M343" s="4"/>
      <c r="N343" s="4"/>
      <c r="O343" s="4"/>
      <c r="P343" s="4"/>
    </row>
    <row r="344" spans="12:16" ht="12.75">
      <c r="L344" s="4"/>
      <c r="M344" s="4"/>
      <c r="N344" s="4"/>
      <c r="O344" s="4"/>
      <c r="P344" s="4"/>
    </row>
    <row r="345" spans="12:16" ht="12.75">
      <c r="L345" s="4"/>
      <c r="M345" s="4"/>
      <c r="N345" s="4"/>
      <c r="O345" s="4"/>
      <c r="P345" s="4"/>
    </row>
    <row r="346" spans="12:16" ht="12.75">
      <c r="L346" s="4"/>
      <c r="M346" s="4"/>
      <c r="N346" s="4"/>
      <c r="O346" s="4"/>
      <c r="P346" s="4"/>
    </row>
    <row r="347" spans="12:16" ht="12.75">
      <c r="L347" s="4"/>
      <c r="M347" s="4"/>
      <c r="N347" s="4"/>
      <c r="O347" s="4"/>
      <c r="P347" s="4"/>
    </row>
    <row r="348" spans="12:16" ht="12.75">
      <c r="L348" s="4"/>
      <c r="M348" s="4"/>
      <c r="N348" s="4"/>
      <c r="O348" s="4"/>
      <c r="P348" s="4"/>
    </row>
    <row r="349" spans="12:16" ht="12.75">
      <c r="L349" s="4"/>
      <c r="M349" s="4"/>
      <c r="N349" s="4"/>
      <c r="O349" s="4"/>
      <c r="P349" s="4"/>
    </row>
    <row r="350" spans="12:16" ht="12.75">
      <c r="L350" s="4"/>
      <c r="M350" s="4"/>
      <c r="N350" s="4"/>
      <c r="O350" s="4"/>
      <c r="P350" s="4"/>
    </row>
    <row r="351" spans="12:16" ht="12.75">
      <c r="L351" s="4"/>
      <c r="M351" s="4"/>
      <c r="N351" s="4"/>
      <c r="O351" s="4"/>
      <c r="P351" s="4"/>
    </row>
    <row r="352" spans="12:16" ht="12.75">
      <c r="L352" s="4"/>
      <c r="M352" s="4"/>
      <c r="N352" s="4"/>
      <c r="O352" s="4"/>
      <c r="P352" s="4"/>
    </row>
    <row r="353" spans="12:16" ht="12.75">
      <c r="L353" s="4"/>
      <c r="M353" s="4"/>
      <c r="N353" s="4"/>
      <c r="O353" s="4"/>
      <c r="P353" s="4"/>
    </row>
    <row r="354" spans="12:16" ht="12.75">
      <c r="L354" s="4"/>
      <c r="M354" s="4"/>
      <c r="N354" s="4"/>
      <c r="O354" s="4"/>
      <c r="P354" s="4"/>
    </row>
    <row r="355" spans="12:16" ht="12.75">
      <c r="L355" s="4"/>
      <c r="M355" s="4"/>
      <c r="N355" s="4"/>
      <c r="O355" s="4"/>
      <c r="P355" s="4"/>
    </row>
    <row r="356" spans="12:16" ht="12.75">
      <c r="L356" s="4"/>
      <c r="M356" s="4"/>
      <c r="N356" s="4"/>
      <c r="O356" s="4"/>
      <c r="P356" s="4"/>
    </row>
    <row r="357" spans="12:16" ht="12.75">
      <c r="L357" s="4"/>
      <c r="M357" s="4"/>
      <c r="N357" s="4"/>
      <c r="O357" s="4"/>
      <c r="P357" s="4"/>
    </row>
    <row r="358" spans="12:16" ht="12.75">
      <c r="L358" s="4"/>
      <c r="M358" s="4"/>
      <c r="N358" s="4"/>
      <c r="O358" s="4"/>
      <c r="P358" s="4"/>
    </row>
    <row r="359" spans="12:16" ht="12.75">
      <c r="L359" s="4"/>
      <c r="M359" s="4"/>
      <c r="N359" s="4"/>
      <c r="O359" s="4"/>
      <c r="P359" s="4"/>
    </row>
    <row r="360" spans="12:16" ht="12.75">
      <c r="L360" s="4"/>
      <c r="M360" s="4"/>
      <c r="N360" s="4"/>
      <c r="O360" s="4"/>
      <c r="P360" s="4"/>
    </row>
    <row r="361" spans="12:16" ht="12.75">
      <c r="L361" s="4"/>
      <c r="M361" s="4"/>
      <c r="N361" s="4"/>
      <c r="O361" s="4"/>
      <c r="P361" s="4"/>
    </row>
    <row r="362" spans="12:16" ht="12.75">
      <c r="L362" s="4"/>
      <c r="M362" s="4"/>
      <c r="N362" s="4"/>
      <c r="O362" s="4"/>
      <c r="P362" s="4"/>
    </row>
    <row r="363" spans="12:16" ht="12.75">
      <c r="L363" s="4"/>
      <c r="M363" s="4"/>
      <c r="N363" s="4"/>
      <c r="O363" s="4"/>
      <c r="P363" s="4"/>
    </row>
    <row r="364" spans="12:16" ht="12.75">
      <c r="L364" s="4"/>
      <c r="M364" s="4"/>
      <c r="N364" s="4"/>
      <c r="O364" s="4"/>
      <c r="P364" s="4"/>
    </row>
    <row r="365" spans="12:16" ht="12.75">
      <c r="L365" s="4"/>
      <c r="M365" s="4"/>
      <c r="N365" s="4"/>
      <c r="O365" s="4"/>
      <c r="P365" s="4"/>
    </row>
    <row r="366" spans="12:16" ht="12.75">
      <c r="L366" s="4"/>
      <c r="M366" s="4"/>
      <c r="N366" s="4"/>
      <c r="O366" s="4"/>
      <c r="P366" s="4"/>
    </row>
    <row r="367" spans="12:16" ht="12.75">
      <c r="L367" s="4"/>
      <c r="M367" s="4"/>
      <c r="N367" s="4"/>
      <c r="O367" s="4"/>
      <c r="P367" s="4"/>
    </row>
    <row r="368" spans="12:16" ht="12.75">
      <c r="L368" s="4"/>
      <c r="M368" s="4"/>
      <c r="N368" s="4"/>
      <c r="O368" s="4"/>
      <c r="P368" s="4"/>
    </row>
    <row r="369" spans="12:16" ht="12.75">
      <c r="L369" s="4"/>
      <c r="M369" s="4"/>
      <c r="N369" s="4"/>
      <c r="O369" s="4"/>
      <c r="P369" s="4"/>
    </row>
    <row r="370" spans="12:16" ht="12.75">
      <c r="L370" s="4"/>
      <c r="M370" s="4"/>
      <c r="N370" s="4"/>
      <c r="O370" s="4"/>
      <c r="P370" s="4"/>
    </row>
    <row r="371" spans="12:16" ht="12.75">
      <c r="L371" s="4"/>
      <c r="M371" s="4"/>
      <c r="N371" s="4"/>
      <c r="O371" s="4"/>
      <c r="P371" s="4"/>
    </row>
    <row r="372" spans="12:16" ht="12.75">
      <c r="L372" s="4"/>
      <c r="M372" s="4"/>
      <c r="N372" s="4"/>
      <c r="O372" s="4"/>
      <c r="P372" s="4"/>
    </row>
    <row r="373" spans="12:16" ht="12.75">
      <c r="L373" s="4"/>
      <c r="M373" s="4"/>
      <c r="N373" s="4"/>
      <c r="O373" s="4"/>
      <c r="P373" s="4"/>
    </row>
    <row r="374" spans="12:16" ht="12.75">
      <c r="L374" s="4"/>
      <c r="M374" s="4"/>
      <c r="N374" s="4"/>
      <c r="O374" s="4"/>
      <c r="P374" s="4"/>
    </row>
    <row r="375" spans="12:16" ht="12.75">
      <c r="L375" s="4"/>
      <c r="M375" s="4"/>
      <c r="N375" s="4"/>
      <c r="O375" s="4"/>
      <c r="P375" s="4"/>
    </row>
    <row r="376" spans="12:16" ht="12.75">
      <c r="L376" s="4"/>
      <c r="M376" s="4"/>
      <c r="N376" s="4"/>
      <c r="O376" s="4"/>
      <c r="P376" s="4"/>
    </row>
    <row r="377" spans="12:16" ht="12.75">
      <c r="L377" s="4"/>
      <c r="M377" s="4"/>
      <c r="N377" s="4"/>
      <c r="O377" s="4"/>
      <c r="P377" s="4"/>
    </row>
    <row r="378" spans="12:16" ht="12.75">
      <c r="L378" s="4"/>
      <c r="M378" s="4"/>
      <c r="N378" s="4"/>
      <c r="O378" s="4"/>
      <c r="P378" s="4"/>
    </row>
    <row r="379" spans="12:16" ht="12.75">
      <c r="L379" s="4"/>
      <c r="M379" s="4"/>
      <c r="N379" s="4"/>
      <c r="O379" s="4"/>
      <c r="P379" s="4"/>
    </row>
    <row r="380" spans="12:16" ht="12.75">
      <c r="L380" s="4"/>
      <c r="M380" s="4"/>
      <c r="N380" s="4"/>
      <c r="O380" s="4"/>
      <c r="P380" s="4"/>
    </row>
    <row r="381" spans="12:16" ht="12.75">
      <c r="L381" s="4"/>
      <c r="M381" s="4"/>
      <c r="N381" s="4"/>
      <c r="O381" s="4"/>
      <c r="P381" s="4"/>
    </row>
    <row r="382" spans="12:16" ht="12.75">
      <c r="L382" s="4"/>
      <c r="M382" s="4"/>
      <c r="N382" s="4"/>
      <c r="O382" s="4"/>
      <c r="P382" s="4"/>
    </row>
    <row r="383" spans="12:16" ht="12.75">
      <c r="L383" s="4"/>
      <c r="M383" s="4"/>
      <c r="N383" s="4"/>
      <c r="O383" s="4"/>
      <c r="P383" s="4"/>
    </row>
    <row r="384" spans="12:16" ht="12.75">
      <c r="L384" s="4"/>
      <c r="M384" s="4"/>
      <c r="N384" s="4"/>
      <c r="O384" s="4"/>
      <c r="P384" s="4"/>
    </row>
    <row r="385" spans="12:16" ht="12.75">
      <c r="L385" s="4"/>
      <c r="M385" s="4"/>
      <c r="N385" s="4"/>
      <c r="O385" s="4"/>
      <c r="P385" s="4"/>
    </row>
    <row r="386" spans="12:16" ht="12.75">
      <c r="L386" s="4"/>
      <c r="M386" s="4"/>
      <c r="N386" s="4"/>
      <c r="O386" s="4"/>
      <c r="P386" s="4"/>
    </row>
    <row r="387" spans="12:16" ht="12.75">
      <c r="L387" s="4"/>
      <c r="M387" s="4"/>
      <c r="N387" s="4"/>
      <c r="O387" s="4"/>
      <c r="P387" s="4"/>
    </row>
    <row r="388" spans="12:16" ht="12.75">
      <c r="L388" s="4"/>
      <c r="M388" s="4"/>
      <c r="N388" s="4"/>
      <c r="O388" s="4"/>
      <c r="P388" s="4"/>
    </row>
    <row r="389" spans="12:16" ht="12.75">
      <c r="L389" s="4"/>
      <c r="M389" s="4"/>
      <c r="N389" s="4"/>
      <c r="O389" s="4"/>
      <c r="P389" s="4"/>
    </row>
    <row r="390" spans="12:16" ht="12.75">
      <c r="L390" s="4"/>
      <c r="M390" s="4"/>
      <c r="N390" s="4"/>
      <c r="O390" s="4"/>
      <c r="P390" s="4"/>
    </row>
    <row r="391" spans="12:16" ht="12.75">
      <c r="L391" s="4"/>
      <c r="M391" s="4"/>
      <c r="N391" s="4"/>
      <c r="O391" s="4"/>
      <c r="P391" s="4"/>
    </row>
    <row r="392" spans="12:16" ht="12.75">
      <c r="L392" s="4"/>
      <c r="M392" s="4"/>
      <c r="N392" s="4"/>
      <c r="O392" s="4"/>
      <c r="P392" s="4"/>
    </row>
    <row r="393" spans="12:16" ht="12.75">
      <c r="L393" s="4"/>
      <c r="M393" s="4"/>
      <c r="N393" s="4"/>
      <c r="O393" s="4"/>
      <c r="P393" s="4"/>
    </row>
    <row r="394" spans="12:16" ht="12.75">
      <c r="L394" s="4"/>
      <c r="M394" s="4"/>
      <c r="N394" s="4"/>
      <c r="O394" s="4"/>
      <c r="P394" s="4"/>
    </row>
    <row r="395" spans="12:16" ht="12.75">
      <c r="L395" s="4"/>
      <c r="M395" s="4"/>
      <c r="N395" s="4"/>
      <c r="O395" s="4"/>
      <c r="P395" s="4"/>
    </row>
    <row r="396" spans="12:16" ht="12.75">
      <c r="L396" s="4"/>
      <c r="M396" s="4"/>
      <c r="N396" s="4"/>
      <c r="O396" s="4"/>
      <c r="P396" s="4"/>
    </row>
    <row r="397" spans="12:16" ht="12.75">
      <c r="L397" s="4"/>
      <c r="M397" s="4"/>
      <c r="N397" s="4"/>
      <c r="O397" s="4"/>
      <c r="P397" s="4"/>
    </row>
    <row r="398" spans="12:16" ht="12.75">
      <c r="L398" s="4"/>
      <c r="M398" s="4"/>
      <c r="N398" s="4"/>
      <c r="O398" s="4"/>
      <c r="P398" s="4"/>
    </row>
    <row r="399" spans="12:16" ht="12.75">
      <c r="L399" s="4"/>
      <c r="M399" s="4"/>
      <c r="N399" s="4"/>
      <c r="O399" s="4"/>
      <c r="P399" s="4"/>
    </row>
    <row r="400" spans="12:16" ht="12.75">
      <c r="L400" s="4"/>
      <c r="M400" s="4"/>
      <c r="N400" s="4"/>
      <c r="O400" s="4"/>
      <c r="P400" s="4"/>
    </row>
    <row r="401" spans="12:16" ht="12.75">
      <c r="L401" s="4"/>
      <c r="M401" s="4"/>
      <c r="N401" s="4"/>
      <c r="O401" s="4"/>
      <c r="P401" s="4"/>
    </row>
    <row r="402" spans="12:16" ht="12.75">
      <c r="L402" s="4"/>
      <c r="M402" s="4"/>
      <c r="N402" s="4"/>
      <c r="O402" s="4"/>
      <c r="P402" s="4"/>
    </row>
    <row r="403" spans="12:16" ht="12.75">
      <c r="L403" s="4"/>
      <c r="M403" s="4"/>
      <c r="N403" s="4"/>
      <c r="O403" s="4"/>
      <c r="P403" s="4"/>
    </row>
    <row r="404" spans="12:16" ht="12.75">
      <c r="L404" s="4"/>
      <c r="M404" s="4"/>
      <c r="N404" s="4"/>
      <c r="O404" s="4"/>
      <c r="P404" s="4"/>
    </row>
    <row r="405" spans="12:16" ht="12.75">
      <c r="L405" s="4"/>
      <c r="M405" s="4"/>
      <c r="N405" s="4"/>
      <c r="O405" s="4"/>
      <c r="P405" s="4"/>
    </row>
    <row r="406" spans="12:16" ht="12.75">
      <c r="L406" s="4"/>
      <c r="M406" s="4"/>
      <c r="N406" s="4"/>
      <c r="O406" s="4"/>
      <c r="P406" s="4"/>
    </row>
    <row r="407" spans="12:16" ht="12.75">
      <c r="L407" s="4"/>
      <c r="M407" s="4"/>
      <c r="N407" s="4"/>
      <c r="O407" s="4"/>
      <c r="P407" s="4"/>
    </row>
    <row r="408" spans="12:16" ht="12.75">
      <c r="L408" s="4"/>
      <c r="M408" s="4"/>
      <c r="N408" s="4"/>
      <c r="O408" s="4"/>
      <c r="P408" s="4"/>
    </row>
    <row r="409" spans="12:16" ht="12.75">
      <c r="L409" s="4"/>
      <c r="M409" s="4"/>
      <c r="N409" s="4"/>
      <c r="O409" s="4"/>
      <c r="P409" s="4"/>
    </row>
    <row r="410" spans="12:16" ht="12.75">
      <c r="L410" s="4"/>
      <c r="M410" s="4"/>
      <c r="N410" s="4"/>
      <c r="O410" s="4"/>
      <c r="P410" s="4"/>
    </row>
    <row r="411" spans="12:16" ht="12.75">
      <c r="L411" s="4"/>
      <c r="M411" s="4"/>
      <c r="N411" s="4"/>
      <c r="O411" s="4"/>
      <c r="P411" s="4"/>
    </row>
    <row r="412" spans="12:16" ht="12.75">
      <c r="L412" s="4"/>
      <c r="M412" s="4"/>
      <c r="N412" s="4"/>
      <c r="O412" s="4"/>
      <c r="P412" s="4"/>
    </row>
    <row r="413" spans="12:16" ht="12.75">
      <c r="L413" s="4"/>
      <c r="M413" s="4"/>
      <c r="N413" s="4"/>
      <c r="O413" s="4"/>
      <c r="P413" s="4"/>
    </row>
    <row r="414" spans="12:16" ht="12.75">
      <c r="L414" s="4"/>
      <c r="M414" s="4"/>
      <c r="N414" s="4"/>
      <c r="O414" s="4"/>
      <c r="P414" s="4"/>
    </row>
    <row r="415" spans="12:16" ht="12.75">
      <c r="L415" s="4"/>
      <c r="M415" s="4"/>
      <c r="N415" s="4"/>
      <c r="O415" s="4"/>
      <c r="P415" s="4"/>
    </row>
    <row r="416" spans="12:16" ht="12.75">
      <c r="L416" s="4"/>
      <c r="M416" s="4"/>
      <c r="N416" s="4"/>
      <c r="O416" s="4"/>
      <c r="P416" s="4"/>
    </row>
    <row r="417" spans="12:16" ht="12.75">
      <c r="L417" s="4"/>
      <c r="M417" s="4"/>
      <c r="N417" s="4"/>
      <c r="O417" s="4"/>
      <c r="P417" s="4"/>
    </row>
    <row r="418" spans="12:16" ht="12.75">
      <c r="L418" s="4"/>
      <c r="M418" s="4"/>
      <c r="N418" s="4"/>
      <c r="O418" s="4"/>
      <c r="P418" s="4"/>
    </row>
    <row r="419" spans="12:16" ht="12.75">
      <c r="L419" s="4"/>
      <c r="M419" s="4"/>
      <c r="N419" s="4"/>
      <c r="O419" s="4"/>
      <c r="P419" s="4"/>
    </row>
    <row r="420" spans="12:16" ht="12.75">
      <c r="L420" s="4"/>
      <c r="M420" s="4"/>
      <c r="N420" s="4"/>
      <c r="O420" s="4"/>
      <c r="P420" s="4"/>
    </row>
    <row r="421" spans="12:16" ht="12.75">
      <c r="L421" s="4"/>
      <c r="M421" s="4"/>
      <c r="N421" s="4"/>
      <c r="O421" s="4"/>
      <c r="P421" s="4"/>
    </row>
    <row r="422" spans="12:16" ht="12.75">
      <c r="L422" s="4"/>
      <c r="M422" s="4"/>
      <c r="N422" s="4"/>
      <c r="O422" s="4"/>
      <c r="P422" s="4"/>
    </row>
    <row r="423" spans="12:16" ht="12.75">
      <c r="L423" s="4"/>
      <c r="M423" s="4"/>
      <c r="N423" s="4"/>
      <c r="O423" s="4"/>
      <c r="P423" s="4"/>
    </row>
    <row r="424" spans="12:16" ht="12.75">
      <c r="L424" s="4"/>
      <c r="M424" s="4"/>
      <c r="N424" s="4"/>
      <c r="O424" s="4"/>
      <c r="P424" s="4"/>
    </row>
    <row r="425" spans="12:16" ht="12.75">
      <c r="L425" s="4"/>
      <c r="M425" s="4"/>
      <c r="N425" s="4"/>
      <c r="O425" s="4"/>
      <c r="P425" s="4"/>
    </row>
    <row r="426" spans="12:16" ht="12.75">
      <c r="L426" s="4"/>
      <c r="M426" s="4"/>
      <c r="N426" s="4"/>
      <c r="O426" s="4"/>
      <c r="P426" s="4"/>
    </row>
    <row r="427" spans="12:16" ht="12.75">
      <c r="L427" s="4"/>
      <c r="M427" s="4"/>
      <c r="N427" s="4"/>
      <c r="O427" s="4"/>
      <c r="P427" s="4"/>
    </row>
    <row r="428" spans="12:16" ht="12.75">
      <c r="L428" s="4"/>
      <c r="M428" s="4"/>
      <c r="N428" s="4"/>
      <c r="O428" s="4"/>
      <c r="P428" s="4"/>
    </row>
    <row r="429" spans="12:16" ht="12.75">
      <c r="L429" s="4"/>
      <c r="M429" s="4"/>
      <c r="N429" s="4"/>
      <c r="O429" s="4"/>
      <c r="P429" s="4"/>
    </row>
    <row r="430" spans="12:16" ht="12.75">
      <c r="L430" s="4"/>
      <c r="M430" s="4"/>
      <c r="N430" s="4"/>
      <c r="O430" s="4"/>
      <c r="P430" s="4"/>
    </row>
    <row r="431" spans="12:16" ht="12.75">
      <c r="L431" s="4"/>
      <c r="M431" s="4"/>
      <c r="N431" s="4"/>
      <c r="O431" s="4"/>
      <c r="P431" s="4"/>
    </row>
    <row r="432" spans="12:16" ht="12.75">
      <c r="L432" s="4"/>
      <c r="M432" s="4"/>
      <c r="N432" s="4"/>
      <c r="O432" s="4"/>
      <c r="P432" s="4"/>
    </row>
    <row r="433" spans="12:16" ht="12.75">
      <c r="L433" s="4"/>
      <c r="M433" s="4"/>
      <c r="N433" s="4"/>
      <c r="O433" s="4"/>
      <c r="P433" s="4"/>
    </row>
    <row r="434" spans="12:16" ht="12.75">
      <c r="L434" s="4"/>
      <c r="M434" s="4"/>
      <c r="N434" s="4"/>
      <c r="O434" s="4"/>
      <c r="P434" s="4"/>
    </row>
    <row r="435" spans="12:16" ht="12.75">
      <c r="L435" s="4"/>
      <c r="M435" s="4"/>
      <c r="N435" s="4"/>
      <c r="O435" s="4"/>
      <c r="P435" s="4"/>
    </row>
    <row r="436" spans="12:16" ht="12.75">
      <c r="L436" s="4"/>
      <c r="M436" s="4"/>
      <c r="N436" s="4"/>
      <c r="O436" s="4"/>
      <c r="P436" s="4"/>
    </row>
    <row r="437" spans="12:16" ht="12.75">
      <c r="L437" s="4"/>
      <c r="M437" s="4"/>
      <c r="N437" s="4"/>
      <c r="O437" s="4"/>
      <c r="P437" s="4"/>
    </row>
    <row r="438" spans="12:16" ht="12.75">
      <c r="L438" s="4"/>
      <c r="M438" s="4"/>
      <c r="N438" s="4"/>
      <c r="O438" s="4"/>
      <c r="P438" s="4"/>
    </row>
    <row r="439" spans="12:16" ht="12.75">
      <c r="L439" s="4"/>
      <c r="M439" s="4"/>
      <c r="N439" s="4"/>
      <c r="O439" s="4"/>
      <c r="P439" s="4"/>
    </row>
    <row r="440" spans="12:16" ht="12.75">
      <c r="L440" s="4"/>
      <c r="M440" s="4"/>
      <c r="N440" s="4"/>
      <c r="O440" s="4"/>
      <c r="P440" s="4"/>
    </row>
    <row r="441" spans="12:16" ht="12.75">
      <c r="L441" s="4"/>
      <c r="M441" s="4"/>
      <c r="N441" s="4"/>
      <c r="O441" s="4"/>
      <c r="P441" s="4"/>
    </row>
    <row r="442" spans="12:16" ht="12.75">
      <c r="L442" s="4"/>
      <c r="M442" s="4"/>
      <c r="N442" s="4"/>
      <c r="O442" s="4"/>
      <c r="P442" s="4"/>
    </row>
    <row r="443" spans="12:16" ht="12.75">
      <c r="L443" s="4"/>
      <c r="M443" s="4"/>
      <c r="N443" s="4"/>
      <c r="O443" s="4"/>
      <c r="P443" s="4"/>
    </row>
    <row r="444" spans="12:16" ht="12.75">
      <c r="L444" s="4"/>
      <c r="M444" s="4"/>
      <c r="N444" s="4"/>
      <c r="O444" s="4"/>
      <c r="P444" s="4"/>
    </row>
    <row r="445" spans="12:16" ht="12.75">
      <c r="L445" s="4"/>
      <c r="M445" s="4"/>
      <c r="N445" s="4"/>
      <c r="O445" s="4"/>
      <c r="P445" s="4"/>
    </row>
    <row r="446" spans="12:16" ht="12.75">
      <c r="L446" s="4"/>
      <c r="M446" s="4"/>
      <c r="N446" s="4"/>
      <c r="O446" s="4"/>
      <c r="P446" s="4"/>
    </row>
    <row r="447" spans="12:16" ht="12.75">
      <c r="L447" s="4"/>
      <c r="M447" s="4"/>
      <c r="N447" s="4"/>
      <c r="O447" s="4"/>
      <c r="P447" s="4"/>
    </row>
    <row r="448" spans="12:16" ht="12.75">
      <c r="L448" s="4"/>
      <c r="M448" s="4"/>
      <c r="N448" s="4"/>
      <c r="O448" s="4"/>
      <c r="P448" s="4"/>
    </row>
    <row r="449" spans="12:16" ht="12.75">
      <c r="L449" s="4"/>
      <c r="M449" s="4"/>
      <c r="N449" s="4"/>
      <c r="O449" s="4"/>
      <c r="P449" s="4"/>
    </row>
    <row r="450" spans="12:16" ht="12.75">
      <c r="L450" s="4"/>
      <c r="M450" s="4"/>
      <c r="N450" s="4"/>
      <c r="O450" s="4"/>
      <c r="P450" s="4"/>
    </row>
    <row r="451" spans="12:16" ht="12.75">
      <c r="L451" s="4"/>
      <c r="M451" s="4"/>
      <c r="N451" s="4"/>
      <c r="O451" s="4"/>
      <c r="P451" s="4"/>
    </row>
    <row r="452" spans="12:16" ht="12.75">
      <c r="L452" s="4"/>
      <c r="M452" s="4"/>
      <c r="N452" s="4"/>
      <c r="O452" s="4"/>
      <c r="P452" s="4"/>
    </row>
    <row r="453" spans="12:16" ht="12.75">
      <c r="L453" s="4"/>
      <c r="M453" s="4"/>
      <c r="N453" s="4"/>
      <c r="O453" s="4"/>
      <c r="P453" s="4"/>
    </row>
    <row r="454" spans="12:16" ht="12.75">
      <c r="L454" s="4"/>
      <c r="M454" s="4"/>
      <c r="N454" s="4"/>
      <c r="O454" s="4"/>
      <c r="P454" s="4"/>
    </row>
    <row r="455" spans="12:16" ht="12.75">
      <c r="L455" s="4"/>
      <c r="M455" s="4"/>
      <c r="N455" s="4"/>
      <c r="O455" s="4"/>
      <c r="P455" s="4"/>
    </row>
    <row r="456" spans="12:16" ht="12.75">
      <c r="L456" s="4"/>
      <c r="M456" s="4"/>
      <c r="N456" s="4"/>
      <c r="O456" s="4"/>
      <c r="P456" s="4"/>
    </row>
    <row r="457" spans="12:16" ht="12.75">
      <c r="L457" s="4"/>
      <c r="M457" s="4"/>
      <c r="N457" s="4"/>
      <c r="O457" s="4"/>
      <c r="P457" s="4"/>
    </row>
    <row r="458" spans="12:16" ht="12.75">
      <c r="L458" s="4"/>
      <c r="M458" s="4"/>
      <c r="N458" s="4"/>
      <c r="O458" s="4"/>
      <c r="P458" s="4"/>
    </row>
    <row r="459" spans="12:16" ht="12.75">
      <c r="L459" s="4"/>
      <c r="M459" s="4"/>
      <c r="N459" s="4"/>
      <c r="O459" s="4"/>
      <c r="P459" s="4"/>
    </row>
    <row r="460" spans="12:16" ht="12.75">
      <c r="L460" s="4"/>
      <c r="M460" s="4"/>
      <c r="N460" s="4"/>
      <c r="O460" s="4"/>
      <c r="P460" s="4"/>
    </row>
    <row r="461" spans="12:16" ht="12.75">
      <c r="L461" s="4"/>
      <c r="M461" s="4"/>
      <c r="N461" s="4"/>
      <c r="O461" s="4"/>
      <c r="P461" s="4"/>
    </row>
    <row r="462" spans="12:16" ht="12.75">
      <c r="L462" s="4"/>
      <c r="M462" s="4"/>
      <c r="N462" s="4"/>
      <c r="O462" s="4"/>
      <c r="P462" s="4"/>
    </row>
    <row r="463" spans="12:16" ht="12.75">
      <c r="L463" s="4"/>
      <c r="M463" s="4"/>
      <c r="N463" s="4"/>
      <c r="O463" s="4"/>
      <c r="P463" s="4"/>
    </row>
    <row r="464" spans="12:16" ht="12.75">
      <c r="L464" s="4"/>
      <c r="M464" s="4"/>
      <c r="N464" s="4"/>
      <c r="O464" s="4"/>
      <c r="P464" s="4"/>
    </row>
    <row r="465" spans="12:16" ht="12.75">
      <c r="L465" s="4"/>
      <c r="M465" s="4"/>
      <c r="N465" s="4"/>
      <c r="O465" s="4"/>
      <c r="P465" s="4"/>
    </row>
    <row r="466" spans="12:16" ht="12.75">
      <c r="L466" s="4"/>
      <c r="M466" s="4"/>
      <c r="N466" s="4"/>
      <c r="O466" s="4"/>
      <c r="P466" s="4"/>
    </row>
    <row r="467" spans="12:16" ht="12.75">
      <c r="L467" s="4"/>
      <c r="M467" s="4"/>
      <c r="N467" s="4"/>
      <c r="O467" s="4"/>
      <c r="P467" s="4"/>
    </row>
    <row r="468" spans="12:16" ht="12.75">
      <c r="L468" s="4"/>
      <c r="M468" s="4"/>
      <c r="N468" s="4"/>
      <c r="O468" s="4"/>
      <c r="P468" s="4"/>
    </row>
    <row r="469" spans="12:16" ht="12.75">
      <c r="L469" s="4"/>
      <c r="M469" s="4"/>
      <c r="N469" s="4"/>
      <c r="O469" s="4"/>
      <c r="P469" s="4"/>
    </row>
    <row r="470" spans="12:16" ht="12.75">
      <c r="L470" s="4"/>
      <c r="M470" s="4"/>
      <c r="N470" s="4"/>
      <c r="O470" s="4"/>
      <c r="P470" s="4"/>
    </row>
    <row r="471" spans="12:16" ht="12.75">
      <c r="L471" s="4"/>
      <c r="M471" s="4"/>
      <c r="N471" s="4"/>
      <c r="O471" s="4"/>
      <c r="P471" s="4"/>
    </row>
    <row r="472" spans="12:16" ht="12.75">
      <c r="L472" s="4"/>
      <c r="M472" s="4"/>
      <c r="N472" s="4"/>
      <c r="O472" s="4"/>
      <c r="P472" s="4"/>
    </row>
    <row r="473" spans="12:16" ht="12.75">
      <c r="L473" s="4"/>
      <c r="M473" s="4"/>
      <c r="N473" s="4"/>
      <c r="O473" s="4"/>
      <c r="P473" s="4"/>
    </row>
    <row r="474" spans="12:16" ht="12.75">
      <c r="L474" s="4"/>
      <c r="M474" s="4"/>
      <c r="N474" s="4"/>
      <c r="O474" s="4"/>
      <c r="P474" s="4"/>
    </row>
    <row r="475" spans="12:16" ht="12.75">
      <c r="L475" s="4"/>
      <c r="M475" s="4"/>
      <c r="N475" s="4"/>
      <c r="O475" s="4"/>
      <c r="P475" s="4"/>
    </row>
    <row r="476" spans="12:16" ht="12.75">
      <c r="L476" s="4"/>
      <c r="M476" s="4"/>
      <c r="N476" s="4"/>
      <c r="O476" s="4"/>
      <c r="P476" s="4"/>
    </row>
    <row r="477" spans="12:16" ht="12.75">
      <c r="L477" s="4"/>
      <c r="M477" s="4"/>
      <c r="N477" s="4"/>
      <c r="O477" s="4"/>
      <c r="P477" s="4"/>
    </row>
    <row r="478" spans="12:16" ht="12.75">
      <c r="L478" s="4"/>
      <c r="M478" s="4"/>
      <c r="N478" s="4"/>
      <c r="O478" s="4"/>
      <c r="P478" s="4"/>
    </row>
    <row r="479" spans="12:16" ht="12.75">
      <c r="L479" s="4"/>
      <c r="M479" s="4"/>
      <c r="N479" s="4"/>
      <c r="O479" s="4"/>
      <c r="P479" s="4"/>
    </row>
    <row r="480" spans="12:16" ht="12.75">
      <c r="L480" s="4"/>
      <c r="M480" s="4"/>
      <c r="N480" s="4"/>
      <c r="O480" s="4"/>
      <c r="P480" s="4"/>
    </row>
    <row r="481" spans="12:16" ht="12.75">
      <c r="L481" s="4"/>
      <c r="M481" s="4"/>
      <c r="N481" s="4"/>
      <c r="O481" s="4"/>
      <c r="P481" s="4"/>
    </row>
    <row r="482" spans="12:16" ht="12.75">
      <c r="L482" s="4"/>
      <c r="M482" s="4"/>
      <c r="N482" s="4"/>
      <c r="O482" s="4"/>
      <c r="P482" s="4"/>
    </row>
    <row r="483" spans="12:16" ht="12.75">
      <c r="L483" s="4"/>
      <c r="M483" s="4"/>
      <c r="N483" s="4"/>
      <c r="O483" s="4"/>
      <c r="P483" s="4"/>
    </row>
    <row r="484" spans="12:16" ht="12.75">
      <c r="L484" s="4"/>
      <c r="M484" s="4"/>
      <c r="N484" s="4"/>
      <c r="O484" s="4"/>
      <c r="P484" s="4"/>
    </row>
    <row r="485" spans="12:16" ht="12.75">
      <c r="L485" s="4"/>
      <c r="M485" s="4"/>
      <c r="N485" s="4"/>
      <c r="O485" s="4"/>
      <c r="P485" s="4"/>
    </row>
    <row r="486" spans="12:16" ht="12.75">
      <c r="L486" s="4"/>
      <c r="M486" s="4"/>
      <c r="N486" s="4"/>
      <c r="O486" s="4"/>
      <c r="P486" s="4"/>
    </row>
    <row r="487" spans="12:16" ht="12.75">
      <c r="L487" s="4"/>
      <c r="M487" s="4"/>
      <c r="N487" s="4"/>
      <c r="O487" s="4"/>
      <c r="P487" s="4"/>
    </row>
    <row r="488" spans="12:16" ht="12.75">
      <c r="L488" s="4"/>
      <c r="M488" s="4"/>
      <c r="N488" s="4"/>
      <c r="O488" s="4"/>
      <c r="P488" s="4"/>
    </row>
    <row r="489" spans="12:16" ht="12.75">
      <c r="L489" s="4"/>
      <c r="M489" s="4"/>
      <c r="N489" s="4"/>
      <c r="O489" s="4"/>
      <c r="P489" s="4"/>
    </row>
    <row r="490" spans="12:16" ht="12.75">
      <c r="L490" s="4"/>
      <c r="M490" s="4"/>
      <c r="N490" s="4"/>
      <c r="O490" s="4"/>
      <c r="P490" s="4"/>
    </row>
    <row r="491" spans="12:16" ht="12.75">
      <c r="L491" s="4"/>
      <c r="M491" s="4"/>
      <c r="N491" s="4"/>
      <c r="O491" s="4"/>
      <c r="P491" s="4"/>
    </row>
    <row r="492" spans="12:16" ht="12.75">
      <c r="L492" s="4"/>
      <c r="M492" s="4"/>
      <c r="N492" s="4"/>
      <c r="O492" s="4"/>
      <c r="P492" s="4"/>
    </row>
    <row r="493" spans="12:16" ht="12.75">
      <c r="L493" s="4"/>
      <c r="M493" s="4"/>
      <c r="N493" s="4"/>
      <c r="O493" s="4"/>
      <c r="P493" s="4"/>
    </row>
    <row r="494" spans="12:16" ht="12.75">
      <c r="L494" s="4"/>
      <c r="M494" s="4"/>
      <c r="N494" s="4"/>
      <c r="O494" s="4"/>
      <c r="P494" s="4"/>
    </row>
    <row r="495" spans="12:16" ht="12.75">
      <c r="L495" s="4"/>
      <c r="M495" s="4"/>
      <c r="N495" s="4"/>
      <c r="O495" s="4"/>
      <c r="P495" s="4"/>
    </row>
    <row r="496" spans="12:16" ht="12.75">
      <c r="L496" s="4"/>
      <c r="M496" s="4"/>
      <c r="N496" s="4"/>
      <c r="O496" s="4"/>
      <c r="P496" s="4"/>
    </row>
    <row r="497" spans="12:16" ht="12.75">
      <c r="L497" s="4"/>
      <c r="M497" s="4"/>
      <c r="N497" s="4"/>
      <c r="O497" s="4"/>
      <c r="P497" s="4"/>
    </row>
    <row r="498" spans="12:16" ht="12.75">
      <c r="L498" s="4"/>
      <c r="M498" s="4"/>
      <c r="N498" s="4"/>
      <c r="O498" s="4"/>
      <c r="P498" s="4"/>
    </row>
    <row r="499" spans="12:16" ht="12.75">
      <c r="L499" s="4"/>
      <c r="M499" s="4"/>
      <c r="N499" s="4"/>
      <c r="O499" s="4"/>
      <c r="P499" s="4"/>
    </row>
    <row r="500" spans="12:16" ht="12.75">
      <c r="L500" s="4"/>
      <c r="M500" s="4"/>
      <c r="N500" s="4"/>
      <c r="O500" s="4"/>
      <c r="P500" s="4"/>
    </row>
    <row r="501" spans="12:16" ht="12.75">
      <c r="L501" s="4"/>
      <c r="M501" s="4"/>
      <c r="N501" s="4"/>
      <c r="O501" s="4"/>
      <c r="P501" s="4"/>
    </row>
    <row r="502" spans="12:16" ht="12.75">
      <c r="L502" s="4"/>
      <c r="M502" s="4"/>
      <c r="N502" s="4"/>
      <c r="O502" s="4"/>
      <c r="P502" s="4"/>
    </row>
    <row r="503" spans="12:16" ht="12.75">
      <c r="L503" s="4"/>
      <c r="M503" s="4"/>
      <c r="N503" s="4"/>
      <c r="O503" s="4"/>
      <c r="P503" s="4"/>
    </row>
    <row r="504" spans="12:16" ht="12.75">
      <c r="L504" s="4"/>
      <c r="M504" s="4"/>
      <c r="N504" s="4"/>
      <c r="O504" s="4"/>
      <c r="P504" s="4"/>
    </row>
    <row r="505" spans="12:16" ht="12.75">
      <c r="L505" s="4"/>
      <c r="M505" s="4"/>
      <c r="N505" s="4"/>
      <c r="O505" s="4"/>
      <c r="P505" s="4"/>
    </row>
    <row r="506" spans="12:16" ht="12.75">
      <c r="L506" s="4"/>
      <c r="M506" s="4"/>
      <c r="N506" s="4"/>
      <c r="O506" s="4"/>
      <c r="P506" s="4"/>
    </row>
    <row r="507" spans="12:16" ht="12.75">
      <c r="L507" s="4"/>
      <c r="M507" s="4"/>
      <c r="N507" s="4"/>
      <c r="O507" s="4"/>
      <c r="P507" s="4"/>
    </row>
    <row r="508" spans="12:16" ht="12.75">
      <c r="L508" s="4"/>
      <c r="M508" s="4"/>
      <c r="N508" s="4"/>
      <c r="O508" s="4"/>
      <c r="P508" s="4"/>
    </row>
    <row r="509" spans="12:16" ht="12.75">
      <c r="L509" s="4"/>
      <c r="M509" s="4"/>
      <c r="N509" s="4"/>
      <c r="O509" s="4"/>
      <c r="P509" s="4"/>
    </row>
    <row r="510" spans="12:16" ht="12.75">
      <c r="L510" s="4"/>
      <c r="M510" s="4"/>
      <c r="N510" s="4"/>
      <c r="O510" s="4"/>
      <c r="P510" s="4"/>
    </row>
    <row r="511" spans="12:16" ht="12.75">
      <c r="L511" s="4"/>
      <c r="M511" s="4"/>
      <c r="N511" s="4"/>
      <c r="O511" s="4"/>
      <c r="P511" s="4"/>
    </row>
    <row r="512" spans="12:16" ht="12.75">
      <c r="L512" s="4"/>
      <c r="M512" s="4"/>
      <c r="N512" s="4"/>
      <c r="O512" s="4"/>
      <c r="P512" s="4"/>
    </row>
    <row r="513" spans="12:16" ht="12.75">
      <c r="L513" s="4"/>
      <c r="M513" s="4"/>
      <c r="N513" s="4"/>
      <c r="O513" s="4"/>
      <c r="P513" s="4"/>
    </row>
    <row r="514" spans="12:16" ht="12.75">
      <c r="L514" s="4"/>
      <c r="M514" s="4"/>
      <c r="N514" s="4"/>
      <c r="O514" s="4"/>
      <c r="P514" s="4"/>
    </row>
    <row r="515" spans="12:16" ht="12.75">
      <c r="L515" s="4"/>
      <c r="M515" s="4"/>
      <c r="N515" s="4"/>
      <c r="O515" s="4"/>
      <c r="P515" s="4"/>
    </row>
    <row r="516" spans="12:16" ht="12.75">
      <c r="L516" s="4"/>
      <c r="M516" s="4"/>
      <c r="N516" s="4"/>
      <c r="O516" s="4"/>
      <c r="P516" s="4"/>
    </row>
    <row r="517" spans="12:16" ht="12.75">
      <c r="L517" s="4"/>
      <c r="M517" s="4"/>
      <c r="N517" s="4"/>
      <c r="O517" s="4"/>
      <c r="P517" s="4"/>
    </row>
    <row r="518" spans="12:16" ht="12.75">
      <c r="L518" s="4"/>
      <c r="M518" s="4"/>
      <c r="N518" s="4"/>
      <c r="O518" s="4"/>
      <c r="P518" s="4"/>
    </row>
    <row r="519" spans="12:16" ht="12.75">
      <c r="L519" s="4"/>
      <c r="M519" s="4"/>
      <c r="N519" s="4"/>
      <c r="O519" s="4"/>
      <c r="P519" s="4"/>
    </row>
    <row r="520" spans="12:16" ht="12.75">
      <c r="L520" s="4"/>
      <c r="M520" s="4"/>
      <c r="N520" s="4"/>
      <c r="O520" s="4"/>
      <c r="P520" s="4"/>
    </row>
    <row r="521" spans="12:16" ht="12.75">
      <c r="L521" s="4"/>
      <c r="M521" s="4"/>
      <c r="N521" s="4"/>
      <c r="O521" s="4"/>
      <c r="P521" s="4"/>
    </row>
    <row r="522" spans="12:16" ht="12.75">
      <c r="L522" s="4"/>
      <c r="M522" s="4"/>
      <c r="N522" s="4"/>
      <c r="O522" s="4"/>
      <c r="P522" s="4"/>
    </row>
    <row r="523" spans="12:16" ht="12.75">
      <c r="L523" s="4"/>
      <c r="M523" s="4"/>
      <c r="N523" s="4"/>
      <c r="O523" s="4"/>
      <c r="P523" s="4"/>
    </row>
    <row r="524" spans="12:16" ht="12.75">
      <c r="L524" s="4"/>
      <c r="M524" s="4"/>
      <c r="N524" s="4"/>
      <c r="O524" s="4"/>
      <c r="P524" s="4"/>
    </row>
    <row r="525" spans="12:16" ht="12.75">
      <c r="L525" s="4"/>
      <c r="M525" s="4"/>
      <c r="N525" s="4"/>
      <c r="O525" s="4"/>
      <c r="P525" s="4"/>
    </row>
    <row r="526" spans="12:16" ht="12.75">
      <c r="L526" s="4"/>
      <c r="M526" s="4"/>
      <c r="N526" s="4"/>
      <c r="O526" s="4"/>
      <c r="P526" s="4"/>
    </row>
    <row r="527" spans="12:16" ht="12.75">
      <c r="L527" s="4"/>
      <c r="M527" s="4"/>
      <c r="N527" s="4"/>
      <c r="O527" s="4"/>
      <c r="P527" s="4"/>
    </row>
    <row r="528" spans="12:16" ht="12.75">
      <c r="L528" s="4"/>
      <c r="M528" s="4"/>
      <c r="N528" s="4"/>
      <c r="O528" s="4"/>
      <c r="P528" s="4"/>
    </row>
    <row r="529" spans="12:16" ht="12.75">
      <c r="L529" s="4"/>
      <c r="M529" s="4"/>
      <c r="N529" s="4"/>
      <c r="O529" s="4"/>
      <c r="P529" s="4"/>
    </row>
    <row r="530" spans="12:16" ht="12.75">
      <c r="L530" s="4"/>
      <c r="M530" s="4"/>
      <c r="N530" s="4"/>
      <c r="O530" s="4"/>
      <c r="P530" s="4"/>
    </row>
    <row r="531" spans="12:16" ht="12.75">
      <c r="L531" s="4"/>
      <c r="M531" s="4"/>
      <c r="N531" s="4"/>
      <c r="O531" s="4"/>
      <c r="P531" s="4"/>
    </row>
    <row r="532" spans="12:16" ht="12.75">
      <c r="L532" s="4"/>
      <c r="M532" s="4"/>
      <c r="N532" s="4"/>
      <c r="O532" s="4"/>
      <c r="P532" s="4"/>
    </row>
    <row r="533" spans="12:16" ht="12.75">
      <c r="L533" s="4"/>
      <c r="M533" s="4"/>
      <c r="N533" s="4"/>
      <c r="O533" s="4"/>
      <c r="P533" s="4"/>
    </row>
    <row r="534" spans="12:16" ht="12.75">
      <c r="L534" s="4"/>
      <c r="M534" s="4"/>
      <c r="N534" s="4"/>
      <c r="O534" s="4"/>
      <c r="P534" s="4"/>
    </row>
    <row r="535" spans="12:16" ht="12.75">
      <c r="L535" s="4"/>
      <c r="M535" s="4"/>
      <c r="N535" s="4"/>
      <c r="O535" s="4"/>
      <c r="P535" s="4"/>
    </row>
    <row r="536" spans="12:16" ht="12.75">
      <c r="L536" s="4"/>
      <c r="M536" s="4"/>
      <c r="N536" s="4"/>
      <c r="O536" s="4"/>
      <c r="P536" s="4"/>
    </row>
    <row r="537" spans="12:16" ht="12.75">
      <c r="L537" s="4"/>
      <c r="M537" s="4"/>
      <c r="N537" s="4"/>
      <c r="O537" s="4"/>
      <c r="P537" s="4"/>
    </row>
    <row r="538" spans="12:16" ht="12.75">
      <c r="L538" s="4"/>
      <c r="M538" s="4"/>
      <c r="N538" s="4"/>
      <c r="O538" s="4"/>
      <c r="P538" s="4"/>
    </row>
    <row r="539" spans="12:16" ht="12.75">
      <c r="L539" s="4"/>
      <c r="M539" s="4"/>
      <c r="N539" s="4"/>
      <c r="O539" s="4"/>
      <c r="P539" s="4"/>
    </row>
    <row r="540" spans="12:16" ht="12.75">
      <c r="L540" s="4"/>
      <c r="M540" s="4"/>
      <c r="N540" s="4"/>
      <c r="O540" s="4"/>
      <c r="P540" s="4"/>
    </row>
    <row r="541" spans="12:16" ht="12.75">
      <c r="L541" s="4"/>
      <c r="M541" s="4"/>
      <c r="N541" s="4"/>
      <c r="O541" s="4"/>
      <c r="P541" s="4"/>
    </row>
    <row r="542" spans="12:16" ht="12.75">
      <c r="L542" s="4"/>
      <c r="M542" s="4"/>
      <c r="N542" s="4"/>
      <c r="O542" s="4"/>
      <c r="P542" s="4"/>
    </row>
    <row r="543" spans="12:16" ht="12.75">
      <c r="L543" s="4"/>
      <c r="M543" s="4"/>
      <c r="N543" s="4"/>
      <c r="O543" s="4"/>
      <c r="P543" s="4"/>
    </row>
    <row r="544" spans="12:16" ht="12.75">
      <c r="L544" s="4"/>
      <c r="M544" s="4"/>
      <c r="N544" s="4"/>
      <c r="O544" s="4"/>
      <c r="P544" s="4"/>
    </row>
    <row r="545" spans="12:16" ht="12.75">
      <c r="L545" s="4"/>
      <c r="M545" s="4"/>
      <c r="N545" s="4"/>
      <c r="O545" s="4"/>
      <c r="P545" s="4"/>
    </row>
    <row r="546" spans="12:16" ht="12.75">
      <c r="L546" s="4"/>
      <c r="M546" s="4"/>
      <c r="N546" s="4"/>
      <c r="O546" s="4"/>
      <c r="P546" s="4"/>
    </row>
    <row r="547" spans="12:16" ht="12.75">
      <c r="L547" s="4"/>
      <c r="M547" s="4"/>
      <c r="N547" s="4"/>
      <c r="O547" s="4"/>
      <c r="P547" s="4"/>
    </row>
    <row r="548" spans="12:16" ht="12.75">
      <c r="L548" s="4"/>
      <c r="M548" s="4"/>
      <c r="N548" s="4"/>
      <c r="O548" s="4"/>
      <c r="P548" s="4"/>
    </row>
    <row r="549" spans="12:16" ht="12.75">
      <c r="L549" s="4"/>
      <c r="M549" s="4"/>
      <c r="N549" s="4"/>
      <c r="O549" s="4"/>
      <c r="P549" s="4"/>
    </row>
    <row r="550" spans="12:16" ht="12.75">
      <c r="L550" s="4"/>
      <c r="M550" s="4"/>
      <c r="N550" s="4"/>
      <c r="O550" s="4"/>
      <c r="P550" s="4"/>
    </row>
    <row r="551" spans="12:16" ht="12.75">
      <c r="L551" s="4"/>
      <c r="M551" s="4"/>
      <c r="N551" s="4"/>
      <c r="O551" s="4"/>
      <c r="P551" s="4"/>
    </row>
    <row r="552" spans="12:16" ht="12.75">
      <c r="L552" s="4"/>
      <c r="M552" s="4"/>
      <c r="N552" s="4"/>
      <c r="O552" s="4"/>
      <c r="P552" s="4"/>
    </row>
    <row r="553" spans="12:16" ht="12.75">
      <c r="L553" s="4"/>
      <c r="M553" s="4"/>
      <c r="N553" s="4"/>
      <c r="O553" s="4"/>
      <c r="P553" s="4"/>
    </row>
    <row r="554" spans="12:16" ht="12.75">
      <c r="L554" s="4"/>
      <c r="M554" s="4"/>
      <c r="N554" s="4"/>
      <c r="O554" s="4"/>
      <c r="P554" s="4"/>
    </row>
    <row r="555" spans="12:16" ht="12.75">
      <c r="L555" s="4"/>
      <c r="M555" s="4"/>
      <c r="N555" s="4"/>
      <c r="O555" s="4"/>
      <c r="P555" s="4"/>
    </row>
    <row r="556" spans="12:16" ht="12.75">
      <c r="L556" s="4"/>
      <c r="M556" s="4"/>
      <c r="N556" s="4"/>
      <c r="O556" s="4"/>
      <c r="P556" s="4"/>
    </row>
    <row r="557" spans="12:16" ht="12.75">
      <c r="L557" s="4"/>
      <c r="M557" s="4"/>
      <c r="N557" s="4"/>
      <c r="O557" s="4"/>
      <c r="P557" s="4"/>
    </row>
    <row r="558" spans="12:16" ht="12.75">
      <c r="L558" s="4"/>
      <c r="M558" s="4"/>
      <c r="N558" s="4"/>
      <c r="O558" s="4"/>
      <c r="P558" s="4"/>
    </row>
    <row r="559" spans="12:16" ht="12.75">
      <c r="L559" s="4"/>
      <c r="M559" s="4"/>
      <c r="N559" s="4"/>
      <c r="O559" s="4"/>
      <c r="P559" s="4"/>
    </row>
    <row r="560" spans="12:16" ht="12.75">
      <c r="L560" s="4"/>
      <c r="M560" s="4"/>
      <c r="N560" s="4"/>
      <c r="O560" s="4"/>
      <c r="P560" s="4"/>
    </row>
    <row r="561" spans="12:16" ht="12.75">
      <c r="L561" s="4"/>
      <c r="M561" s="4"/>
      <c r="N561" s="4"/>
      <c r="O561" s="4"/>
      <c r="P561" s="4"/>
    </row>
    <row r="562" spans="12:16" ht="12.75">
      <c r="L562" s="4"/>
      <c r="M562" s="4"/>
      <c r="N562" s="4"/>
      <c r="O562" s="4"/>
      <c r="P562" s="4"/>
    </row>
    <row r="563" spans="12:16" ht="12.75">
      <c r="L563" s="4"/>
      <c r="M563" s="4"/>
      <c r="N563" s="4"/>
      <c r="O563" s="4"/>
      <c r="P563" s="4"/>
    </row>
    <row r="564" spans="12:16" ht="12.75">
      <c r="L564" s="4"/>
      <c r="M564" s="4"/>
      <c r="N564" s="4"/>
      <c r="O564" s="4"/>
      <c r="P564" s="4"/>
    </row>
    <row r="565" spans="12:16" ht="12.75">
      <c r="L565" s="4"/>
      <c r="M565" s="4"/>
      <c r="N565" s="4"/>
      <c r="O565" s="4"/>
      <c r="P565" s="4"/>
    </row>
    <row r="566" spans="12:16" ht="12.75">
      <c r="L566" s="4"/>
      <c r="M566" s="4"/>
      <c r="N566" s="4"/>
      <c r="O566" s="4"/>
      <c r="P566" s="4"/>
    </row>
    <row r="567" spans="12:16" ht="12.75">
      <c r="L567" s="4"/>
      <c r="M567" s="4"/>
      <c r="N567" s="4"/>
      <c r="O567" s="4"/>
      <c r="P567" s="4"/>
    </row>
    <row r="568" spans="12:16" ht="12.75">
      <c r="L568" s="4"/>
      <c r="M568" s="4"/>
      <c r="N568" s="4"/>
      <c r="O568" s="4"/>
      <c r="P568" s="4"/>
    </row>
    <row r="569" spans="12:16" ht="12.75">
      <c r="L569" s="4"/>
      <c r="M569" s="4"/>
      <c r="N569" s="4"/>
      <c r="O569" s="4"/>
      <c r="P569" s="4"/>
    </row>
    <row r="570" spans="12:16" ht="12.75">
      <c r="L570" s="4"/>
      <c r="M570" s="4"/>
      <c r="N570" s="4"/>
      <c r="O570" s="4"/>
      <c r="P570" s="4"/>
    </row>
    <row r="571" spans="12:16" ht="12.75">
      <c r="L571" s="4"/>
      <c r="M571" s="4"/>
      <c r="N571" s="4"/>
      <c r="O571" s="4"/>
      <c r="P571" s="4"/>
    </row>
    <row r="572" spans="12:16" ht="12.75">
      <c r="L572" s="4"/>
      <c r="M572" s="4"/>
      <c r="N572" s="4"/>
      <c r="O572" s="4"/>
      <c r="P572" s="4"/>
    </row>
    <row r="573" spans="12:16" ht="12.75">
      <c r="L573" s="4"/>
      <c r="M573" s="4"/>
      <c r="N573" s="4"/>
      <c r="O573" s="4"/>
      <c r="P573" s="4"/>
    </row>
    <row r="574" spans="12:16" ht="12.75">
      <c r="L574" s="4"/>
      <c r="M574" s="4"/>
      <c r="N574" s="4"/>
      <c r="O574" s="4"/>
      <c r="P574" s="4"/>
    </row>
    <row r="575" spans="12:16" ht="12.75">
      <c r="L575" s="4"/>
      <c r="M575" s="4"/>
      <c r="N575" s="4"/>
      <c r="O575" s="4"/>
      <c r="P575" s="4"/>
    </row>
    <row r="576" spans="12:16" ht="12.75">
      <c r="L576" s="4"/>
      <c r="M576" s="4"/>
      <c r="N576" s="4"/>
      <c r="O576" s="4"/>
      <c r="P576" s="4"/>
    </row>
    <row r="577" spans="12:16" ht="12.75">
      <c r="L577" s="4"/>
      <c r="M577" s="4"/>
      <c r="N577" s="4"/>
      <c r="O577" s="4"/>
      <c r="P577" s="4"/>
    </row>
    <row r="578" spans="12:16" ht="12.75">
      <c r="L578" s="4"/>
      <c r="M578" s="4"/>
      <c r="N578" s="4"/>
      <c r="O578" s="4"/>
      <c r="P578" s="4"/>
    </row>
    <row r="579" spans="12:16" ht="12.75">
      <c r="L579" s="4"/>
      <c r="M579" s="4"/>
      <c r="N579" s="4"/>
      <c r="O579" s="4"/>
      <c r="P579" s="4"/>
    </row>
    <row r="580" spans="12:16" ht="12.75">
      <c r="L580" s="4"/>
      <c r="M580" s="4"/>
      <c r="N580" s="4"/>
      <c r="O580" s="4"/>
      <c r="P580" s="4"/>
    </row>
    <row r="581" spans="12:16" ht="12.75">
      <c r="L581" s="4"/>
      <c r="M581" s="4"/>
      <c r="N581" s="4"/>
      <c r="O581" s="4"/>
      <c r="P581" s="4"/>
    </row>
    <row r="582" spans="12:16" ht="12.75">
      <c r="L582" s="4"/>
      <c r="M582" s="4"/>
      <c r="N582" s="4"/>
      <c r="O582" s="4"/>
      <c r="P582" s="4"/>
    </row>
    <row r="583" spans="12:16" ht="12.75">
      <c r="L583" s="4"/>
      <c r="M583" s="4"/>
      <c r="N583" s="4"/>
      <c r="O583" s="4"/>
      <c r="P583" s="4"/>
    </row>
    <row r="584" spans="12:16" ht="12.75">
      <c r="L584" s="4"/>
      <c r="M584" s="4"/>
      <c r="N584" s="4"/>
      <c r="O584" s="4"/>
      <c r="P584" s="4"/>
    </row>
    <row r="585" spans="12:16" ht="12.75">
      <c r="L585" s="4"/>
      <c r="M585" s="4"/>
      <c r="N585" s="4"/>
      <c r="O585" s="4"/>
      <c r="P585" s="4"/>
    </row>
    <row r="586" spans="12:16" ht="12.75">
      <c r="L586" s="4"/>
      <c r="M586" s="4"/>
      <c r="N586" s="4"/>
      <c r="O586" s="4"/>
      <c r="P586" s="4"/>
    </row>
    <row r="587" spans="12:16" ht="12.75">
      <c r="L587" s="4"/>
      <c r="M587" s="4"/>
      <c r="N587" s="4"/>
      <c r="O587" s="4"/>
      <c r="P587" s="4"/>
    </row>
    <row r="588" spans="12:16" ht="12.75">
      <c r="L588" s="4"/>
      <c r="M588" s="4"/>
      <c r="N588" s="4"/>
      <c r="O588" s="4"/>
      <c r="P588" s="4"/>
    </row>
    <row r="589" spans="12:16" ht="12.75">
      <c r="L589" s="4"/>
      <c r="M589" s="4"/>
      <c r="N589" s="4"/>
      <c r="O589" s="4"/>
      <c r="P589" s="4"/>
    </row>
    <row r="590" spans="12:16" ht="12.75">
      <c r="L590" s="4"/>
      <c r="M590" s="4"/>
      <c r="N590" s="4"/>
      <c r="O590" s="4"/>
      <c r="P590" s="4"/>
    </row>
    <row r="591" spans="12:16" ht="12.75">
      <c r="L591" s="4"/>
      <c r="M591" s="4"/>
      <c r="N591" s="4"/>
      <c r="O591" s="4"/>
      <c r="P591" s="4"/>
    </row>
    <row r="592" spans="12:16" ht="12.75">
      <c r="L592" s="4"/>
      <c r="M592" s="4"/>
      <c r="N592" s="4"/>
      <c r="O592" s="4"/>
      <c r="P592" s="4"/>
    </row>
    <row r="593" spans="12:16" ht="12.75">
      <c r="L593" s="4"/>
      <c r="M593" s="4"/>
      <c r="N593" s="4"/>
      <c r="O593" s="4"/>
      <c r="P593" s="4"/>
    </row>
    <row r="594" spans="12:16" ht="12.75">
      <c r="L594" s="4"/>
      <c r="M594" s="4"/>
      <c r="N594" s="4"/>
      <c r="O594" s="4"/>
      <c r="P594" s="4"/>
    </row>
    <row r="595" spans="12:16" ht="12.75">
      <c r="L595" s="4"/>
      <c r="M595" s="4"/>
      <c r="N595" s="4"/>
      <c r="O595" s="4"/>
      <c r="P595" s="4"/>
    </row>
    <row r="596" spans="12:16" ht="12.75">
      <c r="L596" s="4"/>
      <c r="M596" s="4"/>
      <c r="N596" s="4"/>
      <c r="O596" s="4"/>
      <c r="P596" s="4"/>
    </row>
    <row r="597" spans="12:16" ht="12.75">
      <c r="L597" s="4"/>
      <c r="M597" s="4"/>
      <c r="N597" s="4"/>
      <c r="O597" s="4"/>
      <c r="P597" s="4"/>
    </row>
    <row r="598" spans="12:16" ht="12.75">
      <c r="L598" s="4"/>
      <c r="M598" s="4"/>
      <c r="N598" s="4"/>
      <c r="O598" s="4"/>
      <c r="P598" s="4"/>
    </row>
    <row r="599" spans="12:16" ht="12.75">
      <c r="L599" s="4"/>
      <c r="M599" s="4"/>
      <c r="N599" s="4"/>
      <c r="O599" s="4"/>
      <c r="P599" s="4"/>
    </row>
    <row r="600" spans="12:16" ht="12.75">
      <c r="L600" s="4"/>
      <c r="M600" s="4"/>
      <c r="N600" s="4"/>
      <c r="O600" s="4"/>
      <c r="P600" s="4"/>
    </row>
    <row r="601" spans="12:16" ht="12.75">
      <c r="L601" s="4"/>
      <c r="M601" s="4"/>
      <c r="N601" s="4"/>
      <c r="O601" s="4"/>
      <c r="P601" s="4"/>
    </row>
    <row r="602" spans="12:16" ht="12.75">
      <c r="L602" s="4"/>
      <c r="M602" s="4"/>
      <c r="N602" s="4"/>
      <c r="O602" s="4"/>
      <c r="P602" s="4"/>
    </row>
    <row r="603" spans="12:16" ht="12.75">
      <c r="L603" s="4"/>
      <c r="M603" s="4"/>
      <c r="N603" s="4"/>
      <c r="O603" s="4"/>
      <c r="P603" s="4"/>
    </row>
    <row r="604" spans="12:16" ht="12.75">
      <c r="L604" s="4"/>
      <c r="M604" s="4"/>
      <c r="N604" s="4"/>
      <c r="O604" s="4"/>
      <c r="P604" s="4"/>
    </row>
    <row r="605" spans="12:16" ht="12.75">
      <c r="L605" s="4"/>
      <c r="M605" s="4"/>
      <c r="N605" s="4"/>
      <c r="O605" s="4"/>
      <c r="P605" s="4"/>
    </row>
    <row r="606" spans="12:16" ht="12.75">
      <c r="L606" s="4"/>
      <c r="M606" s="4"/>
      <c r="N606" s="4"/>
      <c r="O606" s="4"/>
      <c r="P606" s="4"/>
    </row>
    <row r="607" spans="12:16" ht="12.75">
      <c r="L607" s="4"/>
      <c r="M607" s="4"/>
      <c r="N607" s="4"/>
      <c r="O607" s="4"/>
      <c r="P607" s="4"/>
    </row>
    <row r="608" spans="12:16" ht="12.75">
      <c r="L608" s="4"/>
      <c r="M608" s="4"/>
      <c r="N608" s="4"/>
      <c r="O608" s="4"/>
      <c r="P608" s="4"/>
    </row>
    <row r="609" spans="12:16" ht="12.75">
      <c r="L609" s="4"/>
      <c r="M609" s="4"/>
      <c r="N609" s="4"/>
      <c r="O609" s="4"/>
      <c r="P609" s="4"/>
    </row>
    <row r="610" spans="12:16" ht="12.75">
      <c r="L610" s="4"/>
      <c r="M610" s="4"/>
      <c r="N610" s="4"/>
      <c r="O610" s="4"/>
      <c r="P610" s="4"/>
    </row>
    <row r="611" spans="12:16" ht="12.75">
      <c r="L611" s="4"/>
      <c r="M611" s="4"/>
      <c r="N611" s="4"/>
      <c r="O611" s="4"/>
      <c r="P611" s="4"/>
    </row>
    <row r="612" spans="12:16" ht="12.75">
      <c r="L612" s="4"/>
      <c r="M612" s="4"/>
      <c r="N612" s="4"/>
      <c r="O612" s="4"/>
      <c r="P612" s="4"/>
    </row>
    <row r="613" spans="12:16" ht="12.75">
      <c r="L613" s="4"/>
      <c r="M613" s="4"/>
      <c r="N613" s="4"/>
      <c r="O613" s="4"/>
      <c r="P613" s="4"/>
    </row>
    <row r="614" spans="12:16" ht="12.75">
      <c r="L614" s="4"/>
      <c r="M614" s="4"/>
      <c r="N614" s="4"/>
      <c r="O614" s="4"/>
      <c r="P614" s="4"/>
    </row>
    <row r="615" spans="12:16" ht="12.75">
      <c r="L615" s="4"/>
      <c r="M615" s="4"/>
      <c r="N615" s="4"/>
      <c r="O615" s="4"/>
      <c r="P615" s="4"/>
    </row>
    <row r="616" spans="12:16" ht="12.75">
      <c r="L616" s="4"/>
      <c r="M616" s="4"/>
      <c r="N616" s="4"/>
      <c r="O616" s="4"/>
      <c r="P616" s="4"/>
    </row>
    <row r="617" spans="12:16" ht="12.75">
      <c r="L617" s="4"/>
      <c r="M617" s="4"/>
      <c r="N617" s="4"/>
      <c r="O617" s="4"/>
      <c r="P617" s="4"/>
    </row>
    <row r="618" spans="12:16" ht="12.75">
      <c r="L618" s="4"/>
      <c r="M618" s="4"/>
      <c r="N618" s="4"/>
      <c r="O618" s="4"/>
      <c r="P618" s="4"/>
    </row>
    <row r="619" spans="12:16" ht="12.75">
      <c r="L619" s="4"/>
      <c r="M619" s="4"/>
      <c r="N619" s="4"/>
      <c r="O619" s="4"/>
      <c r="P619" s="4"/>
    </row>
    <row r="620" spans="12:16" ht="12.75">
      <c r="L620" s="4"/>
      <c r="M620" s="4"/>
      <c r="N620" s="4"/>
      <c r="O620" s="4"/>
      <c r="P620" s="4"/>
    </row>
    <row r="621" spans="12:16" ht="12.75">
      <c r="L621" s="4"/>
      <c r="M621" s="4"/>
      <c r="N621" s="4"/>
      <c r="O621" s="4"/>
      <c r="P621" s="4"/>
    </row>
    <row r="622" spans="12:16" ht="12.75">
      <c r="L622" s="4"/>
      <c r="M622" s="4"/>
      <c r="N622" s="4"/>
      <c r="O622" s="4"/>
      <c r="P622" s="4"/>
    </row>
    <row r="623" spans="12:16" ht="12.75">
      <c r="L623" s="4"/>
      <c r="M623" s="4"/>
      <c r="N623" s="4"/>
      <c r="O623" s="4"/>
      <c r="P623" s="4"/>
    </row>
    <row r="624" spans="12:16" ht="12.75">
      <c r="L624" s="4"/>
      <c r="M624" s="4"/>
      <c r="N624" s="4"/>
      <c r="O624" s="4"/>
      <c r="P624" s="4"/>
    </row>
    <row r="625" spans="12:16" ht="12.75">
      <c r="L625" s="4"/>
      <c r="M625" s="4"/>
      <c r="N625" s="4"/>
      <c r="O625" s="4"/>
      <c r="P625" s="4"/>
    </row>
    <row r="626" spans="12:16" ht="12.75">
      <c r="L626" s="4"/>
      <c r="M626" s="4"/>
      <c r="N626" s="4"/>
      <c r="O626" s="4"/>
      <c r="P626" s="4"/>
    </row>
    <row r="627" spans="12:16" ht="12.75">
      <c r="L627" s="4"/>
      <c r="M627" s="4"/>
      <c r="N627" s="4"/>
      <c r="O627" s="4"/>
      <c r="P627" s="4"/>
    </row>
    <row r="628" spans="12:16" ht="12.75">
      <c r="L628" s="4"/>
      <c r="M628" s="4"/>
      <c r="N628" s="4"/>
      <c r="O628" s="4"/>
      <c r="P628" s="4"/>
    </row>
    <row r="629" spans="12:16" ht="12.75">
      <c r="L629" s="4"/>
      <c r="M629" s="4"/>
      <c r="N629" s="4"/>
      <c r="O629" s="4"/>
      <c r="P629" s="4"/>
    </row>
    <row r="630" spans="12:16" ht="12.75">
      <c r="L630" s="4"/>
      <c r="M630" s="4"/>
      <c r="N630" s="4"/>
      <c r="O630" s="4"/>
      <c r="P630" s="4"/>
    </row>
    <row r="631" spans="12:16" ht="12.75">
      <c r="L631" s="4"/>
      <c r="M631" s="4"/>
      <c r="N631" s="4"/>
      <c r="O631" s="4"/>
      <c r="P631" s="4"/>
    </row>
    <row r="632" spans="12:16" ht="12.75">
      <c r="L632" s="4"/>
      <c r="M632" s="4"/>
      <c r="N632" s="4"/>
      <c r="O632" s="4"/>
      <c r="P632" s="4"/>
    </row>
    <row r="633" spans="12:16" ht="12.75">
      <c r="L633" s="4"/>
      <c r="M633" s="4"/>
      <c r="N633" s="4"/>
      <c r="O633" s="4"/>
      <c r="P633" s="4"/>
    </row>
    <row r="634" spans="12:16" ht="12.75">
      <c r="L634" s="4"/>
      <c r="M634" s="4"/>
      <c r="N634" s="4"/>
      <c r="O634" s="4"/>
      <c r="P634" s="4"/>
    </row>
    <row r="635" spans="12:16" ht="12.75">
      <c r="L635" s="4"/>
      <c r="M635" s="4"/>
      <c r="N635" s="4"/>
      <c r="O635" s="4"/>
      <c r="P635" s="4"/>
    </row>
    <row r="636" spans="12:16" ht="12.75">
      <c r="L636" s="4"/>
      <c r="M636" s="4"/>
      <c r="N636" s="4"/>
      <c r="O636" s="4"/>
      <c r="P636" s="4"/>
    </row>
    <row r="637" spans="12:16" ht="12.75">
      <c r="L637" s="4"/>
      <c r="M637" s="4"/>
      <c r="N637" s="4"/>
      <c r="O637" s="4"/>
      <c r="P637" s="4"/>
    </row>
    <row r="638" spans="12:16" ht="12.75">
      <c r="L638" s="4"/>
      <c r="M638" s="4"/>
      <c r="N638" s="4"/>
      <c r="O638" s="4"/>
      <c r="P638" s="4"/>
    </row>
    <row r="639" spans="12:16" ht="12.75">
      <c r="L639" s="4"/>
      <c r="M639" s="4"/>
      <c r="N639" s="4"/>
      <c r="O639" s="4"/>
      <c r="P639" s="4"/>
    </row>
    <row r="640" spans="12:16" ht="12.75">
      <c r="L640" s="4"/>
      <c r="M640" s="4"/>
      <c r="N640" s="4"/>
      <c r="O640" s="4"/>
      <c r="P640" s="4"/>
    </row>
    <row r="641" spans="12:16" ht="12.75">
      <c r="L641" s="4"/>
      <c r="M641" s="4"/>
      <c r="N641" s="4"/>
      <c r="O641" s="4"/>
      <c r="P641" s="4"/>
    </row>
    <row r="642" spans="12:16" ht="12.75">
      <c r="L642" s="4"/>
      <c r="M642" s="4"/>
      <c r="N642" s="4"/>
      <c r="O642" s="4"/>
      <c r="P642" s="4"/>
    </row>
    <row r="643" spans="12:16" ht="12.75">
      <c r="L643" s="4"/>
      <c r="M643" s="4"/>
      <c r="N643" s="4"/>
      <c r="O643" s="4"/>
      <c r="P643" s="4"/>
    </row>
    <row r="644" spans="12:16" ht="12.75">
      <c r="L644" s="4"/>
      <c r="M644" s="4"/>
      <c r="N644" s="4"/>
      <c r="O644" s="4"/>
      <c r="P644" s="4"/>
    </row>
    <row r="645" spans="12:16" ht="12.75">
      <c r="L645" s="4"/>
      <c r="M645" s="4"/>
      <c r="N645" s="4"/>
      <c r="O645" s="4"/>
      <c r="P645" s="4"/>
    </row>
    <row r="646" spans="12:16" ht="12.75">
      <c r="L646" s="4"/>
      <c r="M646" s="4"/>
      <c r="N646" s="4"/>
      <c r="O646" s="4"/>
      <c r="P646" s="4"/>
    </row>
    <row r="647" spans="12:16" ht="12.75">
      <c r="L647" s="4"/>
      <c r="M647" s="4"/>
      <c r="N647" s="4"/>
      <c r="O647" s="4"/>
      <c r="P647" s="4"/>
    </row>
    <row r="648" spans="12:16" ht="12.75">
      <c r="L648" s="4"/>
      <c r="M648" s="4"/>
      <c r="N648" s="4"/>
      <c r="O648" s="4"/>
      <c r="P648" s="4"/>
    </row>
    <row r="649" spans="12:16" ht="12.75">
      <c r="L649" s="4"/>
      <c r="M649" s="4"/>
      <c r="N649" s="4"/>
      <c r="O649" s="4"/>
      <c r="P649" s="4"/>
    </row>
    <row r="650" spans="12:16" ht="12.75">
      <c r="L650" s="4"/>
      <c r="M650" s="4"/>
      <c r="N650" s="4"/>
      <c r="O650" s="4"/>
      <c r="P650" s="4"/>
    </row>
    <row r="651" spans="12:16" ht="12.75">
      <c r="L651" s="4"/>
      <c r="M651" s="4"/>
      <c r="N651" s="4"/>
      <c r="O651" s="4"/>
      <c r="P651" s="4"/>
    </row>
    <row r="652" spans="12:16" ht="12.75">
      <c r="L652" s="4"/>
      <c r="M652" s="4"/>
      <c r="N652" s="4"/>
      <c r="O652" s="4"/>
      <c r="P652" s="4"/>
    </row>
    <row r="653" spans="12:16" ht="12.75">
      <c r="L653" s="4"/>
      <c r="M653" s="4"/>
      <c r="N653" s="4"/>
      <c r="O653" s="4"/>
      <c r="P653" s="4"/>
    </row>
    <row r="654" spans="12:16" ht="12.75">
      <c r="L654" s="4"/>
      <c r="M654" s="4"/>
      <c r="N654" s="4"/>
      <c r="O654" s="4"/>
      <c r="P654" s="4"/>
    </row>
    <row r="655" spans="12:16" ht="12.75">
      <c r="L655" s="4"/>
      <c r="M655" s="4"/>
      <c r="N655" s="4"/>
      <c r="O655" s="4"/>
      <c r="P655" s="4"/>
    </row>
    <row r="656" spans="12:16" ht="12.75">
      <c r="L656" s="4"/>
      <c r="M656" s="4"/>
      <c r="N656" s="4"/>
      <c r="O656" s="4"/>
      <c r="P656" s="4"/>
    </row>
    <row r="657" spans="12:16" ht="12.75">
      <c r="L657" s="4"/>
      <c r="M657" s="4"/>
      <c r="N657" s="4"/>
      <c r="O657" s="4"/>
      <c r="P657" s="4"/>
    </row>
    <row r="658" spans="12:16" ht="12.75">
      <c r="L658" s="4"/>
      <c r="M658" s="4"/>
      <c r="N658" s="4"/>
      <c r="O658" s="4"/>
      <c r="P658" s="4"/>
    </row>
    <row r="659" spans="12:16" ht="12.75">
      <c r="L659" s="4"/>
      <c r="M659" s="4"/>
      <c r="N659" s="4"/>
      <c r="O659" s="4"/>
      <c r="P659" s="4"/>
    </row>
    <row r="660" spans="12:16" ht="12.75">
      <c r="L660" s="4"/>
      <c r="M660" s="4"/>
      <c r="N660" s="4"/>
      <c r="O660" s="4"/>
      <c r="P660" s="4"/>
    </row>
    <row r="661" spans="12:16" ht="12.75">
      <c r="L661" s="4"/>
      <c r="M661" s="4"/>
      <c r="N661" s="4"/>
      <c r="O661" s="4"/>
      <c r="P661" s="4"/>
    </row>
    <row r="662" spans="12:16" ht="12.75">
      <c r="L662" s="4"/>
      <c r="M662" s="4"/>
      <c r="N662" s="4"/>
      <c r="O662" s="4"/>
      <c r="P662" s="4"/>
    </row>
    <row r="663" spans="12:16" ht="12.75">
      <c r="L663" s="4"/>
      <c r="M663" s="4"/>
      <c r="N663" s="4"/>
      <c r="O663" s="4"/>
      <c r="P663" s="4"/>
    </row>
    <row r="664" spans="12:16" ht="12.75">
      <c r="L664" s="4"/>
      <c r="M664" s="4"/>
      <c r="N664" s="4"/>
      <c r="O664" s="4"/>
      <c r="P664" s="4"/>
    </row>
    <row r="665" spans="12:16" ht="12.75">
      <c r="L665" s="4"/>
      <c r="M665" s="4"/>
      <c r="N665" s="4"/>
      <c r="O665" s="4"/>
      <c r="P665" s="4"/>
    </row>
    <row r="666" spans="12:16" ht="12.75">
      <c r="L666" s="4"/>
      <c r="M666" s="4"/>
      <c r="N666" s="4"/>
      <c r="O666" s="4"/>
      <c r="P666" s="4"/>
    </row>
    <row r="667" spans="12:16" ht="12.75">
      <c r="L667" s="4"/>
      <c r="M667" s="4"/>
      <c r="N667" s="4"/>
      <c r="O667" s="4"/>
      <c r="P667" s="4"/>
    </row>
    <row r="668" spans="12:16" ht="12.75">
      <c r="L668" s="4"/>
      <c r="M668" s="4"/>
      <c r="N668" s="4"/>
      <c r="O668" s="4"/>
      <c r="P668" s="4"/>
    </row>
    <row r="669" spans="12:16" ht="12.75">
      <c r="L669" s="4"/>
      <c r="M669" s="4"/>
      <c r="N669" s="4"/>
      <c r="O669" s="4"/>
      <c r="P669" s="4"/>
    </row>
    <row r="670" spans="12:16" ht="12.75">
      <c r="L670" s="4"/>
      <c r="M670" s="4"/>
      <c r="N670" s="4"/>
      <c r="O670" s="4"/>
      <c r="P670" s="4"/>
    </row>
    <row r="671" spans="12:16" ht="12.75">
      <c r="L671" s="4"/>
      <c r="M671" s="4"/>
      <c r="N671" s="4"/>
      <c r="O671" s="4"/>
      <c r="P671" s="4"/>
    </row>
    <row r="672" spans="12:16" ht="12.75">
      <c r="L672" s="4"/>
      <c r="M672" s="4"/>
      <c r="N672" s="4"/>
      <c r="O672" s="4"/>
      <c r="P672" s="4"/>
    </row>
    <row r="673" spans="12:16" ht="12.75">
      <c r="L673" s="4"/>
      <c r="M673" s="4"/>
      <c r="N673" s="4"/>
      <c r="O673" s="4"/>
      <c r="P673" s="4"/>
    </row>
    <row r="674" spans="12:16" ht="12.75">
      <c r="L674" s="4"/>
      <c r="M674" s="4"/>
      <c r="N674" s="4"/>
      <c r="O674" s="4"/>
      <c r="P674" s="4"/>
    </row>
    <row r="675" spans="12:16" ht="12.75">
      <c r="L675" s="4"/>
      <c r="M675" s="4"/>
      <c r="N675" s="4"/>
      <c r="O675" s="4"/>
      <c r="P675" s="4"/>
    </row>
    <row r="676" spans="12:16" ht="12.75">
      <c r="L676" s="4"/>
      <c r="M676" s="4"/>
      <c r="N676" s="4"/>
      <c r="O676" s="4"/>
      <c r="P676" s="4"/>
    </row>
    <row r="677" spans="12:16" ht="12.75">
      <c r="L677" s="4"/>
      <c r="M677" s="4"/>
      <c r="N677" s="4"/>
      <c r="O677" s="4"/>
      <c r="P677" s="4"/>
    </row>
    <row r="678" spans="12:16" ht="12.75">
      <c r="L678" s="4"/>
      <c r="M678" s="4"/>
      <c r="N678" s="4"/>
      <c r="O678" s="4"/>
      <c r="P678" s="4"/>
    </row>
    <row r="679" spans="12:16" ht="12.75">
      <c r="L679" s="4"/>
      <c r="M679" s="4"/>
      <c r="N679" s="4"/>
      <c r="O679" s="4"/>
      <c r="P679" s="4"/>
    </row>
    <row r="680" spans="12:16" ht="12.75">
      <c r="L680" s="4"/>
      <c r="M680" s="4"/>
      <c r="N680" s="4"/>
      <c r="O680" s="4"/>
      <c r="P680" s="4"/>
    </row>
    <row r="681" spans="12:16" ht="12.75">
      <c r="L681" s="4"/>
      <c r="M681" s="4"/>
      <c r="N681" s="4"/>
      <c r="O681" s="4"/>
      <c r="P681" s="4"/>
    </row>
    <row r="682" spans="12:16" ht="12.75">
      <c r="L682" s="4"/>
      <c r="M682" s="4"/>
      <c r="N682" s="4"/>
      <c r="O682" s="4"/>
      <c r="P682" s="4"/>
    </row>
    <row r="683" spans="12:16" ht="12.75">
      <c r="L683" s="4"/>
      <c r="M683" s="4"/>
      <c r="N683" s="4"/>
      <c r="O683" s="4"/>
      <c r="P683" s="4"/>
    </row>
    <row r="684" spans="12:16" ht="12.75">
      <c r="L684" s="4"/>
      <c r="M684" s="4"/>
      <c r="N684" s="4"/>
      <c r="O684" s="4"/>
      <c r="P684" s="4"/>
    </row>
    <row r="685" spans="12:16" ht="12.75">
      <c r="L685" s="4"/>
      <c r="M685" s="4"/>
      <c r="N685" s="4"/>
      <c r="O685" s="4"/>
      <c r="P685" s="4"/>
    </row>
    <row r="686" spans="12:16" ht="12.75">
      <c r="L686" s="4"/>
      <c r="M686" s="4"/>
      <c r="N686" s="4"/>
      <c r="O686" s="4"/>
      <c r="P686" s="4"/>
    </row>
    <row r="687" spans="12:16" ht="12.75">
      <c r="L687" s="4"/>
      <c r="M687" s="4"/>
      <c r="N687" s="4"/>
      <c r="O687" s="4"/>
      <c r="P687" s="4"/>
    </row>
    <row r="688" spans="12:16" ht="12.75">
      <c r="L688" s="4"/>
      <c r="M688" s="4"/>
      <c r="N688" s="4"/>
      <c r="O688" s="4"/>
      <c r="P688" s="4"/>
    </row>
    <row r="689" spans="12:16" ht="12.75">
      <c r="L689" s="4"/>
      <c r="M689" s="4"/>
      <c r="N689" s="4"/>
      <c r="O689" s="4"/>
      <c r="P689" s="4"/>
    </row>
    <row r="690" spans="12:16" ht="12.75">
      <c r="L690" s="4"/>
      <c r="M690" s="4"/>
      <c r="N690" s="4"/>
      <c r="O690" s="4"/>
      <c r="P690" s="4"/>
    </row>
    <row r="691" spans="12:16" ht="12.75">
      <c r="L691" s="4"/>
      <c r="M691" s="4"/>
      <c r="N691" s="4"/>
      <c r="O691" s="4"/>
      <c r="P691" s="4"/>
    </row>
    <row r="692" spans="12:16" ht="12.75">
      <c r="L692" s="4"/>
      <c r="M692" s="4"/>
      <c r="N692" s="4"/>
      <c r="O692" s="4"/>
      <c r="P692" s="4"/>
    </row>
    <row r="693" spans="12:16" ht="12.75">
      <c r="L693" s="4"/>
      <c r="M693" s="4"/>
      <c r="N693" s="4"/>
      <c r="O693" s="4"/>
      <c r="P693" s="4"/>
    </row>
    <row r="694" spans="12:16" ht="12.75">
      <c r="L694" s="4"/>
      <c r="M694" s="4"/>
      <c r="N694" s="4"/>
      <c r="O694" s="4"/>
      <c r="P694" s="4"/>
    </row>
    <row r="695" spans="12:16" ht="12.75">
      <c r="L695" s="4"/>
      <c r="M695" s="4"/>
      <c r="N695" s="4"/>
      <c r="O695" s="4"/>
      <c r="P695" s="4"/>
    </row>
    <row r="696" spans="12:16" ht="12.75">
      <c r="L696" s="4"/>
      <c r="M696" s="4"/>
      <c r="N696" s="4"/>
      <c r="O696" s="4"/>
      <c r="P696" s="4"/>
    </row>
    <row r="697" spans="12:16" ht="12.75">
      <c r="L697" s="4"/>
      <c r="M697" s="4"/>
      <c r="N697" s="4"/>
      <c r="O697" s="4"/>
      <c r="P697" s="4"/>
    </row>
    <row r="698" spans="12:16" ht="12.75">
      <c r="L698" s="4"/>
      <c r="M698" s="4"/>
      <c r="N698" s="4"/>
      <c r="O698" s="4"/>
      <c r="P698" s="4"/>
    </row>
    <row r="699" spans="12:16" ht="12.75">
      <c r="L699" s="4"/>
      <c r="M699" s="4"/>
      <c r="N699" s="4"/>
      <c r="O699" s="4"/>
      <c r="P699" s="4"/>
    </row>
    <row r="700" spans="12:16" ht="12.75">
      <c r="L700" s="4"/>
      <c r="M700" s="4"/>
      <c r="N700" s="4"/>
      <c r="O700" s="4"/>
      <c r="P700" s="4"/>
    </row>
    <row r="701" spans="12:16" ht="12.75">
      <c r="L701" s="4"/>
      <c r="M701" s="4"/>
      <c r="N701" s="4"/>
      <c r="O701" s="4"/>
      <c r="P701" s="4"/>
    </row>
    <row r="702" spans="12:16" ht="12.75">
      <c r="L702" s="4"/>
      <c r="M702" s="4"/>
      <c r="N702" s="4"/>
      <c r="O702" s="4"/>
      <c r="P702" s="4"/>
    </row>
    <row r="703" spans="12:16" ht="12.75">
      <c r="L703" s="4"/>
      <c r="M703" s="4"/>
      <c r="N703" s="4"/>
      <c r="O703" s="4"/>
      <c r="P703" s="4"/>
    </row>
    <row r="704" spans="12:16" ht="12.75">
      <c r="L704" s="4"/>
      <c r="M704" s="4"/>
      <c r="N704" s="4"/>
      <c r="O704" s="4"/>
      <c r="P704" s="4"/>
    </row>
    <row r="705" spans="12:16" ht="12.75">
      <c r="L705" s="4"/>
      <c r="M705" s="4"/>
      <c r="N705" s="4"/>
      <c r="O705" s="4"/>
      <c r="P705" s="4"/>
    </row>
    <row r="706" spans="12:16" ht="12.75">
      <c r="L706" s="4"/>
      <c r="M706" s="4"/>
      <c r="N706" s="4"/>
      <c r="O706" s="4"/>
      <c r="P706" s="4"/>
    </row>
    <row r="707" spans="12:16" ht="12.75">
      <c r="L707" s="4"/>
      <c r="M707" s="4"/>
      <c r="N707" s="4"/>
      <c r="O707" s="4"/>
      <c r="P707" s="4"/>
    </row>
    <row r="708" spans="12:16" ht="12.75">
      <c r="L708" s="4"/>
      <c r="M708" s="4"/>
      <c r="N708" s="4"/>
      <c r="O708" s="4"/>
      <c r="P708" s="4"/>
    </row>
    <row r="709" spans="12:16" ht="12.75">
      <c r="L709" s="4"/>
      <c r="M709" s="4"/>
      <c r="N709" s="4"/>
      <c r="O709" s="4"/>
      <c r="P709" s="4"/>
    </row>
    <row r="710" spans="12:16" ht="12.75">
      <c r="L710" s="4"/>
      <c r="M710" s="4"/>
      <c r="N710" s="4"/>
      <c r="O710" s="4"/>
      <c r="P710" s="4"/>
    </row>
    <row r="711" spans="12:16" ht="12.75">
      <c r="L711" s="4"/>
      <c r="M711" s="4"/>
      <c r="N711" s="4"/>
      <c r="O711" s="4"/>
      <c r="P711" s="4"/>
    </row>
    <row r="712" spans="12:16" ht="12.75">
      <c r="L712" s="4"/>
      <c r="M712" s="4"/>
      <c r="N712" s="4"/>
      <c r="O712" s="4"/>
      <c r="P712" s="4"/>
    </row>
    <row r="713" spans="12:16" ht="12.75">
      <c r="L713" s="4"/>
      <c r="M713" s="4"/>
      <c r="N713" s="4"/>
      <c r="O713" s="4"/>
      <c r="P713" s="4"/>
    </row>
    <row r="714" spans="12:16" ht="12.75">
      <c r="L714" s="4"/>
      <c r="M714" s="4"/>
      <c r="N714" s="4"/>
      <c r="O714" s="4"/>
      <c r="P714" s="4"/>
    </row>
    <row r="715" spans="12:16" ht="12.75">
      <c r="L715" s="4"/>
      <c r="M715" s="4"/>
      <c r="N715" s="4"/>
      <c r="O715" s="4"/>
      <c r="P715" s="4"/>
    </row>
    <row r="716" spans="12:16" ht="12.75">
      <c r="L716" s="4"/>
      <c r="M716" s="4"/>
      <c r="N716" s="4"/>
      <c r="O716" s="4"/>
      <c r="P716" s="4"/>
    </row>
    <row r="717" spans="12:16" ht="12.75">
      <c r="L717" s="4"/>
      <c r="M717" s="4"/>
      <c r="N717" s="4"/>
      <c r="O717" s="4"/>
      <c r="P717" s="4"/>
    </row>
    <row r="718" spans="12:16" ht="12.75">
      <c r="L718" s="4"/>
      <c r="M718" s="4"/>
      <c r="N718" s="4"/>
      <c r="O718" s="4"/>
      <c r="P718" s="4"/>
    </row>
    <row r="719" spans="12:16" ht="12.75">
      <c r="L719" s="4"/>
      <c r="M719" s="4"/>
      <c r="N719" s="4"/>
      <c r="O719" s="4"/>
      <c r="P719" s="4"/>
    </row>
    <row r="720" spans="12:16" ht="12.75">
      <c r="L720" s="4"/>
      <c r="M720" s="4"/>
      <c r="N720" s="4"/>
      <c r="O720" s="4"/>
      <c r="P720" s="4"/>
    </row>
    <row r="721" spans="12:16" ht="12.75">
      <c r="L721" s="4"/>
      <c r="M721" s="4"/>
      <c r="N721" s="4"/>
      <c r="O721" s="4"/>
      <c r="P721" s="4"/>
    </row>
    <row r="722" spans="12:16" ht="12.75">
      <c r="L722" s="4"/>
      <c r="M722" s="4"/>
      <c r="N722" s="4"/>
      <c r="O722" s="4"/>
      <c r="P722" s="4"/>
    </row>
    <row r="723" spans="12:16" ht="12.75">
      <c r="L723" s="4"/>
      <c r="M723" s="4"/>
      <c r="N723" s="4"/>
      <c r="O723" s="4"/>
      <c r="P723" s="4"/>
    </row>
    <row r="724" spans="12:16" ht="12.75">
      <c r="L724" s="4"/>
      <c r="M724" s="4"/>
      <c r="N724" s="4"/>
      <c r="O724" s="4"/>
      <c r="P724" s="4"/>
    </row>
    <row r="725" spans="12:16" ht="12.75">
      <c r="L725" s="4"/>
      <c r="M725" s="4"/>
      <c r="N725" s="4"/>
      <c r="O725" s="4"/>
      <c r="P725" s="4"/>
    </row>
    <row r="726" spans="12:16" ht="12.75">
      <c r="L726" s="4"/>
      <c r="M726" s="4"/>
      <c r="N726" s="4"/>
      <c r="O726" s="4"/>
      <c r="P726" s="4"/>
    </row>
    <row r="727" spans="12:16" ht="12.75">
      <c r="L727" s="4"/>
      <c r="M727" s="4"/>
      <c r="N727" s="4"/>
      <c r="O727" s="4"/>
      <c r="P727" s="4"/>
    </row>
    <row r="728" spans="12:16" ht="12.75">
      <c r="L728" s="4"/>
      <c r="M728" s="4"/>
      <c r="N728" s="4"/>
      <c r="O728" s="4"/>
      <c r="P728" s="4"/>
    </row>
    <row r="729" spans="12:16" ht="12.75">
      <c r="L729" s="4"/>
      <c r="M729" s="4"/>
      <c r="N729" s="4"/>
      <c r="O729" s="4"/>
      <c r="P729" s="4"/>
    </row>
    <row r="730" spans="12:16" ht="12.75">
      <c r="L730" s="4"/>
      <c r="M730" s="4"/>
      <c r="N730" s="4"/>
      <c r="O730" s="4"/>
      <c r="P730" s="4"/>
    </row>
    <row r="731" spans="12:16" ht="12.75">
      <c r="L731" s="4"/>
      <c r="M731" s="4"/>
      <c r="N731" s="4"/>
      <c r="O731" s="4"/>
      <c r="P731" s="4"/>
    </row>
    <row r="732" spans="12:16" ht="12.75">
      <c r="L732" s="4"/>
      <c r="M732" s="4"/>
      <c r="N732" s="4"/>
      <c r="O732" s="4"/>
      <c r="P732" s="4"/>
    </row>
    <row r="733" spans="12:16" ht="12.75">
      <c r="L733" s="4"/>
      <c r="M733" s="4"/>
      <c r="N733" s="4"/>
      <c r="O733" s="4"/>
      <c r="P733" s="4"/>
    </row>
    <row r="734" spans="12:16" ht="12.75">
      <c r="L734" s="4"/>
      <c r="M734" s="4"/>
      <c r="N734" s="4"/>
      <c r="O734" s="4"/>
      <c r="P734" s="4"/>
    </row>
    <row r="735" spans="12:16" ht="12.75">
      <c r="L735" s="4"/>
      <c r="M735" s="4"/>
      <c r="N735" s="4"/>
      <c r="O735" s="4"/>
      <c r="P735" s="4"/>
    </row>
    <row r="736" spans="12:16" ht="12.75">
      <c r="L736" s="4"/>
      <c r="M736" s="4"/>
      <c r="N736" s="4"/>
      <c r="O736" s="4"/>
      <c r="P736" s="4"/>
    </row>
    <row r="737" spans="12:16" ht="12.75">
      <c r="L737" s="4"/>
      <c r="M737" s="4"/>
      <c r="N737" s="4"/>
      <c r="O737" s="4"/>
      <c r="P737" s="4"/>
    </row>
    <row r="738" spans="12:16" ht="12.75">
      <c r="L738" s="4"/>
      <c r="M738" s="4"/>
      <c r="N738" s="4"/>
      <c r="O738" s="4"/>
      <c r="P738" s="4"/>
    </row>
    <row r="739" spans="12:16" ht="12.75">
      <c r="L739" s="4"/>
      <c r="M739" s="4"/>
      <c r="N739" s="4"/>
      <c r="O739" s="4"/>
      <c r="P739" s="4"/>
    </row>
    <row r="740" spans="12:16" ht="12.75">
      <c r="L740" s="4"/>
      <c r="M740" s="4"/>
      <c r="N740" s="4"/>
      <c r="O740" s="4"/>
      <c r="P740" s="4"/>
    </row>
    <row r="741" spans="12:16" ht="12.75">
      <c r="L741" s="4"/>
      <c r="M741" s="4"/>
      <c r="N741" s="4"/>
      <c r="O741" s="4"/>
      <c r="P741" s="4"/>
    </row>
    <row r="742" spans="12:16" ht="12.75">
      <c r="L742" s="4"/>
      <c r="M742" s="4"/>
      <c r="N742" s="4"/>
      <c r="O742" s="4"/>
      <c r="P742" s="4"/>
    </row>
    <row r="743" spans="12:16" ht="12.75">
      <c r="L743" s="4"/>
      <c r="M743" s="4"/>
      <c r="N743" s="4"/>
      <c r="O743" s="4"/>
      <c r="P743" s="4"/>
    </row>
    <row r="744" spans="12:16" ht="12.75">
      <c r="L744" s="4"/>
      <c r="M744" s="4"/>
      <c r="N744" s="4"/>
      <c r="O744" s="4"/>
      <c r="P744" s="4"/>
    </row>
    <row r="745" spans="12:16" ht="12.75">
      <c r="L745" s="4"/>
      <c r="M745" s="4"/>
      <c r="N745" s="4"/>
      <c r="O745" s="4"/>
      <c r="P745" s="4"/>
    </row>
    <row r="746" spans="12:16" ht="12.75">
      <c r="L746" s="4"/>
      <c r="M746" s="4"/>
      <c r="N746" s="4"/>
      <c r="O746" s="4"/>
      <c r="P746" s="4"/>
    </row>
    <row r="747" spans="12:16" ht="12.75">
      <c r="L747" s="4"/>
      <c r="M747" s="4"/>
      <c r="N747" s="4"/>
      <c r="O747" s="4"/>
      <c r="P747" s="4"/>
    </row>
    <row r="748" spans="12:16" ht="12.75">
      <c r="L748" s="4"/>
      <c r="M748" s="4"/>
      <c r="N748" s="4"/>
      <c r="O748" s="4"/>
      <c r="P748" s="4"/>
    </row>
    <row r="749" spans="12:16" ht="12.75">
      <c r="L749" s="4"/>
      <c r="M749" s="4"/>
      <c r="N749" s="4"/>
      <c r="O749" s="4"/>
      <c r="P749" s="4"/>
    </row>
    <row r="750" spans="12:16" ht="12.75">
      <c r="L750" s="4"/>
      <c r="M750" s="4"/>
      <c r="N750" s="4"/>
      <c r="O750" s="4"/>
      <c r="P750" s="4"/>
    </row>
    <row r="751" spans="12:16" ht="12.75">
      <c r="L751" s="4"/>
      <c r="M751" s="4"/>
      <c r="N751" s="4"/>
      <c r="O751" s="4"/>
      <c r="P751" s="4"/>
    </row>
    <row r="752" spans="12:16" ht="12.75">
      <c r="L752" s="4"/>
      <c r="M752" s="4"/>
      <c r="N752" s="4"/>
      <c r="O752" s="4"/>
      <c r="P752" s="4"/>
    </row>
    <row r="753" spans="12:16" ht="12.75">
      <c r="L753" s="4"/>
      <c r="M753" s="4"/>
      <c r="N753" s="4"/>
      <c r="O753" s="4"/>
      <c r="P753" s="4"/>
    </row>
    <row r="754" spans="12:16" ht="12.75">
      <c r="L754" s="4"/>
      <c r="M754" s="4"/>
      <c r="N754" s="4"/>
      <c r="O754" s="4"/>
      <c r="P754" s="4"/>
    </row>
    <row r="755" spans="12:16" ht="12.75">
      <c r="L755" s="4"/>
      <c r="M755" s="4"/>
      <c r="N755" s="4"/>
      <c r="O755" s="4"/>
      <c r="P755" s="4"/>
    </row>
    <row r="756" spans="12:16" ht="12.75">
      <c r="L756" s="4"/>
      <c r="M756" s="4"/>
      <c r="N756" s="4"/>
      <c r="O756" s="4"/>
      <c r="P756" s="4"/>
    </row>
    <row r="757" spans="12:16" ht="12.75">
      <c r="L757" s="4"/>
      <c r="M757" s="4"/>
      <c r="N757" s="4"/>
      <c r="O757" s="4"/>
      <c r="P757" s="4"/>
    </row>
    <row r="758" spans="12:16" ht="12.75">
      <c r="L758" s="4"/>
      <c r="M758" s="4"/>
      <c r="N758" s="4"/>
      <c r="O758" s="4"/>
      <c r="P758" s="4"/>
    </row>
    <row r="759" spans="12:16" ht="12.75">
      <c r="L759" s="4"/>
      <c r="M759" s="4"/>
      <c r="N759" s="4"/>
      <c r="O759" s="4"/>
      <c r="P759" s="4"/>
    </row>
    <row r="760" spans="12:16" ht="12.75">
      <c r="L760" s="4"/>
      <c r="M760" s="4"/>
      <c r="N760" s="4"/>
      <c r="O760" s="4"/>
      <c r="P760" s="4"/>
    </row>
    <row r="761" spans="12:16" ht="12.75">
      <c r="L761" s="4"/>
      <c r="M761" s="4"/>
      <c r="N761" s="4"/>
      <c r="O761" s="4"/>
      <c r="P761" s="4"/>
    </row>
    <row r="762" spans="12:16" ht="12.75">
      <c r="L762" s="4"/>
      <c r="M762" s="4"/>
      <c r="N762" s="4"/>
      <c r="O762" s="4"/>
      <c r="P762" s="4"/>
    </row>
    <row r="763" spans="12:16" ht="12.75">
      <c r="L763" s="4"/>
      <c r="M763" s="4"/>
      <c r="N763" s="4"/>
      <c r="O763" s="4"/>
      <c r="P763" s="4"/>
    </row>
    <row r="764" spans="12:16" ht="12.75">
      <c r="L764" s="4"/>
      <c r="M764" s="4"/>
      <c r="N764" s="4"/>
      <c r="O764" s="4"/>
      <c r="P764" s="4"/>
    </row>
    <row r="765" spans="12:16" ht="12.75">
      <c r="L765" s="4"/>
      <c r="M765" s="4"/>
      <c r="N765" s="4"/>
      <c r="O765" s="4"/>
      <c r="P765" s="4"/>
    </row>
    <row r="766" spans="12:16" ht="12.75">
      <c r="L766" s="4"/>
      <c r="M766" s="4"/>
      <c r="N766" s="4"/>
      <c r="O766" s="4"/>
      <c r="P766" s="4"/>
    </row>
    <row r="767" spans="12:16" ht="12.75">
      <c r="L767" s="4"/>
      <c r="M767" s="4"/>
      <c r="N767" s="4"/>
      <c r="O767" s="4"/>
      <c r="P767" s="4"/>
    </row>
    <row r="768" spans="12:16" ht="12.75">
      <c r="L768" s="4"/>
      <c r="M768" s="4"/>
      <c r="N768" s="4"/>
      <c r="O768" s="4"/>
      <c r="P768" s="4"/>
    </row>
    <row r="769" spans="12:16" ht="12.75">
      <c r="L769" s="4"/>
      <c r="M769" s="4"/>
      <c r="N769" s="4"/>
      <c r="O769" s="4"/>
      <c r="P769" s="4"/>
    </row>
    <row r="770" spans="12:16" ht="12.75">
      <c r="L770" s="4"/>
      <c r="M770" s="4"/>
      <c r="N770" s="4"/>
      <c r="O770" s="4"/>
      <c r="P770" s="4"/>
    </row>
    <row r="771" spans="12:16" ht="12.75">
      <c r="L771" s="4"/>
      <c r="M771" s="4"/>
      <c r="N771" s="4"/>
      <c r="O771" s="4"/>
      <c r="P771" s="4"/>
    </row>
    <row r="772" spans="12:16" ht="12.75">
      <c r="L772" s="4"/>
      <c r="M772" s="4"/>
      <c r="N772" s="4"/>
      <c r="O772" s="4"/>
      <c r="P772" s="4"/>
    </row>
    <row r="773" spans="12:16" ht="12.75">
      <c r="L773" s="4"/>
      <c r="M773" s="4"/>
      <c r="N773" s="4"/>
      <c r="O773" s="4"/>
      <c r="P773" s="4"/>
    </row>
    <row r="774" spans="12:16" ht="12.75">
      <c r="L774" s="4"/>
      <c r="M774" s="4"/>
      <c r="N774" s="4"/>
      <c r="O774" s="4"/>
      <c r="P774" s="4"/>
    </row>
    <row r="775" spans="12:16" ht="12.75">
      <c r="L775" s="4"/>
      <c r="M775" s="4"/>
      <c r="N775" s="4"/>
      <c r="O775" s="4"/>
      <c r="P775" s="4"/>
    </row>
    <row r="776" spans="12:16" ht="12.75">
      <c r="L776" s="4"/>
      <c r="M776" s="4"/>
      <c r="N776" s="4"/>
      <c r="O776" s="4"/>
      <c r="P776" s="4"/>
    </row>
    <row r="777" spans="12:16" ht="12.75">
      <c r="L777" s="4"/>
      <c r="M777" s="4"/>
      <c r="N777" s="4"/>
      <c r="O777" s="4"/>
      <c r="P777" s="4"/>
    </row>
    <row r="778" spans="12:16" ht="12.75">
      <c r="L778" s="4"/>
      <c r="M778" s="4"/>
      <c r="N778" s="4"/>
      <c r="O778" s="4"/>
      <c r="P778" s="4"/>
    </row>
    <row r="779" spans="12:16" ht="12.75">
      <c r="L779" s="4"/>
      <c r="M779" s="4"/>
      <c r="N779" s="4"/>
      <c r="O779" s="4"/>
      <c r="P779" s="4"/>
    </row>
    <row r="780" spans="12:16" ht="12.75">
      <c r="L780" s="4"/>
      <c r="M780" s="4"/>
      <c r="N780" s="4"/>
      <c r="O780" s="4"/>
      <c r="P780" s="4"/>
    </row>
    <row r="781" spans="12:16" ht="12.75">
      <c r="L781" s="4"/>
      <c r="M781" s="4"/>
      <c r="N781" s="4"/>
      <c r="O781" s="4"/>
      <c r="P781" s="4"/>
    </row>
    <row r="782" spans="12:16" ht="12.75">
      <c r="L782" s="4"/>
      <c r="M782" s="4"/>
      <c r="N782" s="4"/>
      <c r="O782" s="4"/>
      <c r="P782" s="4"/>
    </row>
    <row r="783" spans="12:16" ht="12.75">
      <c r="L783" s="4"/>
      <c r="M783" s="4"/>
      <c r="N783" s="4"/>
      <c r="O783" s="4"/>
      <c r="P783" s="4"/>
    </row>
    <row r="784" spans="12:16" ht="12.75">
      <c r="L784" s="4"/>
      <c r="M784" s="4"/>
      <c r="N784" s="4"/>
      <c r="O784" s="4"/>
      <c r="P784" s="4"/>
    </row>
    <row r="785" spans="12:16" ht="12.75">
      <c r="L785" s="4"/>
      <c r="M785" s="4"/>
      <c r="N785" s="4"/>
      <c r="O785" s="4"/>
      <c r="P785" s="4"/>
    </row>
    <row r="786" spans="12:16" ht="12.75">
      <c r="L786" s="4"/>
      <c r="M786" s="4"/>
      <c r="N786" s="4"/>
      <c r="O786" s="4"/>
      <c r="P786" s="4"/>
    </row>
    <row r="787" spans="12:16" ht="12.75">
      <c r="L787" s="4"/>
      <c r="M787" s="4"/>
      <c r="N787" s="4"/>
      <c r="O787" s="4"/>
      <c r="P787" s="4"/>
    </row>
    <row r="788" spans="12:16" ht="12.75">
      <c r="L788" s="4"/>
      <c r="M788" s="4"/>
      <c r="N788" s="4"/>
      <c r="O788" s="4"/>
      <c r="P788" s="4"/>
    </row>
    <row r="789" spans="12:16" ht="12.75">
      <c r="L789" s="4"/>
      <c r="M789" s="4"/>
      <c r="N789" s="4"/>
      <c r="O789" s="4"/>
      <c r="P789" s="4"/>
    </row>
    <row r="790" spans="12:16" ht="12.75">
      <c r="L790" s="4"/>
      <c r="M790" s="4"/>
      <c r="N790" s="4"/>
      <c r="O790" s="4"/>
      <c r="P790" s="4"/>
    </row>
    <row r="791" spans="12:16" ht="12.75">
      <c r="L791" s="4"/>
      <c r="M791" s="4"/>
      <c r="N791" s="4"/>
      <c r="O791" s="4"/>
      <c r="P791" s="4"/>
    </row>
    <row r="792" spans="12:16" ht="12.75">
      <c r="L792" s="4"/>
      <c r="M792" s="4"/>
      <c r="N792" s="4"/>
      <c r="O792" s="4"/>
      <c r="P792" s="4"/>
    </row>
    <row r="793" spans="12:16" ht="12.75">
      <c r="L793" s="4"/>
      <c r="M793" s="4"/>
      <c r="N793" s="4"/>
      <c r="O793" s="4"/>
      <c r="P793" s="4"/>
    </row>
    <row r="794" spans="12:16" ht="12.75">
      <c r="L794" s="4"/>
      <c r="M794" s="4"/>
      <c r="N794" s="4"/>
      <c r="O794" s="4"/>
      <c r="P794" s="4"/>
    </row>
    <row r="795" spans="12:16" ht="12.75">
      <c r="L795" s="4"/>
      <c r="M795" s="4"/>
      <c r="N795" s="4"/>
      <c r="O795" s="4"/>
      <c r="P795" s="4"/>
    </row>
    <row r="796" spans="12:16" ht="12.75">
      <c r="L796" s="4"/>
      <c r="M796" s="4"/>
      <c r="N796" s="4"/>
      <c r="O796" s="4"/>
      <c r="P796" s="4"/>
    </row>
    <row r="797" spans="12:16" ht="12.75">
      <c r="L797" s="4"/>
      <c r="M797" s="4"/>
      <c r="N797" s="4"/>
      <c r="O797" s="4"/>
      <c r="P797" s="4"/>
    </row>
    <row r="798" spans="12:16" ht="12.75">
      <c r="L798" s="4"/>
      <c r="M798" s="4"/>
      <c r="N798" s="4"/>
      <c r="O798" s="4"/>
      <c r="P798" s="4"/>
    </row>
    <row r="799" spans="12:16" ht="12.75">
      <c r="L799" s="4"/>
      <c r="M799" s="4"/>
      <c r="N799" s="4"/>
      <c r="O799" s="4"/>
      <c r="P799" s="4"/>
    </row>
    <row r="800" spans="12:16" ht="12.75">
      <c r="L800" s="4"/>
      <c r="M800" s="4"/>
      <c r="N800" s="4"/>
      <c r="O800" s="4"/>
      <c r="P800" s="4"/>
    </row>
    <row r="801" spans="12:16" ht="12.75">
      <c r="L801" s="4"/>
      <c r="M801" s="4"/>
      <c r="N801" s="4"/>
      <c r="O801" s="4"/>
      <c r="P801" s="4"/>
    </row>
    <row r="802" spans="12:16" ht="12.75">
      <c r="L802" s="4"/>
      <c r="M802" s="4"/>
      <c r="N802" s="4"/>
      <c r="O802" s="4"/>
      <c r="P802" s="4"/>
    </row>
    <row r="803" spans="12:16" ht="12.75">
      <c r="L803" s="4"/>
      <c r="M803" s="4"/>
      <c r="N803" s="4"/>
      <c r="O803" s="4"/>
      <c r="P803" s="4"/>
    </row>
    <row r="804" spans="12:16" ht="12.75">
      <c r="L804" s="4"/>
      <c r="M804" s="4"/>
      <c r="N804" s="4"/>
      <c r="O804" s="4"/>
      <c r="P804" s="4"/>
    </row>
    <row r="805" spans="12:16" ht="12.75">
      <c r="L805" s="4"/>
      <c r="M805" s="4"/>
      <c r="N805" s="4"/>
      <c r="O805" s="4"/>
      <c r="P805" s="4"/>
    </row>
    <row r="806" spans="12:16" ht="12.75">
      <c r="L806" s="4"/>
      <c r="M806" s="4"/>
      <c r="N806" s="4"/>
      <c r="O806" s="4"/>
      <c r="P806" s="4"/>
    </row>
    <row r="807" spans="12:16" ht="12.75">
      <c r="L807" s="4"/>
      <c r="M807" s="4"/>
      <c r="N807" s="4"/>
      <c r="O807" s="4"/>
      <c r="P807" s="4"/>
    </row>
    <row r="808" spans="12:16" ht="12.75">
      <c r="L808" s="4"/>
      <c r="M808" s="4"/>
      <c r="N808" s="4"/>
      <c r="O808" s="4"/>
      <c r="P808" s="4"/>
    </row>
    <row r="809" spans="12:16" ht="12.75">
      <c r="L809" s="4"/>
      <c r="M809" s="4"/>
      <c r="N809" s="4"/>
      <c r="O809" s="4"/>
      <c r="P809" s="4"/>
    </row>
    <row r="810" spans="12:16" ht="12.75">
      <c r="L810" s="4"/>
      <c r="M810" s="4"/>
      <c r="N810" s="4"/>
      <c r="O810" s="4"/>
      <c r="P810" s="4"/>
    </row>
    <row r="811" spans="12:16" ht="12.75">
      <c r="L811" s="4"/>
      <c r="M811" s="4"/>
      <c r="N811" s="4"/>
      <c r="O811" s="4"/>
      <c r="P811" s="4"/>
    </row>
    <row r="812" spans="12:16" ht="12.75">
      <c r="L812" s="4"/>
      <c r="M812" s="4"/>
      <c r="N812" s="4"/>
      <c r="O812" s="4"/>
      <c r="P812" s="4"/>
    </row>
    <row r="813" spans="12:16" ht="12.75">
      <c r="L813" s="4"/>
      <c r="M813" s="4"/>
      <c r="N813" s="4"/>
      <c r="O813" s="4"/>
      <c r="P813" s="4"/>
    </row>
    <row r="814" spans="12:16" ht="12.75">
      <c r="L814" s="4"/>
      <c r="M814" s="4"/>
      <c r="N814" s="4"/>
      <c r="O814" s="4"/>
      <c r="P814" s="4"/>
    </row>
    <row r="815" spans="12:16" ht="12.75">
      <c r="L815" s="4"/>
      <c r="M815" s="4"/>
      <c r="N815" s="4"/>
      <c r="O815" s="4"/>
      <c r="P815" s="4"/>
    </row>
    <row r="816" spans="12:16" ht="12.75">
      <c r="L816" s="4"/>
      <c r="M816" s="4"/>
      <c r="N816" s="4"/>
      <c r="O816" s="4"/>
      <c r="P816" s="4"/>
    </row>
    <row r="817" spans="12:16" ht="12.75">
      <c r="L817" s="4"/>
      <c r="M817" s="4"/>
      <c r="N817" s="4"/>
      <c r="O817" s="4"/>
      <c r="P817" s="4"/>
    </row>
    <row r="818" spans="12:16" ht="12.75">
      <c r="L818" s="4"/>
      <c r="M818" s="4"/>
      <c r="N818" s="4"/>
      <c r="O818" s="4"/>
      <c r="P818" s="4"/>
    </row>
    <row r="819" spans="12:16" ht="12.75">
      <c r="L819" s="4"/>
      <c r="M819" s="4"/>
      <c r="N819" s="4"/>
      <c r="O819" s="4"/>
      <c r="P819" s="4"/>
    </row>
    <row r="820" spans="12:16" ht="12.75">
      <c r="L820" s="4"/>
      <c r="M820" s="4"/>
      <c r="N820" s="4"/>
      <c r="O820" s="4"/>
      <c r="P820" s="4"/>
    </row>
    <row r="821" spans="12:16" ht="12.75">
      <c r="L821" s="4"/>
      <c r="M821" s="4"/>
      <c r="N821" s="4"/>
      <c r="O821" s="4"/>
      <c r="P821" s="4"/>
    </row>
    <row r="822" spans="12:16" ht="12.75">
      <c r="L822" s="4"/>
      <c r="M822" s="4"/>
      <c r="N822" s="4"/>
      <c r="O822" s="4"/>
      <c r="P822" s="4"/>
    </row>
    <row r="823" spans="12:16" ht="12.75">
      <c r="L823" s="4"/>
      <c r="M823" s="4"/>
      <c r="N823" s="4"/>
      <c r="O823" s="4"/>
      <c r="P823" s="4"/>
    </row>
    <row r="824" spans="12:16" ht="12.75">
      <c r="L824" s="4"/>
      <c r="M824" s="4"/>
      <c r="N824" s="4"/>
      <c r="O824" s="4"/>
      <c r="P824" s="4"/>
    </row>
    <row r="825" spans="12:16" ht="12.75">
      <c r="L825" s="4"/>
      <c r="M825" s="4"/>
      <c r="N825" s="4"/>
      <c r="O825" s="4"/>
      <c r="P825" s="4"/>
    </row>
    <row r="826" spans="12:16" ht="12.75">
      <c r="L826" s="4"/>
      <c r="M826" s="4"/>
      <c r="N826" s="4"/>
      <c r="O826" s="4"/>
      <c r="P826" s="4"/>
    </row>
    <row r="827" spans="12:16" ht="12.75">
      <c r="L827" s="4"/>
      <c r="M827" s="4"/>
      <c r="N827" s="4"/>
      <c r="O827" s="4"/>
      <c r="P827" s="4"/>
    </row>
    <row r="828" spans="12:16" ht="12.75">
      <c r="L828" s="4"/>
      <c r="M828" s="4"/>
      <c r="N828" s="4"/>
      <c r="O828" s="4"/>
      <c r="P828" s="4"/>
    </row>
    <row r="829" spans="12:16" ht="12.75">
      <c r="L829" s="4"/>
      <c r="M829" s="4"/>
      <c r="N829" s="4"/>
      <c r="O829" s="4"/>
      <c r="P829" s="4"/>
    </row>
    <row r="830" spans="12:16" ht="12.75">
      <c r="L830" s="4"/>
      <c r="M830" s="4"/>
      <c r="N830" s="4"/>
      <c r="O830" s="4"/>
      <c r="P830" s="4"/>
    </row>
    <row r="831" spans="12:16" ht="12.75">
      <c r="L831" s="4"/>
      <c r="M831" s="4"/>
      <c r="N831" s="4"/>
      <c r="O831" s="4"/>
      <c r="P831" s="4"/>
    </row>
    <row r="832" spans="12:16" ht="12.75">
      <c r="L832" s="4"/>
      <c r="M832" s="4"/>
      <c r="N832" s="4"/>
      <c r="O832" s="4"/>
      <c r="P832" s="4"/>
    </row>
    <row r="833" spans="12:16" ht="12.75">
      <c r="L833" s="4"/>
      <c r="M833" s="4"/>
      <c r="N833" s="4"/>
      <c r="O833" s="4"/>
      <c r="P833" s="4"/>
    </row>
    <row r="834" spans="12:16" ht="12.75">
      <c r="L834" s="4"/>
      <c r="M834" s="4"/>
      <c r="N834" s="4"/>
      <c r="O834" s="4"/>
      <c r="P834" s="4"/>
    </row>
    <row r="835" spans="12:16" ht="12.75">
      <c r="L835" s="4"/>
      <c r="M835" s="4"/>
      <c r="N835" s="4"/>
      <c r="O835" s="4"/>
      <c r="P835" s="4"/>
    </row>
    <row r="836" spans="12:16" ht="12.75">
      <c r="L836" s="4"/>
      <c r="M836" s="4"/>
      <c r="N836" s="4"/>
      <c r="O836" s="4"/>
      <c r="P836" s="4"/>
    </row>
    <row r="837" spans="12:16" ht="12.75">
      <c r="L837" s="4"/>
      <c r="M837" s="4"/>
      <c r="N837" s="4"/>
      <c r="O837" s="4"/>
      <c r="P837" s="4"/>
    </row>
    <row r="838" spans="12:16" ht="12.75">
      <c r="L838" s="4"/>
      <c r="M838" s="4"/>
      <c r="N838" s="4"/>
      <c r="O838" s="4"/>
      <c r="P838" s="4"/>
    </row>
    <row r="839" spans="12:16" ht="12.75">
      <c r="L839" s="4"/>
      <c r="M839" s="4"/>
      <c r="N839" s="4"/>
      <c r="O839" s="4"/>
      <c r="P839" s="4"/>
    </row>
    <row r="840" spans="12:16" ht="12.75">
      <c r="L840" s="4"/>
      <c r="M840" s="4"/>
      <c r="N840" s="4"/>
      <c r="O840" s="4"/>
      <c r="P840" s="4"/>
    </row>
    <row r="841" spans="12:16" ht="12.75">
      <c r="L841" s="4"/>
      <c r="M841" s="4"/>
      <c r="N841" s="4"/>
      <c r="O841" s="4"/>
      <c r="P841" s="4"/>
    </row>
    <row r="842" spans="12:16" ht="12.75">
      <c r="L842" s="4"/>
      <c r="M842" s="4"/>
      <c r="N842" s="4"/>
      <c r="O842" s="4"/>
      <c r="P842" s="4"/>
    </row>
    <row r="843" spans="12:16" ht="12.75">
      <c r="L843" s="4"/>
      <c r="M843" s="4"/>
      <c r="N843" s="4"/>
      <c r="O843" s="4"/>
      <c r="P843" s="4"/>
    </row>
    <row r="844" spans="12:16" ht="12.75">
      <c r="L844" s="4"/>
      <c r="M844" s="4"/>
      <c r="N844" s="4"/>
      <c r="O844" s="4"/>
      <c r="P844" s="4"/>
    </row>
    <row r="845" spans="12:16" ht="12.75">
      <c r="L845" s="4"/>
      <c r="M845" s="4"/>
      <c r="N845" s="4"/>
      <c r="O845" s="4"/>
      <c r="P845" s="4"/>
    </row>
    <row r="846" spans="12:16" ht="12.75">
      <c r="L846" s="4"/>
      <c r="M846" s="4"/>
      <c r="N846" s="4"/>
      <c r="O846" s="4"/>
      <c r="P846" s="4"/>
    </row>
    <row r="847" spans="12:16" ht="12.75">
      <c r="L847" s="4"/>
      <c r="M847" s="4"/>
      <c r="N847" s="4"/>
      <c r="O847" s="4"/>
      <c r="P847" s="4"/>
    </row>
    <row r="848" spans="12:16" ht="12.75">
      <c r="L848" s="4"/>
      <c r="M848" s="4"/>
      <c r="N848" s="4"/>
      <c r="O848" s="4"/>
      <c r="P848" s="4"/>
    </row>
    <row r="849" spans="12:16" ht="12.75">
      <c r="L849" s="4"/>
      <c r="M849" s="4"/>
      <c r="N849" s="4"/>
      <c r="O849" s="4"/>
      <c r="P849" s="4"/>
    </row>
    <row r="850" spans="12:16" ht="12.75">
      <c r="L850" s="4"/>
      <c r="M850" s="4"/>
      <c r="N850" s="4"/>
      <c r="O850" s="4"/>
      <c r="P850" s="4"/>
    </row>
    <row r="851" spans="12:16" ht="12.75">
      <c r="L851" s="4"/>
      <c r="M851" s="4"/>
      <c r="N851" s="4"/>
      <c r="O851" s="4"/>
      <c r="P851" s="4"/>
    </row>
    <row r="852" spans="12:16" ht="12.75">
      <c r="L852" s="4"/>
      <c r="M852" s="4"/>
      <c r="N852" s="4"/>
      <c r="O852" s="4"/>
      <c r="P852" s="4"/>
    </row>
    <row r="853" spans="12:16" ht="12.75">
      <c r="L853" s="4"/>
      <c r="M853" s="4"/>
      <c r="N853" s="4"/>
      <c r="O853" s="4"/>
      <c r="P853" s="4"/>
    </row>
    <row r="854" spans="12:16" ht="12.75">
      <c r="L854" s="4"/>
      <c r="M854" s="4"/>
      <c r="N854" s="4"/>
      <c r="O854" s="4"/>
      <c r="P854" s="4"/>
    </row>
    <row r="855" spans="12:16" ht="12.75">
      <c r="L855" s="4"/>
      <c r="M855" s="4"/>
      <c r="N855" s="4"/>
      <c r="O855" s="4"/>
      <c r="P855" s="4"/>
    </row>
    <row r="856" spans="12:16" ht="12.75">
      <c r="L856" s="4"/>
      <c r="M856" s="4"/>
      <c r="N856" s="4"/>
      <c r="O856" s="4"/>
      <c r="P856" s="4"/>
    </row>
    <row r="857" spans="12:16" ht="12.75">
      <c r="L857" s="4"/>
      <c r="M857" s="4"/>
      <c r="N857" s="4"/>
      <c r="O857" s="4"/>
      <c r="P857" s="4"/>
    </row>
    <row r="858" spans="12:16" ht="12.75">
      <c r="L858" s="4"/>
      <c r="M858" s="4"/>
      <c r="N858" s="4"/>
      <c r="O858" s="4"/>
      <c r="P858" s="4"/>
    </row>
    <row r="859" spans="12:16" ht="12.75">
      <c r="L859" s="4"/>
      <c r="M859" s="4"/>
      <c r="N859" s="4"/>
      <c r="O859" s="4"/>
      <c r="P859" s="4"/>
    </row>
    <row r="860" spans="12:16" ht="12.75">
      <c r="L860" s="4"/>
      <c r="M860" s="4"/>
      <c r="N860" s="4"/>
      <c r="O860" s="4"/>
      <c r="P860" s="4"/>
    </row>
    <row r="861" spans="12:16" ht="12.75">
      <c r="L861" s="4"/>
      <c r="M861" s="4"/>
      <c r="N861" s="4"/>
      <c r="O861" s="4"/>
      <c r="P861" s="4"/>
    </row>
    <row r="862" spans="12:16" ht="12.75">
      <c r="L862" s="4"/>
      <c r="M862" s="4"/>
      <c r="N862" s="4"/>
      <c r="O862" s="4"/>
      <c r="P862" s="4"/>
    </row>
    <row r="863" spans="12:16" ht="12.75">
      <c r="L863" s="4"/>
      <c r="M863" s="4"/>
      <c r="N863" s="4"/>
      <c r="O863" s="4"/>
      <c r="P863" s="4"/>
    </row>
    <row r="864" spans="12:16" ht="12.75">
      <c r="L864" s="4"/>
      <c r="M864" s="4"/>
      <c r="N864" s="4"/>
      <c r="O864" s="4"/>
      <c r="P864" s="4"/>
    </row>
    <row r="865" spans="12:16" ht="12.75">
      <c r="L865" s="4"/>
      <c r="M865" s="4"/>
      <c r="N865" s="4"/>
      <c r="O865" s="4"/>
      <c r="P865" s="4"/>
    </row>
    <row r="866" spans="12:16" ht="12.75">
      <c r="L866" s="4"/>
      <c r="M866" s="4"/>
      <c r="N866" s="4"/>
      <c r="O866" s="4"/>
      <c r="P866" s="4"/>
    </row>
    <row r="867" spans="12:16" ht="12.75">
      <c r="L867" s="4"/>
      <c r="M867" s="4"/>
      <c r="N867" s="4"/>
      <c r="O867" s="4"/>
      <c r="P867" s="4"/>
    </row>
    <row r="868" spans="12:16" ht="12.75">
      <c r="L868" s="4"/>
      <c r="M868" s="4"/>
      <c r="N868" s="4"/>
      <c r="O868" s="4"/>
      <c r="P868" s="4"/>
    </row>
    <row r="869" spans="12:16" ht="12.75">
      <c r="L869" s="4"/>
      <c r="M869" s="4"/>
      <c r="N869" s="4"/>
      <c r="O869" s="4"/>
      <c r="P869" s="4"/>
    </row>
    <row r="870" spans="12:16" ht="12.75">
      <c r="L870" s="4"/>
      <c r="M870" s="4"/>
      <c r="N870" s="4"/>
      <c r="O870" s="4"/>
      <c r="P870" s="4"/>
    </row>
    <row r="871" spans="12:16" ht="12.75">
      <c r="L871" s="4"/>
      <c r="M871" s="4"/>
      <c r="N871" s="4"/>
      <c r="O871" s="4"/>
      <c r="P871" s="4"/>
    </row>
    <row r="872" spans="12:16" ht="12.75">
      <c r="L872" s="4"/>
      <c r="M872" s="4"/>
      <c r="N872" s="4"/>
      <c r="O872" s="4"/>
      <c r="P872" s="4"/>
    </row>
    <row r="873" spans="12:16" ht="12.75">
      <c r="L873" s="4"/>
      <c r="M873" s="4"/>
      <c r="N873" s="4"/>
      <c r="O873" s="4"/>
      <c r="P873" s="4"/>
    </row>
    <row r="874" spans="12:16" ht="12.75">
      <c r="L874" s="4"/>
      <c r="M874" s="4"/>
      <c r="N874" s="4"/>
      <c r="O874" s="4"/>
      <c r="P874" s="4"/>
    </row>
    <row r="875" spans="12:16" ht="12.75">
      <c r="L875" s="4"/>
      <c r="M875" s="4"/>
      <c r="N875" s="4"/>
      <c r="O875" s="4"/>
      <c r="P875" s="4"/>
    </row>
    <row r="876" spans="12:16" ht="12.75">
      <c r="L876" s="4"/>
      <c r="M876" s="4"/>
      <c r="N876" s="4"/>
      <c r="O876" s="4"/>
      <c r="P876" s="4"/>
    </row>
    <row r="877" spans="12:16" ht="12.75">
      <c r="L877" s="4"/>
      <c r="M877" s="4"/>
      <c r="N877" s="4"/>
      <c r="O877" s="4"/>
      <c r="P877" s="4"/>
    </row>
    <row r="878" spans="12:16" ht="12.75">
      <c r="L878" s="4"/>
      <c r="M878" s="4"/>
      <c r="N878" s="4"/>
      <c r="O878" s="4"/>
      <c r="P878" s="4"/>
    </row>
    <row r="879" spans="12:16" ht="12.75">
      <c r="L879" s="4"/>
      <c r="M879" s="4"/>
      <c r="N879" s="4"/>
      <c r="O879" s="4"/>
      <c r="P879" s="4"/>
    </row>
    <row r="880" spans="12:16" ht="12.75">
      <c r="L880" s="4"/>
      <c r="M880" s="4"/>
      <c r="N880" s="4"/>
      <c r="O880" s="4"/>
      <c r="P880" s="4"/>
    </row>
    <row r="881" spans="12:16" ht="12.75">
      <c r="L881" s="4"/>
      <c r="M881" s="4"/>
      <c r="N881" s="4"/>
      <c r="O881" s="4"/>
      <c r="P881" s="4"/>
    </row>
    <row r="882" spans="12:16" ht="12.75">
      <c r="L882" s="4"/>
      <c r="M882" s="4"/>
      <c r="N882" s="4"/>
      <c r="O882" s="4"/>
      <c r="P882" s="4"/>
    </row>
    <row r="883" spans="12:16" ht="12.75">
      <c r="L883" s="4"/>
      <c r="M883" s="4"/>
      <c r="N883" s="4"/>
      <c r="O883" s="4"/>
      <c r="P883" s="4"/>
    </row>
    <row r="884" spans="12:16" ht="12.75">
      <c r="L884" s="4"/>
      <c r="M884" s="4"/>
      <c r="N884" s="4"/>
      <c r="O884" s="4"/>
      <c r="P884" s="4"/>
    </row>
    <row r="885" spans="12:16" ht="12.75">
      <c r="L885" s="4"/>
      <c r="M885" s="4"/>
      <c r="N885" s="4"/>
      <c r="O885" s="4"/>
      <c r="P885" s="4"/>
    </row>
    <row r="886" spans="12:16" ht="12.75">
      <c r="L886" s="4"/>
      <c r="M886" s="4"/>
      <c r="N886" s="4"/>
      <c r="O886" s="4"/>
      <c r="P886" s="4"/>
    </row>
    <row r="887" spans="12:16" ht="12.75">
      <c r="L887" s="4"/>
      <c r="M887" s="4"/>
      <c r="N887" s="4"/>
      <c r="O887" s="4"/>
      <c r="P887" s="4"/>
    </row>
    <row r="888" spans="12:16" ht="12.75">
      <c r="L888" s="4"/>
      <c r="M888" s="4"/>
      <c r="N888" s="4"/>
      <c r="O888" s="4"/>
      <c r="P888" s="4"/>
    </row>
    <row r="889" spans="12:16" ht="12.75">
      <c r="L889" s="4"/>
      <c r="M889" s="4"/>
      <c r="N889" s="4"/>
      <c r="O889" s="4"/>
      <c r="P889" s="4"/>
    </row>
    <row r="890" spans="12:16" ht="12.75">
      <c r="L890" s="4"/>
      <c r="M890" s="4"/>
      <c r="N890" s="4"/>
      <c r="O890" s="4"/>
      <c r="P890" s="4"/>
    </row>
    <row r="891" spans="12:16" ht="12.75">
      <c r="L891" s="4"/>
      <c r="M891" s="4"/>
      <c r="N891" s="4"/>
      <c r="O891" s="4"/>
      <c r="P891" s="4"/>
    </row>
    <row r="892" spans="12:16" ht="12.75">
      <c r="L892" s="4"/>
      <c r="M892" s="4"/>
      <c r="N892" s="4"/>
      <c r="O892" s="4"/>
      <c r="P892" s="4"/>
    </row>
    <row r="893" spans="12:16" ht="12.75">
      <c r="L893" s="4"/>
      <c r="M893" s="4"/>
      <c r="N893" s="4"/>
      <c r="O893" s="4"/>
      <c r="P893" s="4"/>
    </row>
    <row r="894" spans="12:16" ht="12.75">
      <c r="L894" s="4"/>
      <c r="M894" s="4"/>
      <c r="N894" s="4"/>
      <c r="O894" s="4"/>
      <c r="P894" s="4"/>
    </row>
    <row r="895" spans="12:16" ht="12.75">
      <c r="L895" s="4"/>
      <c r="M895" s="4"/>
      <c r="N895" s="4"/>
      <c r="O895" s="4"/>
      <c r="P895" s="4"/>
    </row>
    <row r="896" spans="12:16" ht="12.75">
      <c r="L896" s="4"/>
      <c r="M896" s="4"/>
      <c r="N896" s="4"/>
      <c r="O896" s="4"/>
      <c r="P896" s="4"/>
    </row>
    <row r="897" spans="12:16" ht="12.75">
      <c r="L897" s="4"/>
      <c r="M897" s="4"/>
      <c r="N897" s="4"/>
      <c r="O897" s="4"/>
      <c r="P897" s="4"/>
    </row>
    <row r="898" spans="12:16" ht="12.75">
      <c r="L898" s="4"/>
      <c r="M898" s="4"/>
      <c r="N898" s="4"/>
      <c r="O898" s="4"/>
      <c r="P898" s="4"/>
    </row>
    <row r="899" spans="12:16" ht="12.75">
      <c r="L899" s="4"/>
      <c r="M899" s="4"/>
      <c r="N899" s="4"/>
      <c r="O899" s="4"/>
      <c r="P899" s="4"/>
    </row>
    <row r="900" spans="12:16" ht="12.75">
      <c r="L900" s="4"/>
      <c r="M900" s="4"/>
      <c r="N900" s="4"/>
      <c r="O900" s="4"/>
      <c r="P900" s="4"/>
    </row>
    <row r="901" spans="12:16" ht="12.75">
      <c r="L901" s="4"/>
      <c r="M901" s="4"/>
      <c r="N901" s="4"/>
      <c r="O901" s="4"/>
      <c r="P901" s="4"/>
    </row>
    <row r="902" spans="12:16" ht="12.75">
      <c r="L902" s="4"/>
      <c r="M902" s="4"/>
      <c r="N902" s="4"/>
      <c r="O902" s="4"/>
      <c r="P902" s="4"/>
    </row>
    <row r="903" spans="12:16" ht="12.75">
      <c r="L903" s="4"/>
      <c r="M903" s="4"/>
      <c r="N903" s="4"/>
      <c r="O903" s="4"/>
      <c r="P903" s="4"/>
    </row>
    <row r="904" spans="12:16" ht="12.75">
      <c r="L904" s="4"/>
      <c r="M904" s="4"/>
      <c r="N904" s="4"/>
      <c r="O904" s="4"/>
      <c r="P904" s="4"/>
    </row>
    <row r="905" spans="12:16" ht="12.75">
      <c r="L905" s="4"/>
      <c r="M905" s="4"/>
      <c r="N905" s="4"/>
      <c r="O905" s="4"/>
      <c r="P905" s="4"/>
    </row>
    <row r="906" spans="12:16" ht="12.75">
      <c r="L906" s="4"/>
      <c r="M906" s="4"/>
      <c r="N906" s="4"/>
      <c r="O906" s="4"/>
      <c r="P906" s="4"/>
    </row>
    <row r="907" spans="12:16" ht="12.75">
      <c r="L907" s="4"/>
      <c r="M907" s="4"/>
      <c r="N907" s="4"/>
      <c r="O907" s="4"/>
      <c r="P907" s="4"/>
    </row>
    <row r="908" spans="12:16" ht="12.75">
      <c r="L908" s="4"/>
      <c r="M908" s="4"/>
      <c r="N908" s="4"/>
      <c r="O908" s="4"/>
      <c r="P908" s="4"/>
    </row>
    <row r="909" spans="12:16" ht="12.75">
      <c r="L909" s="4"/>
      <c r="M909" s="4"/>
      <c r="N909" s="4"/>
      <c r="O909" s="4"/>
      <c r="P909" s="4"/>
    </row>
    <row r="910" spans="12:16" ht="12.75">
      <c r="L910" s="4"/>
      <c r="M910" s="4"/>
      <c r="N910" s="4"/>
      <c r="O910" s="4"/>
      <c r="P910" s="4"/>
    </row>
    <row r="911" spans="12:16" ht="12.75">
      <c r="L911" s="4"/>
      <c r="M911" s="4"/>
      <c r="N911" s="4"/>
      <c r="O911" s="4"/>
      <c r="P911" s="4"/>
    </row>
    <row r="912" spans="12:16" ht="12.75">
      <c r="L912" s="4"/>
      <c r="M912" s="4"/>
      <c r="N912" s="4"/>
      <c r="O912" s="4"/>
      <c r="P912" s="4"/>
    </row>
    <row r="913" spans="12:16" ht="12.75">
      <c r="L913" s="4"/>
      <c r="M913" s="4"/>
      <c r="N913" s="4"/>
      <c r="O913" s="4"/>
      <c r="P913" s="4"/>
    </row>
    <row r="914" spans="12:16" ht="12.75">
      <c r="L914" s="4"/>
      <c r="M914" s="4"/>
      <c r="N914" s="4"/>
      <c r="O914" s="4"/>
      <c r="P914" s="4"/>
    </row>
    <row r="915" spans="12:16" ht="12.75">
      <c r="L915" s="4"/>
      <c r="M915" s="4"/>
      <c r="N915" s="4"/>
      <c r="O915" s="4"/>
      <c r="P915" s="4"/>
    </row>
    <row r="916" spans="12:16" ht="12.75">
      <c r="L916" s="4"/>
      <c r="M916" s="4"/>
      <c r="N916" s="4"/>
      <c r="O916" s="4"/>
      <c r="P916" s="4"/>
    </row>
    <row r="917" spans="12:16" ht="12.75">
      <c r="L917" s="4"/>
      <c r="M917" s="4"/>
      <c r="N917" s="4"/>
      <c r="O917" s="4"/>
      <c r="P917" s="4"/>
    </row>
    <row r="918" spans="12:16" ht="12.75">
      <c r="L918" s="4"/>
      <c r="M918" s="4"/>
      <c r="N918" s="4"/>
      <c r="O918" s="4"/>
      <c r="P918" s="4"/>
    </row>
    <row r="919" spans="12:16" ht="12.75">
      <c r="L919" s="4"/>
      <c r="M919" s="4"/>
      <c r="N919" s="4"/>
      <c r="O919" s="4"/>
      <c r="P919" s="4"/>
    </row>
    <row r="920" spans="12:16" ht="12.75">
      <c r="L920" s="4"/>
      <c r="M920" s="4"/>
      <c r="N920" s="4"/>
      <c r="O920" s="4"/>
      <c r="P920" s="4"/>
    </row>
    <row r="921" spans="12:16" ht="12.75">
      <c r="L921" s="4"/>
      <c r="M921" s="4"/>
      <c r="N921" s="4"/>
      <c r="O921" s="4"/>
      <c r="P921" s="4"/>
    </row>
    <row r="922" spans="12:16" ht="12.75">
      <c r="L922" s="4"/>
      <c r="M922" s="4"/>
      <c r="N922" s="4"/>
      <c r="O922" s="4"/>
      <c r="P922" s="4"/>
    </row>
    <row r="923" spans="12:16" ht="12.75">
      <c r="L923" s="4"/>
      <c r="M923" s="4"/>
      <c r="N923" s="4"/>
      <c r="O923" s="4"/>
      <c r="P923" s="4"/>
    </row>
    <row r="924" spans="12:16" ht="12.75">
      <c r="L924" s="4"/>
      <c r="M924" s="4"/>
      <c r="N924" s="4"/>
      <c r="O924" s="4"/>
      <c r="P924" s="4"/>
    </row>
    <row r="925" spans="12:16" ht="12.75">
      <c r="L925" s="4"/>
      <c r="M925" s="4"/>
      <c r="N925" s="4"/>
      <c r="O925" s="4"/>
      <c r="P925" s="4"/>
    </row>
    <row r="926" spans="12:16" ht="12.75">
      <c r="L926" s="4"/>
      <c r="M926" s="4"/>
      <c r="N926" s="4"/>
      <c r="O926" s="4"/>
      <c r="P926" s="4"/>
    </row>
    <row r="927" spans="12:16" ht="12.75">
      <c r="L927" s="4"/>
      <c r="M927" s="4"/>
      <c r="N927" s="4"/>
      <c r="O927" s="4"/>
      <c r="P927" s="4"/>
    </row>
    <row r="928" spans="12:16" ht="12.75">
      <c r="L928" s="4"/>
      <c r="M928" s="4"/>
      <c r="N928" s="4"/>
      <c r="O928" s="4"/>
      <c r="P928" s="4"/>
    </row>
    <row r="929" spans="12:16" ht="12.75">
      <c r="L929" s="4"/>
      <c r="M929" s="4"/>
      <c r="N929" s="4"/>
      <c r="O929" s="4"/>
      <c r="P929" s="4"/>
    </row>
    <row r="930" spans="12:16" ht="12.75">
      <c r="L930" s="4"/>
      <c r="M930" s="4"/>
      <c r="N930" s="4"/>
      <c r="O930" s="4"/>
      <c r="P930" s="4"/>
    </row>
    <row r="931" spans="12:16" ht="12.75">
      <c r="L931" s="4"/>
      <c r="M931" s="4"/>
      <c r="N931" s="4"/>
      <c r="O931" s="4"/>
      <c r="P931" s="4"/>
    </row>
    <row r="932" spans="12:16" ht="12.75">
      <c r="L932" s="4"/>
      <c r="M932" s="4"/>
      <c r="N932" s="4"/>
      <c r="O932" s="4"/>
      <c r="P932" s="4"/>
    </row>
    <row r="933" spans="12:16" ht="12.75">
      <c r="L933" s="4"/>
      <c r="M933" s="4"/>
      <c r="N933" s="4"/>
      <c r="O933" s="4"/>
      <c r="P933" s="4"/>
    </row>
    <row r="934" spans="12:16" ht="12.75">
      <c r="L934" s="4"/>
      <c r="M934" s="4"/>
      <c r="N934" s="4"/>
      <c r="O934" s="4"/>
      <c r="P934" s="4"/>
    </row>
    <row r="935" spans="12:16" ht="12.75">
      <c r="L935" s="4"/>
      <c r="M935" s="4"/>
      <c r="N935" s="4"/>
      <c r="O935" s="4"/>
      <c r="P935" s="4"/>
    </row>
    <row r="936" spans="12:16" ht="12.75">
      <c r="L936" s="4"/>
      <c r="M936" s="4"/>
      <c r="N936" s="4"/>
      <c r="O936" s="4"/>
      <c r="P936" s="4"/>
    </row>
    <row r="937" spans="12:16" ht="12.75">
      <c r="L937" s="4"/>
      <c r="M937" s="4"/>
      <c r="N937" s="4"/>
      <c r="O937" s="4"/>
      <c r="P937" s="4"/>
    </row>
    <row r="938" spans="12:16" ht="12.75">
      <c r="L938" s="4"/>
      <c r="M938" s="4"/>
      <c r="N938" s="4"/>
      <c r="O938" s="4"/>
      <c r="P938" s="4"/>
    </row>
    <row r="939" spans="12:16" ht="12.75">
      <c r="L939" s="4"/>
      <c r="M939" s="4"/>
      <c r="N939" s="4"/>
      <c r="O939" s="4"/>
      <c r="P939" s="4"/>
    </row>
    <row r="940" spans="12:16" ht="12.75">
      <c r="L940" s="4"/>
      <c r="M940" s="4"/>
      <c r="N940" s="4"/>
      <c r="O940" s="4"/>
      <c r="P940" s="4"/>
    </row>
    <row r="941" spans="12:16" ht="12.75">
      <c r="L941" s="4"/>
      <c r="M941" s="4"/>
      <c r="N941" s="4"/>
      <c r="O941" s="4"/>
      <c r="P941" s="4"/>
    </row>
    <row r="942" spans="12:16" ht="12.75">
      <c r="L942" s="4"/>
      <c r="M942" s="4"/>
      <c r="N942" s="4"/>
      <c r="O942" s="4"/>
      <c r="P942" s="4"/>
    </row>
    <row r="943" spans="12:16" ht="12.75">
      <c r="L943" s="4"/>
      <c r="M943" s="4"/>
      <c r="N943" s="4"/>
      <c r="O943" s="4"/>
      <c r="P943" s="4"/>
    </row>
    <row r="944" spans="12:16" ht="12.75">
      <c r="L944" s="4"/>
      <c r="M944" s="4"/>
      <c r="N944" s="4"/>
      <c r="O944" s="4"/>
      <c r="P944" s="4"/>
    </row>
    <row r="945" spans="12:16" ht="12.75">
      <c r="L945" s="4"/>
      <c r="M945" s="4"/>
      <c r="N945" s="4"/>
      <c r="O945" s="4"/>
      <c r="P945" s="4"/>
    </row>
    <row r="946" spans="12:16" ht="12.75">
      <c r="L946" s="4"/>
      <c r="M946" s="4"/>
      <c r="N946" s="4"/>
      <c r="O946" s="4"/>
      <c r="P946" s="4"/>
    </row>
    <row r="947" spans="12:16" ht="12.75">
      <c r="L947" s="4"/>
      <c r="M947" s="4"/>
      <c r="N947" s="4"/>
      <c r="O947" s="4"/>
      <c r="P947" s="4"/>
    </row>
    <row r="948" spans="12:16" ht="12.75">
      <c r="L948" s="4"/>
      <c r="M948" s="4"/>
      <c r="N948" s="4"/>
      <c r="O948" s="4"/>
      <c r="P948" s="4"/>
    </row>
    <row r="949" spans="12:16" ht="12.75">
      <c r="L949" s="4"/>
      <c r="M949" s="4"/>
      <c r="N949" s="4"/>
      <c r="O949" s="4"/>
      <c r="P949" s="4"/>
    </row>
    <row r="950" spans="12:16" ht="12.75">
      <c r="L950" s="4"/>
      <c r="M950" s="4"/>
      <c r="N950" s="4"/>
      <c r="O950" s="4"/>
      <c r="P950" s="4"/>
    </row>
    <row r="951" spans="12:16" ht="12.75">
      <c r="L951" s="4"/>
      <c r="M951" s="4"/>
      <c r="N951" s="4"/>
      <c r="O951" s="4"/>
      <c r="P951" s="4"/>
    </row>
    <row r="952" spans="12:16" ht="12.75">
      <c r="L952" s="4"/>
      <c r="M952" s="4"/>
      <c r="N952" s="4"/>
      <c r="O952" s="4"/>
      <c r="P952" s="4"/>
    </row>
    <row r="953" spans="12:16" ht="12.75">
      <c r="L953" s="4"/>
      <c r="M953" s="4"/>
      <c r="N953" s="4"/>
      <c r="O953" s="4"/>
      <c r="P953" s="4"/>
    </row>
    <row r="954" spans="12:16" ht="12.75">
      <c r="L954" s="4"/>
      <c r="M954" s="4"/>
      <c r="N954" s="4"/>
      <c r="O954" s="4"/>
      <c r="P954" s="4"/>
    </row>
    <row r="955" spans="12:16" ht="12.75">
      <c r="L955" s="4"/>
      <c r="M955" s="4"/>
      <c r="N955" s="4"/>
      <c r="O955" s="4"/>
      <c r="P955" s="4"/>
    </row>
    <row r="956" spans="12:16" ht="12.75">
      <c r="L956" s="4"/>
      <c r="M956" s="4"/>
      <c r="N956" s="4"/>
      <c r="O956" s="4"/>
      <c r="P956" s="4"/>
    </row>
    <row r="957" spans="12:16" ht="12.75">
      <c r="L957" s="4"/>
      <c r="M957" s="4"/>
      <c r="N957" s="4"/>
      <c r="O957" s="4"/>
      <c r="P957" s="4"/>
    </row>
    <row r="958" spans="12:16" ht="12.75">
      <c r="L958" s="4"/>
      <c r="M958" s="4"/>
      <c r="N958" s="4"/>
      <c r="O958" s="4"/>
      <c r="P958" s="4"/>
    </row>
    <row r="959" spans="12:16" ht="12.75">
      <c r="L959" s="4"/>
      <c r="M959" s="4"/>
      <c r="N959" s="4"/>
      <c r="O959" s="4"/>
      <c r="P959" s="4"/>
    </row>
    <row r="960" spans="12:16" ht="12.75">
      <c r="L960" s="4"/>
      <c r="M960" s="4"/>
      <c r="N960" s="4"/>
      <c r="O960" s="4"/>
      <c r="P960" s="4"/>
    </row>
    <row r="961" spans="12:16" ht="12.75">
      <c r="L961" s="4"/>
      <c r="M961" s="4"/>
      <c r="N961" s="4"/>
      <c r="O961" s="4"/>
      <c r="P961" s="4"/>
    </row>
    <row r="962" spans="12:16" ht="12.75">
      <c r="L962" s="4"/>
      <c r="M962" s="4"/>
      <c r="N962" s="4"/>
      <c r="O962" s="4"/>
      <c r="P962" s="4"/>
    </row>
    <row r="963" spans="12:16" ht="12.75">
      <c r="L963" s="4"/>
      <c r="M963" s="4"/>
      <c r="N963" s="4"/>
      <c r="O963" s="4"/>
      <c r="P963" s="4"/>
    </row>
    <row r="964" spans="12:16" ht="12.75">
      <c r="L964" s="4"/>
      <c r="M964" s="4"/>
      <c r="N964" s="4"/>
      <c r="O964" s="4"/>
      <c r="P964" s="4"/>
    </row>
    <row r="965" spans="12:16" ht="12.75">
      <c r="L965" s="4"/>
      <c r="M965" s="4"/>
      <c r="N965" s="4"/>
      <c r="O965" s="4"/>
      <c r="P965" s="4"/>
    </row>
    <row r="966" spans="12:16" ht="12.75">
      <c r="L966" s="4"/>
      <c r="M966" s="4"/>
      <c r="N966" s="4"/>
      <c r="O966" s="4"/>
      <c r="P966" s="4"/>
    </row>
    <row r="967" spans="12:16" ht="12.75">
      <c r="L967" s="4"/>
      <c r="M967" s="4"/>
      <c r="N967" s="4"/>
      <c r="O967" s="4"/>
      <c r="P967" s="4"/>
    </row>
    <row r="968" spans="12:16" ht="12.75">
      <c r="L968" s="4"/>
      <c r="M968" s="4"/>
      <c r="N968" s="4"/>
      <c r="O968" s="4"/>
      <c r="P968" s="4"/>
    </row>
    <row r="969" spans="12:16" ht="12.75">
      <c r="L969" s="4"/>
      <c r="M969" s="4"/>
      <c r="N969" s="4"/>
      <c r="O969" s="4"/>
      <c r="P969" s="4"/>
    </row>
    <row r="970" spans="12:16" ht="12.75">
      <c r="L970" s="4"/>
      <c r="M970" s="4"/>
      <c r="N970" s="4"/>
      <c r="O970" s="4"/>
      <c r="P970" s="4"/>
    </row>
    <row r="971" spans="12:16" ht="12.75">
      <c r="L971" s="4"/>
      <c r="M971" s="4"/>
      <c r="N971" s="4"/>
      <c r="O971" s="4"/>
      <c r="P971" s="4"/>
    </row>
    <row r="972" spans="12:16" ht="12.75">
      <c r="L972" s="4"/>
      <c r="M972" s="4"/>
      <c r="N972" s="4"/>
      <c r="O972" s="4"/>
      <c r="P972" s="4"/>
    </row>
    <row r="973" spans="12:16" ht="12.75">
      <c r="L973" s="4"/>
      <c r="M973" s="4"/>
      <c r="N973" s="4"/>
      <c r="O973" s="4"/>
      <c r="P973" s="4"/>
    </row>
    <row r="974" spans="12:16" ht="12.75">
      <c r="L974" s="4"/>
      <c r="M974" s="4"/>
      <c r="N974" s="4"/>
      <c r="O974" s="4"/>
      <c r="P974" s="4"/>
    </row>
    <row r="975" spans="12:16" ht="12.75">
      <c r="L975" s="4"/>
      <c r="M975" s="4"/>
      <c r="N975" s="4"/>
      <c r="O975" s="4"/>
      <c r="P975" s="4"/>
    </row>
    <row r="976" spans="12:16" ht="12.75">
      <c r="L976" s="4"/>
      <c r="M976" s="4"/>
      <c r="N976" s="4"/>
      <c r="O976" s="4"/>
      <c r="P976" s="4"/>
    </row>
    <row r="977" spans="12:16" ht="12.75">
      <c r="L977" s="4"/>
      <c r="M977" s="4"/>
      <c r="N977" s="4"/>
      <c r="O977" s="4"/>
      <c r="P977" s="4"/>
    </row>
    <row r="978" spans="12:16" ht="12.75">
      <c r="L978" s="4"/>
      <c r="M978" s="4"/>
      <c r="N978" s="4"/>
      <c r="O978" s="4"/>
      <c r="P978" s="4"/>
    </row>
    <row r="979" spans="12:16" ht="12.75">
      <c r="L979" s="4"/>
      <c r="M979" s="4"/>
      <c r="N979" s="4"/>
      <c r="O979" s="4"/>
      <c r="P979" s="4"/>
    </row>
    <row r="980" spans="12:16" ht="12.75">
      <c r="L980" s="4"/>
      <c r="M980" s="4"/>
      <c r="N980" s="4"/>
      <c r="O980" s="4"/>
      <c r="P980" s="4"/>
    </row>
    <row r="981" spans="12:16" ht="12.75">
      <c r="L981" s="4"/>
      <c r="M981" s="4"/>
      <c r="N981" s="4"/>
      <c r="O981" s="4"/>
      <c r="P981" s="4"/>
    </row>
    <row r="982" spans="12:16" ht="12.75">
      <c r="L982" s="4"/>
      <c r="M982" s="4"/>
      <c r="N982" s="4"/>
      <c r="O982" s="4"/>
      <c r="P982" s="4"/>
    </row>
    <row r="983" spans="12:16" ht="12.75">
      <c r="L983" s="4"/>
      <c r="M983" s="4"/>
      <c r="N983" s="4"/>
      <c r="O983" s="4"/>
      <c r="P983" s="4"/>
    </row>
    <row r="984" spans="12:16" ht="12.75">
      <c r="L984" s="4"/>
      <c r="M984" s="4"/>
      <c r="N984" s="4"/>
      <c r="O984" s="4"/>
      <c r="P984" s="4"/>
    </row>
    <row r="985" spans="12:16" ht="12.75">
      <c r="L985" s="4"/>
      <c r="M985" s="4"/>
      <c r="N985" s="4"/>
      <c r="O985" s="4"/>
      <c r="P985" s="4"/>
    </row>
    <row r="986" spans="12:16" ht="12.75">
      <c r="L986" s="4"/>
      <c r="M986" s="4"/>
      <c r="N986" s="4"/>
      <c r="O986" s="4"/>
      <c r="P986" s="4"/>
    </row>
    <row r="987" spans="12:16" ht="12.75">
      <c r="L987" s="4"/>
      <c r="M987" s="4"/>
      <c r="N987" s="4"/>
      <c r="O987" s="4"/>
      <c r="P987" s="4"/>
    </row>
    <row r="988" spans="12:16" ht="12.75">
      <c r="L988" s="4"/>
      <c r="M988" s="4"/>
      <c r="N988" s="4"/>
      <c r="O988" s="4"/>
      <c r="P988" s="4"/>
    </row>
    <row r="989" spans="12:16" ht="12.75">
      <c r="L989" s="4"/>
      <c r="M989" s="4"/>
      <c r="N989" s="4"/>
      <c r="O989" s="4"/>
      <c r="P989" s="4"/>
    </row>
    <row r="990" spans="12:16" ht="12.75">
      <c r="L990" s="4"/>
      <c r="M990" s="4"/>
      <c r="N990" s="4"/>
      <c r="O990" s="4"/>
      <c r="P990" s="4"/>
    </row>
    <row r="991" spans="12:16" ht="12.75">
      <c r="L991" s="4"/>
      <c r="M991" s="4"/>
      <c r="N991" s="4"/>
      <c r="O991" s="4"/>
      <c r="P991" s="4"/>
    </row>
    <row r="992" spans="12:16" ht="12.75">
      <c r="L992" s="4"/>
      <c r="M992" s="4"/>
      <c r="N992" s="4"/>
      <c r="O992" s="4"/>
      <c r="P992" s="4"/>
    </row>
    <row r="993" spans="12:16" ht="12.75">
      <c r="L993" s="4"/>
      <c r="M993" s="4"/>
      <c r="N993" s="4"/>
      <c r="O993" s="4"/>
      <c r="P993" s="4"/>
    </row>
    <row r="994" spans="12:16" ht="12.75">
      <c r="L994" s="4"/>
      <c r="M994" s="4"/>
      <c r="N994" s="4"/>
      <c r="O994" s="4"/>
      <c r="P994" s="4"/>
    </row>
    <row r="995" spans="12:16" ht="12.75">
      <c r="L995" s="4"/>
      <c r="M995" s="4"/>
      <c r="N995" s="4"/>
      <c r="O995" s="4"/>
      <c r="P995" s="4"/>
    </row>
    <row r="996" spans="12:16" ht="12.75">
      <c r="L996" s="4"/>
      <c r="M996" s="4"/>
      <c r="N996" s="4"/>
      <c r="O996" s="4"/>
      <c r="P996" s="4"/>
    </row>
    <row r="997" spans="12:16" ht="12.75">
      <c r="L997" s="4"/>
      <c r="M997" s="4"/>
      <c r="N997" s="4"/>
      <c r="O997" s="4"/>
      <c r="P997" s="4"/>
    </row>
    <row r="998" spans="12:16" ht="12.75">
      <c r="L998" s="4"/>
      <c r="M998" s="4"/>
      <c r="N998" s="4"/>
      <c r="O998" s="4"/>
      <c r="P998" s="4"/>
    </row>
    <row r="999" spans="12:16" ht="12.75">
      <c r="L999" s="4"/>
      <c r="M999" s="4"/>
      <c r="N999" s="4"/>
      <c r="O999" s="4"/>
      <c r="P999" s="4"/>
    </row>
    <row r="1000" spans="12:16" ht="12.75">
      <c r="L1000" s="4"/>
      <c r="M1000" s="4"/>
      <c r="N1000" s="4"/>
      <c r="O1000" s="4"/>
      <c r="P1000" s="4"/>
    </row>
    <row r="1001" spans="12:16" ht="12.75">
      <c r="L1001" s="4"/>
      <c r="M1001" s="4"/>
      <c r="N1001" s="4"/>
      <c r="O1001" s="4"/>
      <c r="P1001" s="4"/>
    </row>
    <row r="1002" spans="12:16" ht="12.75">
      <c r="L1002" s="4"/>
      <c r="M1002" s="4"/>
      <c r="N1002" s="4"/>
      <c r="O1002" s="4"/>
      <c r="P1002" s="4"/>
    </row>
  </sheetData>
  <mergeCells count="11">
    <mergeCell ref="AU1:AY1"/>
    <mergeCell ref="AZ1:BD1"/>
    <mergeCell ref="B1:F1"/>
    <mergeCell ref="AA1:AE1"/>
    <mergeCell ref="AF1:AJ1"/>
    <mergeCell ref="AK1:AO1"/>
    <mergeCell ref="AP1:AT1"/>
    <mergeCell ref="V1:Z1"/>
    <mergeCell ref="Q1:U1"/>
    <mergeCell ref="G1:K1"/>
    <mergeCell ref="L1:P1"/>
  </mergeCells>
  <conditionalFormatting sqref="I3:I27">
    <cfRule type="colorScale" priority="1">
      <colorScale>
        <cfvo type="min"/>
        <cfvo type="percentile" val="50"/>
        <cfvo type="max"/>
        <color rgb="FFE67C73"/>
        <color rgb="FFFFFFFF"/>
        <color rgb="FF57BB8A"/>
      </colorScale>
    </cfRule>
  </conditionalFormatting>
  <conditionalFormatting sqref="K3:K27">
    <cfRule type="colorScale" priority="2">
      <colorScale>
        <cfvo type="min"/>
        <cfvo type="percentile" val="50"/>
        <cfvo type="max"/>
        <color rgb="FFE67C73"/>
        <color rgb="FFFFFFFF"/>
        <color rgb="FF57BB8A"/>
      </colorScale>
    </cfRule>
  </conditionalFormatting>
  <conditionalFormatting sqref="J3:J27">
    <cfRule type="colorScale" priority="3">
      <colorScale>
        <cfvo type="min"/>
        <cfvo type="percentile" val="50"/>
        <cfvo type="max"/>
        <color rgb="FFE67C73"/>
        <color rgb="FFFFFFFF"/>
        <color rgb="FF57BB8A"/>
      </colorScale>
    </cfRule>
  </conditionalFormatting>
  <conditionalFormatting sqref="M3:M27">
    <cfRule type="colorScale" priority="4">
      <colorScale>
        <cfvo type="min"/>
        <cfvo type="percentile" val="50"/>
        <cfvo type="max"/>
        <color rgb="FF57BB8A"/>
        <color rgb="FFFFD666"/>
        <color rgb="FFE67C73"/>
      </colorScale>
    </cfRule>
  </conditionalFormatting>
  <conditionalFormatting sqref="R3:R27">
    <cfRule type="colorScale" priority="5">
      <colorScale>
        <cfvo type="min"/>
        <cfvo type="percentile" val="50"/>
        <cfvo type="max"/>
        <color rgb="FF57BB8A"/>
        <color rgb="FFFFD666"/>
        <color rgb="FFE67C73"/>
      </colorScale>
    </cfRule>
  </conditionalFormatting>
  <conditionalFormatting sqref="W3:W27">
    <cfRule type="colorScale" priority="6">
      <colorScale>
        <cfvo type="min"/>
        <cfvo type="percentile" val="50"/>
        <cfvo type="max"/>
        <color rgb="FF57BB8A"/>
        <color rgb="FFFFD666"/>
        <color rgb="FFE67C73"/>
      </colorScale>
    </cfRule>
  </conditionalFormatting>
  <conditionalFormatting sqref="AB3:AB27">
    <cfRule type="colorScale" priority="7">
      <colorScale>
        <cfvo type="min"/>
        <cfvo type="percentile" val="50"/>
        <cfvo type="max"/>
        <color rgb="FF57BB8A"/>
        <color rgb="FFFFD666"/>
        <color rgb="FFE67C73"/>
      </colorScale>
    </cfRule>
  </conditionalFormatting>
  <conditionalFormatting sqref="AG3:AG27">
    <cfRule type="colorScale" priority="8">
      <colorScale>
        <cfvo type="min"/>
        <cfvo type="percentile" val="50"/>
        <cfvo type="max"/>
        <color rgb="FF57BB8A"/>
        <color rgb="FFFFD666"/>
        <color rgb="FFE67C73"/>
      </colorScale>
    </cfRule>
  </conditionalFormatting>
  <conditionalFormatting sqref="AL3:AL27">
    <cfRule type="colorScale" priority="9">
      <colorScale>
        <cfvo type="min"/>
        <cfvo type="percentile" val="50"/>
        <cfvo type="max"/>
        <color rgb="FF57BB8A"/>
        <color rgb="FFFFD666"/>
        <color rgb="FFE67C73"/>
      </colorScale>
    </cfRule>
  </conditionalFormatting>
  <conditionalFormatting sqref="AQ3:AQ27">
    <cfRule type="colorScale" priority="10">
      <colorScale>
        <cfvo type="min"/>
        <cfvo type="percentile" val="50"/>
        <cfvo type="max"/>
        <color rgb="FF57BB8A"/>
        <color rgb="FFFFD666"/>
        <color rgb="FFE67C73"/>
      </colorScale>
    </cfRule>
  </conditionalFormatting>
  <conditionalFormatting sqref="AV3:AV27">
    <cfRule type="colorScale" priority="11">
      <colorScale>
        <cfvo type="min"/>
        <cfvo type="percentile" val="50"/>
        <cfvo type="max"/>
        <color rgb="FF57BB8A"/>
        <color rgb="FFFFD666"/>
        <color rgb="FFE67C73"/>
      </colorScale>
    </cfRule>
  </conditionalFormatting>
  <conditionalFormatting sqref="BA3:BA27">
    <cfRule type="colorScale" priority="12">
      <colorScale>
        <cfvo type="min"/>
        <cfvo type="percentile" val="50"/>
        <cfvo type="max"/>
        <color rgb="FF57BB8A"/>
        <color rgb="FFFFD666"/>
        <color rgb="FFE67C73"/>
      </colorScale>
    </cfRule>
  </conditionalFormatting>
  <conditionalFormatting sqref="L3:L26">
    <cfRule type="colorScale" priority="13">
      <colorScale>
        <cfvo type="min"/>
        <cfvo type="percentile" val="50"/>
        <cfvo type="max"/>
        <color rgb="FFE67C73"/>
        <color rgb="FFFFFFFF"/>
        <color rgb="FF57BB8A"/>
      </colorScale>
    </cfRule>
  </conditionalFormatting>
  <conditionalFormatting sqref="N3:N27">
    <cfRule type="colorScale" priority="14">
      <colorScale>
        <cfvo type="min"/>
        <cfvo type="percentile" val="50"/>
        <cfvo type="max"/>
        <color rgb="FFE67C73"/>
        <color rgb="FFFFFFFF"/>
        <color rgb="FF57BB8A"/>
      </colorScale>
    </cfRule>
  </conditionalFormatting>
  <conditionalFormatting sqref="O3:O27">
    <cfRule type="colorScale" priority="15">
      <colorScale>
        <cfvo type="min"/>
        <cfvo type="percentile" val="50"/>
        <cfvo type="max"/>
        <color rgb="FFE67C73"/>
        <color rgb="FFFFFFFF"/>
        <color rgb="FF57BB8A"/>
      </colorScale>
    </cfRule>
  </conditionalFormatting>
  <conditionalFormatting sqref="P3:P27">
    <cfRule type="colorScale" priority="16">
      <colorScale>
        <cfvo type="min"/>
        <cfvo type="percentile" val="50"/>
        <cfvo type="max"/>
        <color rgb="FFE67C73"/>
        <color rgb="FFFFFFFF"/>
        <color rgb="FF57BB8A"/>
      </colorScale>
    </cfRule>
  </conditionalFormatting>
  <conditionalFormatting sqref="Q3:Q27">
    <cfRule type="colorScale" priority="17">
      <colorScale>
        <cfvo type="min"/>
        <cfvo type="percentile" val="50"/>
        <cfvo type="max"/>
        <color rgb="FFE67C73"/>
        <color rgb="FFFFFFFF"/>
        <color rgb="FF57BB8A"/>
      </colorScale>
    </cfRule>
  </conditionalFormatting>
  <conditionalFormatting sqref="S3:S27">
    <cfRule type="colorScale" priority="18">
      <colorScale>
        <cfvo type="min"/>
        <cfvo type="percentile" val="50"/>
        <cfvo type="max"/>
        <color rgb="FFE67C73"/>
        <color rgb="FFFFFFFF"/>
        <color rgb="FF57BB8A"/>
      </colorScale>
    </cfRule>
  </conditionalFormatting>
  <conditionalFormatting sqref="T3:T27">
    <cfRule type="colorScale" priority="19">
      <colorScale>
        <cfvo type="min"/>
        <cfvo type="percentile" val="50"/>
        <cfvo type="max"/>
        <color rgb="FFE67C73"/>
        <color rgb="FFFFFFFF"/>
        <color rgb="FF57BB8A"/>
      </colorScale>
    </cfRule>
  </conditionalFormatting>
  <conditionalFormatting sqref="U3:U27">
    <cfRule type="colorScale" priority="20">
      <colorScale>
        <cfvo type="min"/>
        <cfvo type="percentile" val="50"/>
        <cfvo type="max"/>
        <color rgb="FFE67C73"/>
        <color rgb="FFFFFFFF"/>
        <color rgb="FF57BB8A"/>
      </colorScale>
    </cfRule>
  </conditionalFormatting>
  <conditionalFormatting sqref="V3:V27">
    <cfRule type="colorScale" priority="21">
      <colorScale>
        <cfvo type="min"/>
        <cfvo type="percentile" val="50"/>
        <cfvo type="max"/>
        <color rgb="FFE67C73"/>
        <color rgb="FFFFFFFF"/>
        <color rgb="FF57BB8A"/>
      </colorScale>
    </cfRule>
  </conditionalFormatting>
  <conditionalFormatting sqref="X3:X27">
    <cfRule type="colorScale" priority="22">
      <colorScale>
        <cfvo type="min"/>
        <cfvo type="percentile" val="50"/>
        <cfvo type="max"/>
        <color rgb="FFE67C73"/>
        <color rgb="FFFFFFFF"/>
        <color rgb="FF57BB8A"/>
      </colorScale>
    </cfRule>
  </conditionalFormatting>
  <conditionalFormatting sqref="Y3:Y27">
    <cfRule type="colorScale" priority="23">
      <colorScale>
        <cfvo type="min"/>
        <cfvo type="percentile" val="50"/>
        <cfvo type="max"/>
        <color rgb="FFE67C73"/>
        <color rgb="FFFFFFFF"/>
        <color rgb="FF57BB8A"/>
      </colorScale>
    </cfRule>
  </conditionalFormatting>
  <conditionalFormatting sqref="Z3:Z27">
    <cfRule type="colorScale" priority="24">
      <colorScale>
        <cfvo type="min"/>
        <cfvo type="percentile" val="50"/>
        <cfvo type="max"/>
        <color rgb="FFE67C73"/>
        <color rgb="FFFFFFFF"/>
        <color rgb="FF57BB8A"/>
      </colorScale>
    </cfRule>
  </conditionalFormatting>
  <conditionalFormatting sqref="AA3:AA27">
    <cfRule type="colorScale" priority="25">
      <colorScale>
        <cfvo type="min"/>
        <cfvo type="percentile" val="50"/>
        <cfvo type="max"/>
        <color rgb="FFE67C73"/>
        <color rgb="FFFFFFFF"/>
        <color rgb="FF57BB8A"/>
      </colorScale>
    </cfRule>
  </conditionalFormatting>
  <conditionalFormatting sqref="AC3:AC27">
    <cfRule type="colorScale" priority="26">
      <colorScale>
        <cfvo type="min"/>
        <cfvo type="percentile" val="50"/>
        <cfvo type="max"/>
        <color rgb="FFE67C73"/>
        <color rgb="FFFFFFFF"/>
        <color rgb="FF57BB8A"/>
      </colorScale>
    </cfRule>
  </conditionalFormatting>
  <conditionalFormatting sqref="AD3:AD27">
    <cfRule type="colorScale" priority="27">
      <colorScale>
        <cfvo type="min"/>
        <cfvo type="percentile" val="50"/>
        <cfvo type="max"/>
        <color rgb="FFE67C73"/>
        <color rgb="FFFFFFFF"/>
        <color rgb="FF57BB8A"/>
      </colorScale>
    </cfRule>
  </conditionalFormatting>
  <conditionalFormatting sqref="AE3:AE27">
    <cfRule type="colorScale" priority="28">
      <colorScale>
        <cfvo type="min"/>
        <cfvo type="percentile" val="50"/>
        <cfvo type="max"/>
        <color rgb="FFE67C73"/>
        <color rgb="FFFFFFFF"/>
        <color rgb="FF57BB8A"/>
      </colorScale>
    </cfRule>
  </conditionalFormatting>
  <conditionalFormatting sqref="AF3:AF27">
    <cfRule type="colorScale" priority="29">
      <colorScale>
        <cfvo type="min"/>
        <cfvo type="percentile" val="50"/>
        <cfvo type="max"/>
        <color rgb="FFE67C73"/>
        <color rgb="FFFFFFFF"/>
        <color rgb="FF57BB8A"/>
      </colorScale>
    </cfRule>
  </conditionalFormatting>
  <conditionalFormatting sqref="AH3:AH27">
    <cfRule type="colorScale" priority="30">
      <colorScale>
        <cfvo type="min"/>
        <cfvo type="percentile" val="50"/>
        <cfvo type="max"/>
        <color rgb="FFE67C73"/>
        <color rgb="FFFFFFFF"/>
        <color rgb="FF57BB8A"/>
      </colorScale>
    </cfRule>
  </conditionalFormatting>
  <conditionalFormatting sqref="AI3:AI27">
    <cfRule type="colorScale" priority="31">
      <colorScale>
        <cfvo type="min"/>
        <cfvo type="percentile" val="50"/>
        <cfvo type="max"/>
        <color rgb="FFE67C73"/>
        <color rgb="FFFFFFFF"/>
        <color rgb="FF57BB8A"/>
      </colorScale>
    </cfRule>
  </conditionalFormatting>
  <conditionalFormatting sqref="AJ3:AJ27">
    <cfRule type="colorScale" priority="32">
      <colorScale>
        <cfvo type="min"/>
        <cfvo type="percentile" val="50"/>
        <cfvo type="max"/>
        <color rgb="FFE67C73"/>
        <color rgb="FFFFFFFF"/>
        <color rgb="FF57BB8A"/>
      </colorScale>
    </cfRule>
  </conditionalFormatting>
  <conditionalFormatting sqref="AK3:AK27">
    <cfRule type="colorScale" priority="33">
      <colorScale>
        <cfvo type="min"/>
        <cfvo type="percentile" val="50"/>
        <cfvo type="max"/>
        <color rgb="FFE67C73"/>
        <color rgb="FFFFFFFF"/>
        <color rgb="FF57BB8A"/>
      </colorScale>
    </cfRule>
  </conditionalFormatting>
  <conditionalFormatting sqref="AM3:AM27">
    <cfRule type="colorScale" priority="34">
      <colorScale>
        <cfvo type="min"/>
        <cfvo type="percentile" val="50"/>
        <cfvo type="max"/>
        <color rgb="FFE67C73"/>
        <color rgb="FFFFFFFF"/>
        <color rgb="FF57BB8A"/>
      </colorScale>
    </cfRule>
  </conditionalFormatting>
  <conditionalFormatting sqref="AN3:AN27">
    <cfRule type="colorScale" priority="35">
      <colorScale>
        <cfvo type="min"/>
        <cfvo type="percentile" val="50"/>
        <cfvo type="max"/>
        <color rgb="FFE67C73"/>
        <color rgb="FFFFFFFF"/>
        <color rgb="FF57BB8A"/>
      </colorScale>
    </cfRule>
  </conditionalFormatting>
  <conditionalFormatting sqref="AO3:AO27">
    <cfRule type="colorScale" priority="36">
      <colorScale>
        <cfvo type="min"/>
        <cfvo type="percentile" val="50"/>
        <cfvo type="max"/>
        <color rgb="FFE67C73"/>
        <color rgb="FFFFFFFF"/>
        <color rgb="FF57BB8A"/>
      </colorScale>
    </cfRule>
  </conditionalFormatting>
  <conditionalFormatting sqref="AP3:AP27">
    <cfRule type="colorScale" priority="37">
      <colorScale>
        <cfvo type="min"/>
        <cfvo type="percentile" val="50"/>
        <cfvo type="max"/>
        <color rgb="FFE67C73"/>
        <color rgb="FFFFFFFF"/>
        <color rgb="FF57BB8A"/>
      </colorScale>
    </cfRule>
  </conditionalFormatting>
  <conditionalFormatting sqref="AR3:AR27">
    <cfRule type="colorScale" priority="38">
      <colorScale>
        <cfvo type="min"/>
        <cfvo type="percentile" val="50"/>
        <cfvo type="max"/>
        <color rgb="FFE67C73"/>
        <color rgb="FFFFFFFF"/>
        <color rgb="FF57BB8A"/>
      </colorScale>
    </cfRule>
  </conditionalFormatting>
  <conditionalFormatting sqref="AS3:AS27">
    <cfRule type="colorScale" priority="39">
      <colorScale>
        <cfvo type="min"/>
        <cfvo type="percentile" val="50"/>
        <cfvo type="max"/>
        <color rgb="FFE67C73"/>
        <color rgb="FFFFFFFF"/>
        <color rgb="FF57BB8A"/>
      </colorScale>
    </cfRule>
  </conditionalFormatting>
  <conditionalFormatting sqref="AT3:AT27">
    <cfRule type="colorScale" priority="40">
      <colorScale>
        <cfvo type="min"/>
        <cfvo type="percentile" val="50"/>
        <cfvo type="max"/>
        <color rgb="FFE67C73"/>
        <color rgb="FFFFFFFF"/>
        <color rgb="FF57BB8A"/>
      </colorScale>
    </cfRule>
  </conditionalFormatting>
  <conditionalFormatting sqref="AU3:AU27">
    <cfRule type="colorScale" priority="41">
      <colorScale>
        <cfvo type="min"/>
        <cfvo type="percentile" val="50"/>
        <cfvo type="max"/>
        <color rgb="FFE67C73"/>
        <color rgb="FFFFFFFF"/>
        <color rgb="FF57BB8A"/>
      </colorScale>
    </cfRule>
  </conditionalFormatting>
  <conditionalFormatting sqref="AW3:AW27">
    <cfRule type="colorScale" priority="42">
      <colorScale>
        <cfvo type="min"/>
        <cfvo type="percentile" val="50"/>
        <cfvo type="max"/>
        <color rgb="FFE67C73"/>
        <color rgb="FFFFFFFF"/>
        <color rgb="FF57BB8A"/>
      </colorScale>
    </cfRule>
  </conditionalFormatting>
  <conditionalFormatting sqref="AX3:AX27">
    <cfRule type="colorScale" priority="43">
      <colorScale>
        <cfvo type="min"/>
        <cfvo type="percentile" val="50"/>
        <cfvo type="max"/>
        <color rgb="FFE67C73"/>
        <color rgb="FFFFFFFF"/>
        <color rgb="FF57BB8A"/>
      </colorScale>
    </cfRule>
  </conditionalFormatting>
  <conditionalFormatting sqref="AZ3:AZ27">
    <cfRule type="colorScale" priority="44">
      <colorScale>
        <cfvo type="min"/>
        <cfvo type="percentile" val="50"/>
        <cfvo type="max"/>
        <color rgb="FFE67C73"/>
        <color rgb="FFFFFFFF"/>
        <color rgb="FF57BB8A"/>
      </colorScale>
    </cfRule>
  </conditionalFormatting>
  <conditionalFormatting sqref="AY3:AY27">
    <cfRule type="colorScale" priority="45">
      <colorScale>
        <cfvo type="min"/>
        <cfvo type="percentile" val="50"/>
        <cfvo type="max"/>
        <color rgb="FFE67C73"/>
        <color rgb="FFFFFFFF"/>
        <color rgb="FF57BB8A"/>
      </colorScale>
    </cfRule>
  </conditionalFormatting>
  <conditionalFormatting sqref="BB3:BB27">
    <cfRule type="colorScale" priority="46">
      <colorScale>
        <cfvo type="min"/>
        <cfvo type="percentile" val="50"/>
        <cfvo type="max"/>
        <color rgb="FFE67C73"/>
        <color rgb="FFFFFFFF"/>
        <color rgb="FF57BB8A"/>
      </colorScale>
    </cfRule>
  </conditionalFormatting>
  <conditionalFormatting sqref="BC3:BC27">
    <cfRule type="colorScale" priority="47">
      <colorScale>
        <cfvo type="min"/>
        <cfvo type="percentile" val="50"/>
        <cfvo type="max"/>
        <color rgb="FFE67C73"/>
        <color rgb="FFFFFFFF"/>
        <color rgb="FF57BB8A"/>
      </colorScale>
    </cfRule>
  </conditionalFormatting>
  <conditionalFormatting sqref="BD3:BD27">
    <cfRule type="colorScale" priority="48">
      <colorScale>
        <cfvo type="min"/>
        <cfvo type="percentile" val="50"/>
        <cfvo type="max"/>
        <color rgb="FFE67C73"/>
        <color rgb="FFFFFFFF"/>
        <color rgb="FF57BB8A"/>
      </colorScale>
    </cfRule>
  </conditionalFormatting>
  <conditionalFormatting sqref="G3:G27">
    <cfRule type="colorScale" priority="49">
      <colorScale>
        <cfvo type="min"/>
        <cfvo type="percentile" val="50"/>
        <cfvo type="max"/>
        <color rgb="FFE67C73"/>
        <color rgb="FFFFFFFF"/>
        <color rgb="FF57BB8A"/>
      </colorScale>
    </cfRule>
  </conditionalFormatting>
  <conditionalFormatting sqref="C3:C27">
    <cfRule type="colorScale" priority="50">
      <colorScale>
        <cfvo type="min"/>
        <cfvo type="percentile" val="50"/>
        <cfvo type="max"/>
        <color rgb="FF57BB8A"/>
        <color rgb="FFFFD666"/>
        <color rgb="FFE67C73"/>
      </colorScale>
    </cfRule>
  </conditionalFormatting>
  <conditionalFormatting sqref="B3:B27">
    <cfRule type="colorScale" priority="51">
      <colorScale>
        <cfvo type="min"/>
        <cfvo type="percentile" val="50"/>
        <cfvo type="max"/>
        <color rgb="FFE67C73"/>
        <color rgb="FFFFFFFF"/>
        <color rgb="FF57BB8A"/>
      </colorScale>
    </cfRule>
  </conditionalFormatting>
  <conditionalFormatting sqref="D3:D27">
    <cfRule type="colorScale" priority="52">
      <colorScale>
        <cfvo type="min"/>
        <cfvo type="percentile" val="50"/>
        <cfvo type="max"/>
        <color rgb="FFE67C73"/>
        <color rgb="FFFFFFFF"/>
        <color rgb="FF57BB8A"/>
      </colorScale>
    </cfRule>
  </conditionalFormatting>
  <conditionalFormatting sqref="E3:E27">
    <cfRule type="colorScale" priority="53">
      <colorScale>
        <cfvo type="min"/>
        <cfvo type="percentile" val="50"/>
        <cfvo type="max"/>
        <color rgb="FFE67C73"/>
        <color rgb="FFFFFFFF"/>
        <color rgb="FF57BB8A"/>
      </colorScale>
    </cfRule>
  </conditionalFormatting>
  <conditionalFormatting sqref="F3:F27">
    <cfRule type="colorScale" priority="54">
      <colorScale>
        <cfvo type="min"/>
        <cfvo type="percentile" val="50"/>
        <cfvo type="max"/>
        <color rgb="FFE67C73"/>
        <color rgb="FFFFFFFF"/>
        <color rgb="FF57BB8A"/>
      </colorScale>
    </cfRule>
  </conditionalFormatting>
  <conditionalFormatting sqref="G3:BD27">
    <cfRule type="containsText" dxfId="0" priority="55" operator="containsText" text="N/A">
      <formula>NOT(ISERROR(SEARCH(("N/A"),(G3))))</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Z161"/>
  <sheetViews>
    <sheetView workbookViewId="0">
      <pane ySplit="1" topLeftCell="A2" activePane="bottomLeft" state="frozen"/>
      <selection pane="bottomLeft" activeCell="B3" sqref="B3"/>
    </sheetView>
  </sheetViews>
  <sheetFormatPr defaultColWidth="14.42578125" defaultRowHeight="15.75" customHeight="1"/>
  <cols>
    <col min="1" max="1" width="12" customWidth="1"/>
    <col min="2" max="3" width="40.85546875" customWidth="1"/>
    <col min="4" max="5" width="10.5703125" customWidth="1"/>
    <col min="6" max="7" width="33.28515625" customWidth="1"/>
  </cols>
  <sheetData>
    <row r="1" spans="1:26" ht="30">
      <c r="A1" s="284" t="s">
        <v>81</v>
      </c>
      <c r="B1" s="208" t="s">
        <v>247</v>
      </c>
      <c r="C1" s="8" t="s">
        <v>248</v>
      </c>
      <c r="D1" s="8" t="s">
        <v>249</v>
      </c>
      <c r="E1" s="8" t="s">
        <v>250</v>
      </c>
      <c r="F1" s="8" t="s">
        <v>251</v>
      </c>
      <c r="G1" s="8" t="s">
        <v>252</v>
      </c>
      <c r="H1" s="210"/>
      <c r="I1" s="210"/>
      <c r="J1" s="210"/>
      <c r="K1" s="210"/>
      <c r="L1" s="210"/>
      <c r="M1" s="210"/>
      <c r="N1" s="210"/>
      <c r="O1" s="210"/>
      <c r="P1" s="210"/>
      <c r="Q1" s="210"/>
      <c r="R1" s="210"/>
      <c r="S1" s="210"/>
      <c r="T1" s="210"/>
      <c r="U1" s="210"/>
      <c r="V1" s="210"/>
      <c r="W1" s="210"/>
      <c r="X1" s="210"/>
      <c r="Y1" s="210"/>
      <c r="Z1" s="210"/>
    </row>
    <row r="2" spans="1:26" ht="15">
      <c r="A2" s="285" t="s">
        <v>254</v>
      </c>
      <c r="B2" s="213" t="s">
        <v>7</v>
      </c>
      <c r="C2" s="214"/>
      <c r="D2" s="214"/>
      <c r="E2" s="214"/>
      <c r="F2" s="214"/>
      <c r="G2" s="214"/>
      <c r="H2" s="216"/>
      <c r="I2" s="216"/>
      <c r="J2" s="216"/>
      <c r="K2" s="216"/>
      <c r="L2" s="216"/>
      <c r="M2" s="216"/>
      <c r="N2" s="216"/>
      <c r="O2" s="216"/>
      <c r="P2" s="216"/>
      <c r="Q2" s="216"/>
      <c r="R2" s="216"/>
      <c r="S2" s="216"/>
      <c r="T2" s="216"/>
      <c r="U2" s="216"/>
      <c r="V2" s="216"/>
      <c r="W2" s="216"/>
      <c r="X2" s="216"/>
      <c r="Y2" s="216"/>
      <c r="Z2" s="216"/>
    </row>
    <row r="3" spans="1:26" ht="15">
      <c r="A3" s="285" t="s">
        <v>256</v>
      </c>
      <c r="B3" s="213" t="s">
        <v>0</v>
      </c>
      <c r="C3" s="214"/>
      <c r="D3" s="214"/>
      <c r="E3" s="214"/>
      <c r="F3" s="214"/>
      <c r="G3" s="214"/>
      <c r="H3" s="130"/>
      <c r="I3" s="130"/>
      <c r="J3" s="130"/>
      <c r="K3" s="130"/>
      <c r="L3" s="130"/>
      <c r="M3" s="130"/>
      <c r="N3" s="130"/>
      <c r="O3" s="130"/>
      <c r="P3" s="130"/>
      <c r="Q3" s="130"/>
      <c r="R3" s="130"/>
      <c r="S3" s="130"/>
      <c r="T3" s="130"/>
      <c r="U3" s="130"/>
      <c r="V3" s="130"/>
      <c r="W3" s="130"/>
      <c r="X3" s="130"/>
      <c r="Y3" s="130"/>
      <c r="Z3" s="130"/>
    </row>
    <row r="4" spans="1:26" ht="25.5">
      <c r="A4" s="285" t="s">
        <v>257</v>
      </c>
      <c r="B4" s="213" t="s">
        <v>437</v>
      </c>
      <c r="C4" s="214"/>
      <c r="D4" s="214"/>
      <c r="E4" s="214"/>
      <c r="F4" s="214"/>
      <c r="G4" s="214"/>
      <c r="H4" s="130"/>
      <c r="I4" s="130"/>
      <c r="J4" s="130"/>
      <c r="K4" s="130"/>
      <c r="L4" s="130"/>
      <c r="M4" s="130"/>
      <c r="N4" s="130"/>
      <c r="O4" s="130"/>
      <c r="P4" s="130"/>
      <c r="Q4" s="130"/>
      <c r="R4" s="130"/>
      <c r="S4" s="130"/>
      <c r="T4" s="130"/>
      <c r="U4" s="130"/>
      <c r="V4" s="130"/>
      <c r="W4" s="130"/>
      <c r="X4" s="130"/>
      <c r="Y4" s="130"/>
      <c r="Z4" s="130"/>
    </row>
    <row r="5" spans="1:26" ht="15">
      <c r="A5" s="286" t="s">
        <v>258</v>
      </c>
      <c r="B5" s="219" t="s">
        <v>438</v>
      </c>
      <c r="C5" s="219" t="s">
        <v>439</v>
      </c>
      <c r="D5" s="216"/>
      <c r="E5" s="216"/>
      <c r="F5" s="216"/>
      <c r="G5" s="216"/>
      <c r="H5" s="130"/>
      <c r="I5" s="130"/>
      <c r="J5" s="130"/>
      <c r="K5" s="130"/>
      <c r="L5" s="130"/>
      <c r="M5" s="130"/>
      <c r="N5" s="130"/>
      <c r="O5" s="130"/>
      <c r="P5" s="130"/>
      <c r="Q5" s="130"/>
      <c r="R5" s="130"/>
      <c r="S5" s="130"/>
      <c r="T5" s="130"/>
      <c r="U5" s="130"/>
      <c r="V5" s="130"/>
      <c r="W5" s="130"/>
      <c r="X5" s="130"/>
      <c r="Y5" s="130"/>
      <c r="Z5" s="130"/>
    </row>
    <row r="6" spans="1:26" ht="15">
      <c r="A6" s="287">
        <v>1</v>
      </c>
      <c r="B6" s="221" t="s">
        <v>62</v>
      </c>
      <c r="C6" s="222"/>
      <c r="D6" s="222"/>
      <c r="E6" s="222"/>
      <c r="F6" s="224"/>
      <c r="G6" s="224"/>
      <c r="H6" s="130"/>
      <c r="I6" s="130"/>
      <c r="J6" s="130"/>
      <c r="K6" s="130"/>
      <c r="L6" s="130"/>
      <c r="M6" s="130"/>
      <c r="N6" s="130"/>
      <c r="O6" s="130"/>
      <c r="P6" s="130"/>
      <c r="Q6" s="130"/>
      <c r="R6" s="130"/>
      <c r="S6" s="130"/>
      <c r="T6" s="130"/>
      <c r="U6" s="130"/>
      <c r="V6" s="130"/>
      <c r="W6" s="130"/>
      <c r="X6" s="130"/>
      <c r="Y6" s="130"/>
      <c r="Z6" s="130"/>
    </row>
    <row r="7" spans="1:26" ht="128.25">
      <c r="A7" s="288">
        <v>1.1000000000000001</v>
      </c>
      <c r="B7" s="227" t="s">
        <v>85</v>
      </c>
      <c r="C7" s="228" t="s">
        <v>260</v>
      </c>
      <c r="D7" s="229">
        <v>2</v>
      </c>
      <c r="E7" s="289">
        <v>2</v>
      </c>
      <c r="F7" s="290" t="s">
        <v>440</v>
      </c>
      <c r="G7" s="291" t="s">
        <v>441</v>
      </c>
      <c r="H7" s="130"/>
      <c r="I7" s="130"/>
      <c r="J7" s="130"/>
      <c r="K7" s="130"/>
      <c r="L7" s="130"/>
      <c r="M7" s="130"/>
      <c r="N7" s="130"/>
      <c r="O7" s="130"/>
      <c r="P7" s="130"/>
      <c r="Q7" s="130"/>
      <c r="R7" s="130"/>
      <c r="S7" s="130"/>
      <c r="T7" s="130"/>
      <c r="U7" s="130"/>
      <c r="V7" s="130"/>
      <c r="W7" s="130"/>
      <c r="X7" s="130"/>
      <c r="Y7" s="130"/>
      <c r="Z7" s="130"/>
    </row>
    <row r="8" spans="1:26" ht="57">
      <c r="A8" s="288">
        <v>1.2</v>
      </c>
      <c r="B8" s="227" t="s">
        <v>86</v>
      </c>
      <c r="C8" s="228" t="s">
        <v>262</v>
      </c>
      <c r="D8" s="229">
        <v>2</v>
      </c>
      <c r="E8" s="289">
        <v>0</v>
      </c>
      <c r="F8" s="235"/>
      <c r="G8" s="231" t="s">
        <v>442</v>
      </c>
      <c r="H8" s="130"/>
      <c r="I8" s="130"/>
      <c r="J8" s="130"/>
      <c r="K8" s="130"/>
      <c r="L8" s="130"/>
      <c r="M8" s="130"/>
      <c r="N8" s="130"/>
      <c r="O8" s="130"/>
      <c r="P8" s="130"/>
      <c r="Q8" s="130"/>
      <c r="R8" s="130"/>
      <c r="S8" s="130"/>
      <c r="T8" s="130"/>
      <c r="U8" s="130"/>
      <c r="V8" s="130"/>
      <c r="W8" s="130"/>
      <c r="X8" s="130"/>
      <c r="Y8" s="130"/>
      <c r="Z8" s="130"/>
    </row>
    <row r="9" spans="1:26" ht="57">
      <c r="A9" s="288">
        <v>1.3</v>
      </c>
      <c r="B9" s="227" t="s">
        <v>87</v>
      </c>
      <c r="C9" s="228" t="s">
        <v>264</v>
      </c>
      <c r="D9" s="229">
        <v>1</v>
      </c>
      <c r="E9" s="289">
        <v>1</v>
      </c>
      <c r="F9" s="235"/>
      <c r="G9" s="231" t="s">
        <v>443</v>
      </c>
      <c r="H9" s="130"/>
      <c r="I9" s="130"/>
      <c r="J9" s="130"/>
      <c r="K9" s="130"/>
      <c r="L9" s="130"/>
      <c r="M9" s="130"/>
      <c r="N9" s="130"/>
      <c r="O9" s="130"/>
      <c r="P9" s="130"/>
      <c r="Q9" s="130"/>
      <c r="R9" s="130"/>
      <c r="S9" s="130"/>
      <c r="T9" s="130"/>
      <c r="U9" s="130"/>
      <c r="V9" s="130"/>
      <c r="W9" s="130"/>
      <c r="X9" s="130"/>
      <c r="Y9" s="130"/>
      <c r="Z9" s="130"/>
    </row>
    <row r="10" spans="1:26" ht="57">
      <c r="A10" s="288">
        <v>1.4</v>
      </c>
      <c r="B10" s="227" t="s">
        <v>88</v>
      </c>
      <c r="C10" s="228" t="s">
        <v>266</v>
      </c>
      <c r="D10" s="229">
        <v>1</v>
      </c>
      <c r="E10" s="289">
        <v>1</v>
      </c>
      <c r="F10" s="292" t="s">
        <v>440</v>
      </c>
      <c r="G10" s="235"/>
      <c r="H10" s="130"/>
      <c r="I10" s="130"/>
      <c r="J10" s="130"/>
      <c r="K10" s="130"/>
      <c r="L10" s="130"/>
      <c r="M10" s="130"/>
      <c r="N10" s="130"/>
      <c r="O10" s="130"/>
      <c r="P10" s="130"/>
      <c r="Q10" s="130"/>
      <c r="R10" s="130"/>
      <c r="S10" s="130"/>
      <c r="T10" s="130"/>
      <c r="U10" s="130"/>
      <c r="V10" s="130"/>
      <c r="W10" s="130"/>
      <c r="X10" s="130"/>
      <c r="Y10" s="130"/>
      <c r="Z10" s="130"/>
    </row>
    <row r="11" spans="1:26" ht="15">
      <c r="A11" s="293"/>
      <c r="B11" s="238"/>
      <c r="C11" s="238"/>
      <c r="D11" s="239"/>
      <c r="E11" s="294"/>
      <c r="F11" s="235"/>
      <c r="G11" s="235"/>
      <c r="H11" s="130"/>
      <c r="I11" s="130"/>
      <c r="J11" s="130"/>
      <c r="K11" s="130"/>
      <c r="L11" s="130"/>
      <c r="M11" s="130"/>
      <c r="N11" s="130"/>
      <c r="O11" s="130"/>
      <c r="P11" s="130"/>
      <c r="Q11" s="130"/>
      <c r="R11" s="130"/>
      <c r="S11" s="130"/>
      <c r="T11" s="130"/>
      <c r="U11" s="130"/>
      <c r="V11" s="130"/>
      <c r="W11" s="130"/>
      <c r="X11" s="130"/>
      <c r="Y11" s="130"/>
      <c r="Z11" s="130"/>
    </row>
    <row r="12" spans="1:26" ht="15">
      <c r="A12" s="287">
        <v>2</v>
      </c>
      <c r="B12" s="242" t="s">
        <v>63</v>
      </c>
      <c r="C12" s="243"/>
      <c r="D12" s="243"/>
      <c r="E12" s="243"/>
      <c r="F12" s="244"/>
      <c r="G12" s="244"/>
      <c r="H12" s="130"/>
      <c r="I12" s="130"/>
      <c r="J12" s="130"/>
      <c r="K12" s="130"/>
      <c r="L12" s="130"/>
      <c r="M12" s="130"/>
      <c r="N12" s="130"/>
      <c r="O12" s="130"/>
      <c r="P12" s="130"/>
      <c r="Q12" s="130"/>
      <c r="R12" s="130"/>
      <c r="S12" s="130"/>
      <c r="T12" s="130"/>
      <c r="U12" s="130"/>
      <c r="V12" s="130"/>
      <c r="W12" s="130"/>
      <c r="X12" s="130"/>
      <c r="Y12" s="130"/>
      <c r="Z12" s="130"/>
    </row>
    <row r="13" spans="1:26" ht="156.75">
      <c r="A13" s="288">
        <v>2.1</v>
      </c>
      <c r="B13" s="227" t="s">
        <v>89</v>
      </c>
      <c r="C13" s="228" t="s">
        <v>269</v>
      </c>
      <c r="D13" s="229">
        <v>2</v>
      </c>
      <c r="E13" s="289">
        <v>2</v>
      </c>
      <c r="F13" s="292" t="s">
        <v>444</v>
      </c>
      <c r="G13" s="231" t="s">
        <v>445</v>
      </c>
      <c r="H13" s="130"/>
      <c r="I13" s="130"/>
      <c r="J13" s="130"/>
      <c r="K13" s="130"/>
      <c r="L13" s="130"/>
      <c r="M13" s="130"/>
      <c r="N13" s="130"/>
      <c r="O13" s="130"/>
      <c r="P13" s="130"/>
      <c r="Q13" s="130"/>
      <c r="R13" s="130"/>
      <c r="S13" s="130"/>
      <c r="T13" s="130"/>
      <c r="U13" s="130"/>
      <c r="V13" s="130"/>
      <c r="W13" s="130"/>
      <c r="X13" s="130"/>
      <c r="Y13" s="130"/>
      <c r="Z13" s="130"/>
    </row>
    <row r="14" spans="1:26" ht="71.25">
      <c r="A14" s="288">
        <v>2.2000000000000002</v>
      </c>
      <c r="B14" s="227" t="s">
        <v>90</v>
      </c>
      <c r="C14" s="228" t="s">
        <v>270</v>
      </c>
      <c r="D14" s="229">
        <v>3</v>
      </c>
      <c r="E14" s="289">
        <v>3</v>
      </c>
      <c r="F14" s="231"/>
      <c r="G14" s="295" t="s">
        <v>446</v>
      </c>
      <c r="H14" s="130"/>
      <c r="I14" s="130"/>
      <c r="J14" s="130"/>
      <c r="K14" s="130"/>
      <c r="L14" s="130"/>
      <c r="M14" s="130"/>
      <c r="N14" s="130"/>
      <c r="O14" s="130"/>
      <c r="P14" s="130"/>
      <c r="Q14" s="130"/>
      <c r="R14" s="130"/>
      <c r="S14" s="130"/>
      <c r="T14" s="130"/>
      <c r="U14" s="130"/>
      <c r="V14" s="130"/>
      <c r="W14" s="130"/>
      <c r="X14" s="130"/>
      <c r="Y14" s="130"/>
      <c r="Z14" s="130"/>
    </row>
    <row r="15" spans="1:26" ht="114">
      <c r="A15" s="288">
        <v>2.2999999999999998</v>
      </c>
      <c r="B15" s="227" t="s">
        <v>91</v>
      </c>
      <c r="C15" s="228" t="s">
        <v>272</v>
      </c>
      <c r="D15" s="229">
        <v>1</v>
      </c>
      <c r="E15" s="289">
        <v>1</v>
      </c>
      <c r="F15" s="231"/>
      <c r="G15" s="295" t="s">
        <v>447</v>
      </c>
      <c r="H15" s="130"/>
      <c r="I15" s="130"/>
      <c r="J15" s="130"/>
      <c r="K15" s="130"/>
      <c r="L15" s="130"/>
      <c r="M15" s="130"/>
      <c r="N15" s="130"/>
      <c r="O15" s="130"/>
      <c r="P15" s="130"/>
      <c r="Q15" s="130"/>
      <c r="R15" s="130"/>
      <c r="S15" s="130"/>
      <c r="T15" s="130"/>
      <c r="U15" s="130"/>
      <c r="V15" s="130"/>
      <c r="W15" s="130"/>
      <c r="X15" s="130"/>
      <c r="Y15" s="130"/>
      <c r="Z15" s="130"/>
    </row>
    <row r="16" spans="1:26" ht="42.75">
      <c r="A16" s="288">
        <v>2.4</v>
      </c>
      <c r="B16" s="227" t="s">
        <v>92</v>
      </c>
      <c r="C16" s="228" t="s">
        <v>273</v>
      </c>
      <c r="D16" s="229">
        <v>2</v>
      </c>
      <c r="E16" s="289">
        <v>2</v>
      </c>
      <c r="F16" s="235"/>
      <c r="G16" s="231" t="s">
        <v>448</v>
      </c>
      <c r="H16" s="130"/>
      <c r="I16" s="130"/>
      <c r="J16" s="130"/>
      <c r="K16" s="130"/>
      <c r="L16" s="130"/>
      <c r="M16" s="130"/>
      <c r="N16" s="130"/>
      <c r="O16" s="130"/>
      <c r="P16" s="130"/>
      <c r="Q16" s="130"/>
      <c r="R16" s="130"/>
      <c r="S16" s="130"/>
      <c r="T16" s="130"/>
      <c r="U16" s="130"/>
      <c r="V16" s="130"/>
      <c r="W16" s="130"/>
      <c r="X16" s="130"/>
      <c r="Y16" s="130"/>
      <c r="Z16" s="130"/>
    </row>
    <row r="17" spans="1:26" ht="28.5">
      <c r="A17" s="288">
        <v>2.5</v>
      </c>
      <c r="B17" s="227" t="s">
        <v>93</v>
      </c>
      <c r="C17" s="228" t="s">
        <v>275</v>
      </c>
      <c r="D17" s="229">
        <v>1</v>
      </c>
      <c r="E17" s="289">
        <v>1</v>
      </c>
      <c r="F17" s="231"/>
      <c r="G17" s="231" t="s">
        <v>449</v>
      </c>
      <c r="H17" s="130"/>
      <c r="I17" s="130"/>
      <c r="J17" s="130"/>
      <c r="K17" s="130"/>
      <c r="L17" s="130"/>
      <c r="M17" s="130"/>
      <c r="N17" s="130"/>
      <c r="O17" s="130"/>
      <c r="P17" s="130"/>
      <c r="Q17" s="130"/>
      <c r="R17" s="130"/>
      <c r="S17" s="130"/>
      <c r="T17" s="130"/>
      <c r="U17" s="130"/>
      <c r="V17" s="130"/>
      <c r="W17" s="130"/>
      <c r="X17" s="130"/>
      <c r="Y17" s="130"/>
      <c r="Z17" s="130"/>
    </row>
    <row r="18" spans="1:26" ht="42.75">
      <c r="A18" s="288">
        <v>2.6</v>
      </c>
      <c r="B18" s="227" t="s">
        <v>94</v>
      </c>
      <c r="C18" s="228" t="s">
        <v>276</v>
      </c>
      <c r="D18" s="229">
        <v>1</v>
      </c>
      <c r="E18" s="289">
        <v>0</v>
      </c>
      <c r="F18" s="235"/>
      <c r="G18" s="231" t="s">
        <v>450</v>
      </c>
      <c r="H18" s="130"/>
      <c r="I18" s="130"/>
      <c r="J18" s="130"/>
      <c r="K18" s="130"/>
      <c r="L18" s="130"/>
      <c r="M18" s="130"/>
      <c r="N18" s="130"/>
      <c r="O18" s="130"/>
      <c r="P18" s="130"/>
      <c r="Q18" s="130"/>
      <c r="R18" s="130"/>
      <c r="S18" s="130"/>
      <c r="T18" s="130"/>
      <c r="U18" s="130"/>
      <c r="V18" s="130"/>
      <c r="W18" s="130"/>
      <c r="X18" s="130"/>
      <c r="Y18" s="130"/>
      <c r="Z18" s="130"/>
    </row>
    <row r="19" spans="1:26" ht="42.75">
      <c r="A19" s="288">
        <v>2.7</v>
      </c>
      <c r="B19" s="227" t="s">
        <v>95</v>
      </c>
      <c r="C19" s="228" t="s">
        <v>277</v>
      </c>
      <c r="D19" s="229">
        <v>2</v>
      </c>
      <c r="E19" s="289">
        <v>2</v>
      </c>
      <c r="F19" s="235"/>
      <c r="G19" s="231" t="s">
        <v>451</v>
      </c>
      <c r="H19" s="130"/>
      <c r="I19" s="130"/>
      <c r="J19" s="130"/>
      <c r="K19" s="130"/>
      <c r="L19" s="130"/>
      <c r="M19" s="130"/>
      <c r="N19" s="130"/>
      <c r="O19" s="130"/>
      <c r="P19" s="130"/>
      <c r="Q19" s="130"/>
      <c r="R19" s="130"/>
      <c r="S19" s="130"/>
      <c r="T19" s="130"/>
      <c r="U19" s="130"/>
      <c r="V19" s="130"/>
      <c r="W19" s="130"/>
      <c r="X19" s="130"/>
      <c r="Y19" s="130"/>
      <c r="Z19" s="130"/>
    </row>
    <row r="20" spans="1:26" ht="57">
      <c r="A20" s="288">
        <v>2.8</v>
      </c>
      <c r="B20" s="227" t="s">
        <v>96</v>
      </c>
      <c r="C20" s="238"/>
      <c r="D20" s="229">
        <v>1</v>
      </c>
      <c r="E20" s="289">
        <v>1</v>
      </c>
      <c r="F20" s="235"/>
      <c r="G20" s="231" t="s">
        <v>452</v>
      </c>
      <c r="H20" s="130"/>
      <c r="I20" s="130"/>
      <c r="J20" s="130"/>
      <c r="K20" s="130"/>
      <c r="L20" s="130"/>
      <c r="M20" s="130"/>
      <c r="N20" s="130"/>
      <c r="O20" s="130"/>
      <c r="P20" s="130"/>
      <c r="Q20" s="130"/>
      <c r="R20" s="130"/>
      <c r="S20" s="130"/>
      <c r="T20" s="130"/>
      <c r="U20" s="130"/>
      <c r="V20" s="130"/>
      <c r="W20" s="130"/>
      <c r="X20" s="130"/>
      <c r="Y20" s="130"/>
      <c r="Z20" s="130"/>
    </row>
    <row r="21" spans="1:26" ht="15">
      <c r="A21" s="293"/>
      <c r="B21" s="238"/>
      <c r="C21" s="238"/>
      <c r="D21" s="239"/>
      <c r="E21" s="294"/>
      <c r="F21" s="235"/>
      <c r="G21" s="235"/>
      <c r="H21" s="130"/>
      <c r="I21" s="130"/>
      <c r="J21" s="130"/>
      <c r="K21" s="130"/>
      <c r="L21" s="130"/>
      <c r="M21" s="130"/>
      <c r="N21" s="130"/>
      <c r="O21" s="130"/>
      <c r="P21" s="130"/>
      <c r="Q21" s="130"/>
      <c r="R21" s="130"/>
      <c r="S21" s="130"/>
      <c r="T21" s="130"/>
      <c r="U21" s="130"/>
      <c r="V21" s="130"/>
      <c r="W21" s="130"/>
      <c r="X21" s="130"/>
      <c r="Y21" s="130"/>
      <c r="Z21" s="130"/>
    </row>
    <row r="22" spans="1:26" ht="30">
      <c r="A22" s="287">
        <v>3</v>
      </c>
      <c r="B22" s="243" t="s">
        <v>64</v>
      </c>
      <c r="C22" s="243"/>
      <c r="D22" s="243"/>
      <c r="E22" s="243"/>
      <c r="F22" s="244"/>
      <c r="G22" s="244"/>
      <c r="H22" s="130"/>
      <c r="I22" s="130"/>
      <c r="J22" s="130"/>
      <c r="K22" s="130"/>
      <c r="L22" s="130"/>
      <c r="M22" s="130"/>
      <c r="N22" s="130"/>
      <c r="O22" s="130"/>
      <c r="P22" s="130"/>
      <c r="Q22" s="130"/>
      <c r="R22" s="130"/>
      <c r="S22" s="130"/>
      <c r="T22" s="130"/>
      <c r="U22" s="130"/>
      <c r="V22" s="130"/>
      <c r="W22" s="130"/>
      <c r="X22" s="130"/>
      <c r="Y22" s="130"/>
      <c r="Z22" s="130"/>
    </row>
    <row r="23" spans="1:26" ht="57">
      <c r="A23" s="288">
        <v>3.1</v>
      </c>
      <c r="B23" s="227" t="s">
        <v>97</v>
      </c>
      <c r="C23" s="228"/>
      <c r="D23" s="229">
        <v>1</v>
      </c>
      <c r="E23" s="289">
        <v>0</v>
      </c>
      <c r="F23" s="231"/>
      <c r="G23" s="231" t="s">
        <v>453</v>
      </c>
      <c r="H23" s="130"/>
      <c r="I23" s="130"/>
      <c r="J23" s="130"/>
      <c r="K23" s="130"/>
      <c r="L23" s="130"/>
      <c r="M23" s="130"/>
      <c r="N23" s="130"/>
      <c r="O23" s="130"/>
      <c r="P23" s="130"/>
      <c r="Q23" s="130"/>
      <c r="R23" s="130"/>
      <c r="S23" s="130"/>
      <c r="T23" s="130"/>
      <c r="U23" s="130"/>
      <c r="V23" s="130"/>
      <c r="W23" s="130"/>
      <c r="X23" s="130"/>
      <c r="Y23" s="130"/>
      <c r="Z23" s="130"/>
    </row>
    <row r="24" spans="1:26" ht="85.5">
      <c r="A24" s="288">
        <v>3.2</v>
      </c>
      <c r="B24" s="227" t="s">
        <v>98</v>
      </c>
      <c r="C24" s="228" t="s">
        <v>280</v>
      </c>
      <c r="D24" s="229">
        <v>3</v>
      </c>
      <c r="E24" s="289" t="s">
        <v>454</v>
      </c>
      <c r="F24" s="235"/>
      <c r="G24" s="231" t="s">
        <v>455</v>
      </c>
      <c r="H24" s="130"/>
      <c r="I24" s="130"/>
      <c r="J24" s="130"/>
      <c r="K24" s="130"/>
      <c r="L24" s="130"/>
      <c r="M24" s="130"/>
      <c r="N24" s="130"/>
      <c r="O24" s="130"/>
      <c r="P24" s="130"/>
      <c r="Q24" s="130"/>
      <c r="R24" s="130"/>
      <c r="S24" s="130"/>
      <c r="T24" s="130"/>
      <c r="U24" s="130"/>
      <c r="V24" s="130"/>
      <c r="W24" s="130"/>
      <c r="X24" s="130"/>
      <c r="Y24" s="130"/>
      <c r="Z24" s="130"/>
    </row>
    <row r="25" spans="1:26" ht="99.75">
      <c r="A25" s="288">
        <v>3.3</v>
      </c>
      <c r="B25" s="227" t="s">
        <v>99</v>
      </c>
      <c r="C25" s="228" t="s">
        <v>282</v>
      </c>
      <c r="D25" s="229">
        <v>2</v>
      </c>
      <c r="E25" s="289">
        <v>2</v>
      </c>
      <c r="G25" s="231" t="s">
        <v>456</v>
      </c>
      <c r="H25" s="130"/>
      <c r="I25" s="130"/>
      <c r="J25" s="130"/>
      <c r="K25" s="130"/>
      <c r="L25" s="130"/>
      <c r="M25" s="130"/>
      <c r="N25" s="130"/>
      <c r="O25" s="130"/>
      <c r="P25" s="130"/>
      <c r="Q25" s="130"/>
      <c r="R25" s="130"/>
      <c r="S25" s="130"/>
      <c r="T25" s="130"/>
      <c r="U25" s="130"/>
      <c r="V25" s="130"/>
      <c r="W25" s="130"/>
      <c r="X25" s="130"/>
      <c r="Y25" s="130"/>
      <c r="Z25" s="130"/>
    </row>
    <row r="26" spans="1:26" ht="15">
      <c r="A26" s="293"/>
      <c r="B26" s="238"/>
      <c r="C26" s="238"/>
      <c r="D26" s="239"/>
      <c r="E26" s="294"/>
      <c r="F26" s="235"/>
      <c r="G26" s="235"/>
      <c r="H26" s="130"/>
      <c r="I26" s="130"/>
      <c r="J26" s="130"/>
      <c r="K26" s="130"/>
      <c r="L26" s="130"/>
      <c r="M26" s="130"/>
      <c r="N26" s="130"/>
      <c r="O26" s="130"/>
      <c r="P26" s="130"/>
      <c r="Q26" s="130"/>
      <c r="R26" s="130"/>
      <c r="S26" s="130"/>
      <c r="T26" s="130"/>
      <c r="U26" s="130"/>
      <c r="V26" s="130"/>
      <c r="W26" s="130"/>
      <c r="X26" s="130"/>
      <c r="Y26" s="130"/>
      <c r="Z26" s="130"/>
    </row>
    <row r="27" spans="1:26" ht="15">
      <c r="A27" s="287">
        <v>4</v>
      </c>
      <c r="B27" s="242" t="s">
        <v>65</v>
      </c>
      <c r="C27" s="243"/>
      <c r="D27" s="243"/>
      <c r="E27" s="243"/>
      <c r="F27" s="244"/>
      <c r="G27" s="244"/>
      <c r="H27" s="130"/>
      <c r="I27" s="130"/>
      <c r="J27" s="130"/>
      <c r="K27" s="130"/>
      <c r="L27" s="130"/>
      <c r="M27" s="130"/>
      <c r="N27" s="130"/>
      <c r="O27" s="130"/>
      <c r="P27" s="130"/>
      <c r="Q27" s="130"/>
      <c r="R27" s="130"/>
      <c r="S27" s="130"/>
      <c r="T27" s="130"/>
      <c r="U27" s="130"/>
      <c r="V27" s="130"/>
      <c r="W27" s="130"/>
      <c r="X27" s="130"/>
      <c r="Y27" s="130"/>
      <c r="Z27" s="130"/>
    </row>
    <row r="28" spans="1:26" ht="156.75">
      <c r="A28" s="288">
        <v>4.0999999999999996</v>
      </c>
      <c r="B28" s="227" t="s">
        <v>101</v>
      </c>
      <c r="C28" s="228" t="s">
        <v>285</v>
      </c>
      <c r="D28" s="229">
        <v>2</v>
      </c>
      <c r="E28" s="289">
        <v>2</v>
      </c>
      <c r="F28" s="235"/>
      <c r="G28" s="231" t="s">
        <v>457</v>
      </c>
      <c r="H28" s="130"/>
      <c r="I28" s="130"/>
      <c r="J28" s="130"/>
      <c r="K28" s="130"/>
      <c r="L28" s="130"/>
      <c r="M28" s="130"/>
      <c r="N28" s="130"/>
      <c r="O28" s="130"/>
      <c r="P28" s="130"/>
      <c r="Q28" s="130"/>
      <c r="R28" s="130"/>
      <c r="S28" s="130"/>
      <c r="T28" s="130"/>
      <c r="U28" s="130"/>
      <c r="V28" s="130"/>
      <c r="W28" s="130"/>
      <c r="X28" s="130"/>
      <c r="Y28" s="130"/>
      <c r="Z28" s="130"/>
    </row>
    <row r="29" spans="1:26" ht="57">
      <c r="A29" s="288">
        <v>4.2</v>
      </c>
      <c r="B29" s="227" t="s">
        <v>102</v>
      </c>
      <c r="C29" s="228" t="s">
        <v>286</v>
      </c>
      <c r="D29" s="229">
        <v>2</v>
      </c>
      <c r="E29" s="289">
        <v>2</v>
      </c>
      <c r="F29" s="235"/>
      <c r="G29" s="231" t="s">
        <v>458</v>
      </c>
      <c r="H29" s="130"/>
      <c r="I29" s="130"/>
      <c r="J29" s="130"/>
      <c r="K29" s="130"/>
      <c r="L29" s="130"/>
      <c r="M29" s="130"/>
      <c r="N29" s="130"/>
      <c r="O29" s="130"/>
      <c r="P29" s="130"/>
      <c r="Q29" s="130"/>
      <c r="R29" s="130"/>
      <c r="S29" s="130"/>
      <c r="T29" s="130"/>
      <c r="U29" s="130"/>
      <c r="V29" s="130"/>
      <c r="W29" s="130"/>
      <c r="X29" s="130"/>
      <c r="Y29" s="130"/>
      <c r="Z29" s="130"/>
    </row>
    <row r="30" spans="1:26" ht="71.25">
      <c r="A30" s="288">
        <v>4.3</v>
      </c>
      <c r="B30" s="227" t="s">
        <v>103</v>
      </c>
      <c r="C30" s="228" t="s">
        <v>287</v>
      </c>
      <c r="D30" s="229">
        <v>2</v>
      </c>
      <c r="E30" s="289" t="s">
        <v>454</v>
      </c>
      <c r="F30" s="235"/>
      <c r="G30" s="231" t="s">
        <v>459</v>
      </c>
      <c r="H30" s="130"/>
      <c r="I30" s="130"/>
      <c r="J30" s="130"/>
      <c r="K30" s="130"/>
      <c r="L30" s="130"/>
      <c r="M30" s="130"/>
      <c r="N30" s="130"/>
      <c r="O30" s="130"/>
      <c r="P30" s="130"/>
      <c r="Q30" s="130"/>
      <c r="R30" s="130"/>
      <c r="S30" s="130"/>
      <c r="T30" s="130"/>
      <c r="U30" s="130"/>
      <c r="V30" s="130"/>
      <c r="W30" s="130"/>
      <c r="X30" s="130"/>
      <c r="Y30" s="130"/>
      <c r="Z30" s="130"/>
    </row>
    <row r="31" spans="1:26" ht="15">
      <c r="A31" s="293"/>
      <c r="B31" s="238"/>
      <c r="C31" s="238"/>
      <c r="D31" s="239"/>
      <c r="E31" s="294"/>
      <c r="F31" s="235"/>
      <c r="G31" s="235"/>
      <c r="H31" s="130"/>
      <c r="I31" s="130"/>
      <c r="J31" s="130"/>
      <c r="K31" s="130"/>
      <c r="L31" s="130"/>
      <c r="M31" s="130"/>
      <c r="N31" s="130"/>
      <c r="O31" s="130"/>
      <c r="P31" s="130"/>
      <c r="Q31" s="130"/>
      <c r="R31" s="130"/>
      <c r="S31" s="130"/>
      <c r="T31" s="130"/>
      <c r="U31" s="130"/>
      <c r="V31" s="130"/>
      <c r="W31" s="130"/>
      <c r="X31" s="130"/>
      <c r="Y31" s="130"/>
      <c r="Z31" s="130"/>
    </row>
    <row r="32" spans="1:26" ht="15">
      <c r="A32" s="287">
        <v>5</v>
      </c>
      <c r="B32" s="242" t="s">
        <v>460</v>
      </c>
      <c r="C32" s="243"/>
      <c r="D32" s="243"/>
      <c r="E32" s="243"/>
      <c r="F32" s="244"/>
      <c r="G32" s="244"/>
      <c r="H32" s="130"/>
      <c r="I32" s="130"/>
      <c r="J32" s="130"/>
      <c r="K32" s="130"/>
      <c r="L32" s="130"/>
      <c r="M32" s="130"/>
      <c r="N32" s="130"/>
      <c r="O32" s="130"/>
      <c r="P32" s="130"/>
      <c r="Q32" s="130"/>
      <c r="R32" s="130"/>
      <c r="S32" s="130"/>
      <c r="T32" s="130"/>
      <c r="U32" s="130"/>
      <c r="V32" s="130"/>
      <c r="W32" s="130"/>
      <c r="X32" s="130"/>
      <c r="Y32" s="130"/>
      <c r="Z32" s="130"/>
    </row>
    <row r="33" spans="1:26" ht="42.75">
      <c r="A33" s="288">
        <v>5.0999999999999996</v>
      </c>
      <c r="B33" s="227" t="s">
        <v>105</v>
      </c>
      <c r="C33" s="228" t="s">
        <v>289</v>
      </c>
      <c r="D33" s="229">
        <v>3</v>
      </c>
      <c r="E33" s="289" t="s">
        <v>454</v>
      </c>
      <c r="F33" s="235"/>
      <c r="G33" s="231" t="s">
        <v>459</v>
      </c>
      <c r="H33" s="130"/>
      <c r="I33" s="130"/>
      <c r="J33" s="130"/>
      <c r="K33" s="130"/>
      <c r="L33" s="130"/>
      <c r="M33" s="130"/>
      <c r="N33" s="130"/>
      <c r="O33" s="130"/>
      <c r="P33" s="130"/>
      <c r="Q33" s="130"/>
      <c r="R33" s="130"/>
      <c r="S33" s="130"/>
      <c r="T33" s="130"/>
      <c r="U33" s="130"/>
      <c r="V33" s="130"/>
      <c r="W33" s="130"/>
      <c r="X33" s="130"/>
      <c r="Y33" s="130"/>
      <c r="Z33" s="130"/>
    </row>
    <row r="34" spans="1:26" ht="114">
      <c r="A34" s="288">
        <v>5.2</v>
      </c>
      <c r="B34" s="227" t="s">
        <v>106</v>
      </c>
      <c r="C34" s="228" t="s">
        <v>291</v>
      </c>
      <c r="D34" s="229">
        <v>2</v>
      </c>
      <c r="E34" s="289" t="s">
        <v>454</v>
      </c>
      <c r="F34" s="235"/>
      <c r="G34" s="231" t="s">
        <v>459</v>
      </c>
      <c r="H34" s="130"/>
      <c r="I34" s="130"/>
      <c r="J34" s="130"/>
      <c r="K34" s="130"/>
      <c r="L34" s="130"/>
      <c r="M34" s="130"/>
      <c r="N34" s="130"/>
      <c r="O34" s="130"/>
      <c r="P34" s="130"/>
      <c r="Q34" s="130"/>
      <c r="R34" s="130"/>
      <c r="S34" s="130"/>
      <c r="T34" s="130"/>
      <c r="U34" s="130"/>
      <c r="V34" s="130"/>
      <c r="W34" s="130"/>
      <c r="X34" s="130"/>
      <c r="Y34" s="130"/>
      <c r="Z34" s="130"/>
    </row>
    <row r="35" spans="1:26" ht="85.5">
      <c r="A35" s="288">
        <v>5.3</v>
      </c>
      <c r="B35" s="227" t="s">
        <v>107</v>
      </c>
      <c r="C35" s="228" t="s">
        <v>293</v>
      </c>
      <c r="D35" s="229">
        <v>1</v>
      </c>
      <c r="E35" s="289" t="s">
        <v>454</v>
      </c>
      <c r="F35" s="235"/>
      <c r="G35" s="231" t="s">
        <v>459</v>
      </c>
      <c r="H35" s="130"/>
      <c r="I35" s="130"/>
      <c r="J35" s="130"/>
      <c r="K35" s="130"/>
      <c r="L35" s="130"/>
      <c r="M35" s="130"/>
      <c r="N35" s="130"/>
      <c r="O35" s="130"/>
      <c r="P35" s="130"/>
      <c r="Q35" s="130"/>
      <c r="R35" s="130"/>
      <c r="S35" s="130"/>
      <c r="T35" s="130"/>
      <c r="U35" s="130"/>
      <c r="V35" s="130"/>
      <c r="W35" s="130"/>
      <c r="X35" s="130"/>
      <c r="Y35" s="130"/>
      <c r="Z35" s="130"/>
    </row>
    <row r="36" spans="1:26" ht="15">
      <c r="A36" s="293"/>
      <c r="B36" s="238"/>
      <c r="C36" s="238"/>
      <c r="D36" s="239"/>
      <c r="E36" s="294"/>
      <c r="F36" s="235"/>
      <c r="G36" s="235"/>
      <c r="H36" s="130"/>
      <c r="I36" s="130"/>
      <c r="J36" s="130"/>
      <c r="K36" s="130"/>
      <c r="L36" s="130"/>
      <c r="M36" s="130"/>
      <c r="N36" s="130"/>
      <c r="O36" s="130"/>
      <c r="P36" s="130"/>
      <c r="Q36" s="130"/>
      <c r="R36" s="130"/>
      <c r="S36" s="130"/>
      <c r="T36" s="130"/>
      <c r="U36" s="130"/>
      <c r="V36" s="130"/>
      <c r="W36" s="130"/>
      <c r="X36" s="130"/>
      <c r="Y36" s="130"/>
      <c r="Z36" s="130"/>
    </row>
    <row r="37" spans="1:26" ht="15">
      <c r="A37" s="287">
        <v>6</v>
      </c>
      <c r="B37" s="242" t="s">
        <v>67</v>
      </c>
      <c r="C37" s="243"/>
      <c r="D37" s="243"/>
      <c r="E37" s="243"/>
      <c r="F37" s="244"/>
      <c r="G37" s="244"/>
      <c r="H37" s="130"/>
      <c r="I37" s="130"/>
      <c r="J37" s="130"/>
      <c r="K37" s="130"/>
      <c r="L37" s="130"/>
      <c r="M37" s="130"/>
      <c r="N37" s="130"/>
      <c r="O37" s="130"/>
      <c r="P37" s="130"/>
      <c r="Q37" s="130"/>
      <c r="R37" s="130"/>
      <c r="S37" s="130"/>
      <c r="T37" s="130"/>
      <c r="U37" s="130"/>
      <c r="V37" s="130"/>
      <c r="W37" s="130"/>
      <c r="X37" s="130"/>
      <c r="Y37" s="130"/>
      <c r="Z37" s="130"/>
    </row>
    <row r="38" spans="1:26" ht="15">
      <c r="A38" s="288"/>
      <c r="B38" s="248" t="s">
        <v>295</v>
      </c>
      <c r="C38" s="248"/>
      <c r="D38" s="248"/>
      <c r="E38" s="248"/>
      <c r="F38" s="249"/>
      <c r="G38" s="249"/>
      <c r="H38" s="130"/>
      <c r="I38" s="130"/>
      <c r="J38" s="130"/>
      <c r="K38" s="130"/>
      <c r="L38" s="130"/>
      <c r="M38" s="130"/>
      <c r="N38" s="130"/>
      <c r="O38" s="130"/>
      <c r="P38" s="130"/>
      <c r="Q38" s="130"/>
      <c r="R38" s="130"/>
      <c r="S38" s="130"/>
      <c r="T38" s="130"/>
      <c r="U38" s="130"/>
      <c r="V38" s="130"/>
      <c r="W38" s="130"/>
      <c r="X38" s="130"/>
      <c r="Y38" s="130"/>
      <c r="Z38" s="130"/>
    </row>
    <row r="39" spans="1:26" ht="42.75">
      <c r="A39" s="288" t="s">
        <v>109</v>
      </c>
      <c r="B39" s="227" t="s">
        <v>110</v>
      </c>
      <c r="C39" s="228" t="s">
        <v>296</v>
      </c>
      <c r="D39" s="229">
        <v>2</v>
      </c>
      <c r="E39" s="289">
        <v>0</v>
      </c>
      <c r="F39" s="292" t="s">
        <v>444</v>
      </c>
      <c r="G39" s="231" t="s">
        <v>461</v>
      </c>
      <c r="H39" s="130"/>
      <c r="I39" s="130"/>
      <c r="J39" s="130"/>
      <c r="K39" s="130"/>
      <c r="L39" s="130"/>
      <c r="M39" s="130"/>
      <c r="N39" s="130"/>
      <c r="O39" s="130"/>
      <c r="P39" s="130"/>
      <c r="Q39" s="130"/>
      <c r="R39" s="130"/>
      <c r="S39" s="130"/>
      <c r="T39" s="130"/>
      <c r="U39" s="130"/>
      <c r="V39" s="130"/>
      <c r="W39" s="130"/>
      <c r="X39" s="130"/>
      <c r="Y39" s="130"/>
      <c r="Z39" s="130"/>
    </row>
    <row r="40" spans="1:26" ht="42.75">
      <c r="A40" s="288" t="s">
        <v>111</v>
      </c>
      <c r="B40" s="227" t="s">
        <v>112</v>
      </c>
      <c r="C40" s="228" t="s">
        <v>297</v>
      </c>
      <c r="D40" s="229">
        <v>1</v>
      </c>
      <c r="E40" s="289" t="s">
        <v>454</v>
      </c>
      <c r="F40" s="235"/>
      <c r="G40" s="231" t="s">
        <v>459</v>
      </c>
      <c r="H40" s="130"/>
      <c r="I40" s="130"/>
      <c r="J40" s="130"/>
      <c r="K40" s="130"/>
      <c r="L40" s="130"/>
      <c r="M40" s="130"/>
      <c r="N40" s="130"/>
      <c r="O40" s="130"/>
      <c r="P40" s="130"/>
      <c r="Q40" s="130"/>
      <c r="R40" s="130"/>
      <c r="S40" s="130"/>
      <c r="T40" s="130"/>
      <c r="U40" s="130"/>
      <c r="V40" s="130"/>
      <c r="W40" s="130"/>
      <c r="X40" s="130"/>
      <c r="Y40" s="130"/>
      <c r="Z40" s="130"/>
    </row>
    <row r="41" spans="1:26" ht="57">
      <c r="A41" s="288" t="s">
        <v>113</v>
      </c>
      <c r="B41" s="227" t="s">
        <v>114</v>
      </c>
      <c r="C41" s="228" t="s">
        <v>298</v>
      </c>
      <c r="D41" s="229">
        <v>2</v>
      </c>
      <c r="E41" s="289">
        <v>0</v>
      </c>
      <c r="F41" s="235"/>
      <c r="G41" s="235"/>
      <c r="H41" s="130"/>
      <c r="I41" s="130"/>
      <c r="J41" s="130"/>
      <c r="K41" s="130"/>
      <c r="L41" s="130"/>
      <c r="M41" s="130"/>
      <c r="N41" s="130"/>
      <c r="O41" s="130"/>
      <c r="P41" s="130"/>
      <c r="Q41" s="130"/>
      <c r="R41" s="130"/>
      <c r="S41" s="130"/>
      <c r="T41" s="130"/>
      <c r="U41" s="130"/>
      <c r="V41" s="130"/>
      <c r="W41" s="130"/>
      <c r="X41" s="130"/>
      <c r="Y41" s="130"/>
      <c r="Z41" s="130"/>
    </row>
    <row r="42" spans="1:26" ht="15">
      <c r="A42" s="293"/>
      <c r="B42" s="248" t="s">
        <v>115</v>
      </c>
      <c r="C42" s="248"/>
      <c r="D42" s="248"/>
      <c r="E42" s="248"/>
      <c r="F42" s="249"/>
      <c r="G42" s="249"/>
      <c r="H42" s="130"/>
      <c r="I42" s="130"/>
      <c r="J42" s="130"/>
      <c r="K42" s="130"/>
      <c r="L42" s="130"/>
      <c r="M42" s="130"/>
      <c r="N42" s="130"/>
      <c r="O42" s="130"/>
      <c r="P42" s="130"/>
      <c r="Q42" s="130"/>
      <c r="R42" s="130"/>
      <c r="S42" s="130"/>
      <c r="T42" s="130"/>
      <c r="U42" s="130"/>
      <c r="V42" s="130"/>
      <c r="W42" s="130"/>
      <c r="X42" s="130"/>
      <c r="Y42" s="130"/>
      <c r="Z42" s="130"/>
    </row>
    <row r="43" spans="1:26" ht="42.75">
      <c r="A43" s="288" t="s">
        <v>116</v>
      </c>
      <c r="B43" s="227" t="s">
        <v>117</v>
      </c>
      <c r="C43" s="228" t="s">
        <v>301</v>
      </c>
      <c r="D43" s="229">
        <v>1</v>
      </c>
      <c r="E43" s="289">
        <v>0</v>
      </c>
      <c r="F43" s="235"/>
      <c r="G43" s="231" t="s">
        <v>462</v>
      </c>
      <c r="H43" s="130"/>
      <c r="I43" s="130"/>
      <c r="J43" s="130"/>
      <c r="K43" s="130"/>
      <c r="L43" s="130"/>
      <c r="M43" s="130"/>
      <c r="N43" s="130"/>
      <c r="O43" s="130"/>
      <c r="P43" s="130"/>
      <c r="Q43" s="130"/>
      <c r="R43" s="130"/>
      <c r="S43" s="130"/>
      <c r="T43" s="130"/>
      <c r="U43" s="130"/>
      <c r="V43" s="130"/>
      <c r="W43" s="130"/>
      <c r="X43" s="130"/>
      <c r="Y43" s="130"/>
      <c r="Z43" s="130"/>
    </row>
    <row r="44" spans="1:26" ht="85.5">
      <c r="A44" s="288" t="s">
        <v>118</v>
      </c>
      <c r="B44" s="227" t="s">
        <v>119</v>
      </c>
      <c r="C44" s="228" t="s">
        <v>302</v>
      </c>
      <c r="D44" s="229">
        <v>2</v>
      </c>
      <c r="E44" s="289">
        <v>0</v>
      </c>
      <c r="F44" s="235"/>
      <c r="G44" s="231" t="s">
        <v>463</v>
      </c>
      <c r="H44" s="130"/>
      <c r="I44" s="130"/>
      <c r="J44" s="130"/>
      <c r="K44" s="130"/>
      <c r="L44" s="130"/>
      <c r="M44" s="130"/>
      <c r="N44" s="130"/>
      <c r="O44" s="130"/>
      <c r="P44" s="130"/>
      <c r="Q44" s="130"/>
      <c r="R44" s="130"/>
      <c r="S44" s="130"/>
      <c r="T44" s="130"/>
      <c r="U44" s="130"/>
      <c r="V44" s="130"/>
      <c r="W44" s="130"/>
      <c r="X44" s="130"/>
      <c r="Y44" s="130"/>
      <c r="Z44" s="130"/>
    </row>
    <row r="45" spans="1:26" ht="15">
      <c r="A45" s="293"/>
      <c r="B45" s="248" t="s">
        <v>120</v>
      </c>
      <c r="C45" s="248"/>
      <c r="D45" s="248"/>
      <c r="E45" s="248"/>
      <c r="F45" s="249"/>
      <c r="G45" s="249"/>
      <c r="H45" s="130"/>
      <c r="I45" s="130"/>
      <c r="J45" s="130"/>
      <c r="K45" s="130"/>
      <c r="L45" s="130"/>
      <c r="M45" s="130"/>
      <c r="N45" s="130"/>
      <c r="O45" s="130"/>
      <c r="P45" s="130"/>
      <c r="Q45" s="130"/>
      <c r="R45" s="130"/>
      <c r="S45" s="130"/>
      <c r="T45" s="130"/>
      <c r="U45" s="130"/>
      <c r="V45" s="130"/>
      <c r="W45" s="130"/>
      <c r="X45" s="130"/>
      <c r="Y45" s="130"/>
      <c r="Z45" s="130"/>
    </row>
    <row r="46" spans="1:26" ht="57">
      <c r="A46" s="288" t="s">
        <v>121</v>
      </c>
      <c r="B46" s="227" t="s">
        <v>122</v>
      </c>
      <c r="C46" s="228" t="s">
        <v>304</v>
      </c>
      <c r="D46" s="229">
        <v>2</v>
      </c>
      <c r="E46" s="289">
        <v>0</v>
      </c>
      <c r="F46" s="235"/>
      <c r="G46" s="231" t="s">
        <v>464</v>
      </c>
      <c r="H46" s="130"/>
      <c r="I46" s="130"/>
      <c r="J46" s="130"/>
      <c r="K46" s="130"/>
      <c r="L46" s="130"/>
      <c r="M46" s="130"/>
      <c r="N46" s="130"/>
      <c r="O46" s="130"/>
      <c r="P46" s="130"/>
      <c r="Q46" s="130"/>
      <c r="R46" s="130"/>
      <c r="S46" s="130"/>
      <c r="T46" s="130"/>
      <c r="U46" s="130"/>
      <c r="V46" s="130"/>
      <c r="W46" s="130"/>
      <c r="X46" s="130"/>
      <c r="Y46" s="130"/>
      <c r="Z46" s="130"/>
    </row>
    <row r="47" spans="1:26" ht="28.5">
      <c r="A47" s="288" t="s">
        <v>123</v>
      </c>
      <c r="B47" s="227" t="s">
        <v>124</v>
      </c>
      <c r="C47" s="238"/>
      <c r="D47" s="229">
        <v>1</v>
      </c>
      <c r="E47" s="289" t="s">
        <v>465</v>
      </c>
      <c r="F47" s="235"/>
      <c r="G47" s="235"/>
      <c r="H47" s="130"/>
      <c r="I47" s="130"/>
      <c r="J47" s="130"/>
      <c r="K47" s="130"/>
      <c r="L47" s="130"/>
      <c r="M47" s="130"/>
      <c r="N47" s="130"/>
      <c r="O47" s="130"/>
      <c r="P47" s="130"/>
      <c r="Q47" s="130"/>
      <c r="R47" s="130"/>
      <c r="S47" s="130"/>
      <c r="T47" s="130"/>
      <c r="U47" s="130"/>
      <c r="V47" s="130"/>
      <c r="W47" s="130"/>
      <c r="X47" s="130"/>
      <c r="Y47" s="130"/>
      <c r="Z47" s="130"/>
    </row>
    <row r="48" spans="1:26" ht="28.5">
      <c r="A48" s="288" t="s">
        <v>125</v>
      </c>
      <c r="B48" s="227" t="s">
        <v>126</v>
      </c>
      <c r="C48" s="238"/>
      <c r="D48" s="229">
        <v>1</v>
      </c>
      <c r="E48" s="289" t="s">
        <v>465</v>
      </c>
      <c r="F48" s="235"/>
      <c r="G48" s="235"/>
      <c r="H48" s="130"/>
      <c r="I48" s="130"/>
      <c r="J48" s="130"/>
      <c r="K48" s="130"/>
      <c r="L48" s="130"/>
      <c r="M48" s="130"/>
      <c r="N48" s="130"/>
      <c r="O48" s="130"/>
      <c r="P48" s="130"/>
      <c r="Q48" s="130"/>
      <c r="R48" s="130"/>
      <c r="S48" s="130"/>
      <c r="T48" s="130"/>
      <c r="U48" s="130"/>
      <c r="V48" s="130"/>
      <c r="W48" s="130"/>
      <c r="X48" s="130"/>
      <c r="Y48" s="130"/>
      <c r="Z48" s="130"/>
    </row>
    <row r="49" spans="1:26" ht="57">
      <c r="A49" s="288" t="s">
        <v>127</v>
      </c>
      <c r="B49" s="227" t="s">
        <v>128</v>
      </c>
      <c r="C49" s="228" t="s">
        <v>305</v>
      </c>
      <c r="D49" s="229">
        <v>2</v>
      </c>
      <c r="E49" s="289" t="s">
        <v>465</v>
      </c>
      <c r="F49" s="235"/>
      <c r="G49" s="235"/>
      <c r="H49" s="130"/>
      <c r="I49" s="130"/>
      <c r="J49" s="130"/>
      <c r="K49" s="130"/>
      <c r="L49" s="130"/>
      <c r="M49" s="130"/>
      <c r="N49" s="130"/>
      <c r="O49" s="130"/>
      <c r="P49" s="130"/>
      <c r="Q49" s="130"/>
      <c r="R49" s="130"/>
      <c r="S49" s="130"/>
      <c r="T49" s="130"/>
      <c r="U49" s="130"/>
      <c r="V49" s="130"/>
      <c r="W49" s="130"/>
      <c r="X49" s="130"/>
      <c r="Y49" s="130"/>
      <c r="Z49" s="130"/>
    </row>
    <row r="50" spans="1:26" ht="15">
      <c r="A50" s="293"/>
      <c r="B50" s="238"/>
      <c r="C50" s="238"/>
      <c r="D50" s="239"/>
      <c r="E50" s="294"/>
      <c r="F50" s="235"/>
      <c r="G50" s="235"/>
      <c r="H50" s="130"/>
      <c r="I50" s="130"/>
      <c r="J50" s="130"/>
      <c r="K50" s="130"/>
      <c r="L50" s="130"/>
      <c r="M50" s="130"/>
      <c r="N50" s="130"/>
      <c r="O50" s="130"/>
      <c r="P50" s="130"/>
      <c r="Q50" s="130"/>
      <c r="R50" s="130"/>
      <c r="S50" s="130"/>
      <c r="T50" s="130"/>
      <c r="U50" s="130"/>
      <c r="V50" s="130"/>
      <c r="W50" s="130"/>
      <c r="X50" s="130"/>
      <c r="Y50" s="130"/>
      <c r="Z50" s="130"/>
    </row>
    <row r="51" spans="1:26" ht="15">
      <c r="A51" s="287">
        <v>7</v>
      </c>
      <c r="B51" s="242" t="s">
        <v>308</v>
      </c>
      <c r="C51" s="243"/>
      <c r="D51" s="243"/>
      <c r="E51" s="243"/>
      <c r="F51" s="244"/>
      <c r="G51" s="244"/>
      <c r="H51" s="130"/>
      <c r="I51" s="130"/>
      <c r="J51" s="130"/>
      <c r="K51" s="130"/>
      <c r="L51" s="130"/>
      <c r="M51" s="130"/>
      <c r="N51" s="130"/>
      <c r="O51" s="130"/>
      <c r="P51" s="130"/>
      <c r="Q51" s="130"/>
      <c r="R51" s="130"/>
      <c r="S51" s="130"/>
      <c r="T51" s="130"/>
      <c r="U51" s="130"/>
      <c r="V51" s="130"/>
      <c r="W51" s="130"/>
      <c r="X51" s="130"/>
      <c r="Y51" s="130"/>
      <c r="Z51" s="130"/>
    </row>
    <row r="52" spans="1:26" ht="15">
      <c r="A52" s="288"/>
      <c r="B52" s="251" t="s">
        <v>130</v>
      </c>
      <c r="C52" s="248"/>
      <c r="D52" s="248"/>
      <c r="E52" s="248"/>
      <c r="F52" s="249"/>
      <c r="G52" s="249"/>
      <c r="H52" s="130"/>
      <c r="I52" s="130"/>
      <c r="J52" s="130"/>
      <c r="K52" s="130"/>
      <c r="L52" s="130"/>
      <c r="M52" s="130"/>
      <c r="N52" s="130"/>
      <c r="O52" s="130"/>
      <c r="P52" s="130"/>
      <c r="Q52" s="130"/>
      <c r="R52" s="130"/>
      <c r="S52" s="130"/>
      <c r="T52" s="130"/>
      <c r="U52" s="130"/>
      <c r="V52" s="130"/>
      <c r="W52" s="130"/>
      <c r="X52" s="130"/>
      <c r="Y52" s="130"/>
      <c r="Z52" s="130"/>
    </row>
    <row r="53" spans="1:26" ht="57">
      <c r="A53" s="288" t="s">
        <v>131</v>
      </c>
      <c r="B53" s="227" t="s">
        <v>132</v>
      </c>
      <c r="C53" s="228" t="s">
        <v>309</v>
      </c>
      <c r="D53" s="229">
        <v>1</v>
      </c>
      <c r="E53" s="289">
        <v>0</v>
      </c>
      <c r="F53" s="292" t="s">
        <v>466</v>
      </c>
      <c r="G53" s="231" t="s">
        <v>467</v>
      </c>
      <c r="H53" s="130"/>
      <c r="I53" s="130"/>
      <c r="J53" s="130"/>
      <c r="K53" s="130"/>
      <c r="L53" s="130"/>
      <c r="M53" s="130"/>
      <c r="N53" s="130"/>
      <c r="O53" s="130"/>
      <c r="P53" s="130"/>
      <c r="Q53" s="130"/>
      <c r="R53" s="130"/>
      <c r="S53" s="130"/>
      <c r="T53" s="130"/>
      <c r="U53" s="130"/>
      <c r="V53" s="130"/>
      <c r="W53" s="130"/>
      <c r="X53" s="130"/>
      <c r="Y53" s="130"/>
      <c r="Z53" s="130"/>
    </row>
    <row r="54" spans="1:26" ht="85.5">
      <c r="A54" s="288" t="s">
        <v>133</v>
      </c>
      <c r="B54" s="227" t="s">
        <v>134</v>
      </c>
      <c r="C54" s="228" t="s">
        <v>310</v>
      </c>
      <c r="D54" s="229">
        <v>1</v>
      </c>
      <c r="E54" s="289">
        <v>0</v>
      </c>
      <c r="F54" s="235"/>
      <c r="G54" s="235"/>
      <c r="H54" s="130"/>
      <c r="I54" s="130"/>
      <c r="J54" s="130"/>
      <c r="K54" s="130"/>
      <c r="L54" s="130"/>
      <c r="M54" s="130"/>
      <c r="N54" s="130"/>
      <c r="O54" s="130"/>
      <c r="P54" s="130"/>
      <c r="Q54" s="130"/>
      <c r="R54" s="130"/>
      <c r="S54" s="130"/>
      <c r="T54" s="130"/>
      <c r="U54" s="130"/>
      <c r="V54" s="130"/>
      <c r="W54" s="130"/>
      <c r="X54" s="130"/>
      <c r="Y54" s="130"/>
      <c r="Z54" s="130"/>
    </row>
    <row r="55" spans="1:26" ht="15">
      <c r="A55" s="293"/>
      <c r="B55" s="248" t="s">
        <v>311</v>
      </c>
      <c r="C55" s="248"/>
      <c r="D55" s="248"/>
      <c r="E55" s="248"/>
      <c r="F55" s="249"/>
      <c r="G55" s="249"/>
      <c r="H55" s="130"/>
      <c r="I55" s="130"/>
      <c r="J55" s="130"/>
      <c r="K55" s="130"/>
      <c r="L55" s="130"/>
      <c r="M55" s="130"/>
      <c r="N55" s="130"/>
      <c r="O55" s="130"/>
      <c r="P55" s="130"/>
      <c r="Q55" s="130"/>
      <c r="R55" s="130"/>
      <c r="S55" s="130"/>
      <c r="T55" s="130"/>
      <c r="U55" s="130"/>
      <c r="V55" s="130"/>
      <c r="W55" s="130"/>
      <c r="X55" s="130"/>
      <c r="Y55" s="130"/>
      <c r="Z55" s="130"/>
    </row>
    <row r="56" spans="1:26" ht="42.75">
      <c r="A56" s="288" t="s">
        <v>136</v>
      </c>
      <c r="B56" s="227" t="s">
        <v>137</v>
      </c>
      <c r="C56" s="228" t="s">
        <v>312</v>
      </c>
      <c r="D56" s="229">
        <v>1</v>
      </c>
      <c r="E56" s="289">
        <v>0</v>
      </c>
      <c r="F56" s="235"/>
      <c r="G56" s="231" t="s">
        <v>468</v>
      </c>
      <c r="H56" s="130"/>
      <c r="I56" s="130"/>
      <c r="J56" s="130"/>
      <c r="K56" s="130"/>
      <c r="L56" s="130"/>
      <c r="M56" s="130"/>
      <c r="N56" s="130"/>
      <c r="O56" s="130"/>
      <c r="P56" s="130"/>
      <c r="Q56" s="130"/>
      <c r="R56" s="130"/>
      <c r="S56" s="130"/>
      <c r="T56" s="130"/>
      <c r="U56" s="130"/>
      <c r="V56" s="130"/>
      <c r="W56" s="130"/>
      <c r="X56" s="130"/>
      <c r="Y56" s="130"/>
      <c r="Z56" s="130"/>
    </row>
    <row r="57" spans="1:26" ht="28.5">
      <c r="A57" s="288" t="s">
        <v>138</v>
      </c>
      <c r="B57" s="227" t="s">
        <v>139</v>
      </c>
      <c r="C57" s="228" t="s">
        <v>313</v>
      </c>
      <c r="D57" s="229">
        <v>1</v>
      </c>
      <c r="E57" s="289" t="s">
        <v>465</v>
      </c>
      <c r="F57" s="235"/>
      <c r="G57" s="235"/>
      <c r="H57" s="130"/>
      <c r="I57" s="130"/>
      <c r="J57" s="130"/>
      <c r="K57" s="130"/>
      <c r="L57" s="130"/>
      <c r="M57" s="130"/>
      <c r="N57" s="130"/>
      <c r="O57" s="130"/>
      <c r="P57" s="130"/>
      <c r="Q57" s="130"/>
      <c r="R57" s="130"/>
      <c r="S57" s="130"/>
      <c r="T57" s="130"/>
      <c r="U57" s="130"/>
      <c r="V57" s="130"/>
      <c r="W57" s="130"/>
      <c r="X57" s="130"/>
      <c r="Y57" s="130"/>
      <c r="Z57" s="130"/>
    </row>
    <row r="58" spans="1:26" ht="57">
      <c r="A58" s="288" t="s">
        <v>140</v>
      </c>
      <c r="B58" s="227" t="s">
        <v>141</v>
      </c>
      <c r="C58" s="238"/>
      <c r="D58" s="229">
        <v>1</v>
      </c>
      <c r="E58" s="289">
        <v>1</v>
      </c>
      <c r="F58" s="235"/>
      <c r="G58" s="231" t="s">
        <v>469</v>
      </c>
      <c r="H58" s="130"/>
      <c r="I58" s="130"/>
      <c r="J58" s="130"/>
      <c r="K58" s="130"/>
      <c r="L58" s="130"/>
      <c r="M58" s="130"/>
      <c r="N58" s="130"/>
      <c r="O58" s="130"/>
      <c r="P58" s="130"/>
      <c r="Q58" s="130"/>
      <c r="R58" s="130"/>
      <c r="S58" s="130"/>
      <c r="T58" s="130"/>
      <c r="U58" s="130"/>
      <c r="V58" s="130"/>
      <c r="W58" s="130"/>
      <c r="X58" s="130"/>
      <c r="Y58" s="130"/>
      <c r="Z58" s="130"/>
    </row>
    <row r="59" spans="1:26" ht="15">
      <c r="A59" s="293"/>
      <c r="B59" s="248" t="s">
        <v>314</v>
      </c>
      <c r="C59" s="248"/>
      <c r="D59" s="248"/>
      <c r="E59" s="248"/>
      <c r="F59" s="249"/>
      <c r="G59" s="249"/>
      <c r="H59" s="130"/>
      <c r="I59" s="130"/>
      <c r="J59" s="130"/>
      <c r="K59" s="130"/>
      <c r="L59" s="130"/>
      <c r="M59" s="130"/>
      <c r="N59" s="130"/>
      <c r="O59" s="130"/>
      <c r="P59" s="130"/>
      <c r="Q59" s="130"/>
      <c r="R59" s="130"/>
      <c r="S59" s="130"/>
      <c r="T59" s="130"/>
      <c r="U59" s="130"/>
      <c r="V59" s="130"/>
      <c r="W59" s="130"/>
      <c r="X59" s="130"/>
      <c r="Y59" s="130"/>
      <c r="Z59" s="130"/>
    </row>
    <row r="60" spans="1:26" ht="71.25">
      <c r="A60" s="288" t="s">
        <v>143</v>
      </c>
      <c r="B60" s="227" t="s">
        <v>144</v>
      </c>
      <c r="C60" s="228" t="s">
        <v>315</v>
      </c>
      <c r="D60" s="229">
        <v>1</v>
      </c>
      <c r="E60" s="289">
        <v>0</v>
      </c>
      <c r="F60" s="235"/>
      <c r="G60" s="235"/>
      <c r="H60" s="130"/>
      <c r="I60" s="130"/>
      <c r="J60" s="130"/>
      <c r="K60" s="130"/>
      <c r="L60" s="130"/>
      <c r="M60" s="130"/>
      <c r="N60" s="130"/>
      <c r="O60" s="130"/>
      <c r="P60" s="130"/>
      <c r="Q60" s="130"/>
      <c r="R60" s="130"/>
      <c r="S60" s="130"/>
      <c r="T60" s="130"/>
      <c r="U60" s="130"/>
      <c r="V60" s="130"/>
      <c r="W60" s="130"/>
      <c r="X60" s="130"/>
      <c r="Y60" s="130"/>
      <c r="Z60" s="130"/>
    </row>
    <row r="61" spans="1:26" ht="15">
      <c r="A61" s="293"/>
      <c r="B61" s="248" t="s">
        <v>316</v>
      </c>
      <c r="C61" s="248"/>
      <c r="D61" s="248"/>
      <c r="E61" s="248"/>
      <c r="F61" s="249"/>
      <c r="G61" s="249"/>
      <c r="H61" s="130"/>
      <c r="I61" s="130"/>
      <c r="J61" s="130"/>
      <c r="K61" s="130"/>
      <c r="L61" s="130"/>
      <c r="M61" s="130"/>
      <c r="N61" s="130"/>
      <c r="O61" s="130"/>
      <c r="P61" s="130"/>
      <c r="Q61" s="130"/>
      <c r="R61" s="130"/>
      <c r="S61" s="130"/>
      <c r="T61" s="130"/>
      <c r="U61" s="130"/>
      <c r="V61" s="130"/>
      <c r="W61" s="130"/>
      <c r="X61" s="130"/>
      <c r="Y61" s="130"/>
      <c r="Z61" s="130"/>
    </row>
    <row r="62" spans="1:26" ht="71.25">
      <c r="A62" s="288" t="s">
        <v>146</v>
      </c>
      <c r="B62" s="227" t="s">
        <v>147</v>
      </c>
      <c r="C62" s="228" t="s">
        <v>317</v>
      </c>
      <c r="D62" s="229">
        <v>1</v>
      </c>
      <c r="E62" s="289">
        <v>0</v>
      </c>
      <c r="F62" s="235"/>
      <c r="G62" s="231" t="s">
        <v>470</v>
      </c>
      <c r="H62" s="130"/>
      <c r="I62" s="130"/>
      <c r="J62" s="130"/>
      <c r="K62" s="130"/>
      <c r="L62" s="130"/>
      <c r="M62" s="130"/>
      <c r="N62" s="130"/>
      <c r="O62" s="130"/>
      <c r="P62" s="130"/>
      <c r="Q62" s="130"/>
      <c r="R62" s="130"/>
      <c r="S62" s="130"/>
      <c r="T62" s="130"/>
      <c r="U62" s="130"/>
      <c r="V62" s="130"/>
      <c r="W62" s="130"/>
      <c r="X62" s="130"/>
      <c r="Y62" s="130"/>
      <c r="Z62" s="130"/>
    </row>
    <row r="63" spans="1:26" ht="42.75">
      <c r="A63" s="288" t="s">
        <v>148</v>
      </c>
      <c r="B63" s="227" t="s">
        <v>149</v>
      </c>
      <c r="C63" s="228" t="s">
        <v>318</v>
      </c>
      <c r="D63" s="229">
        <v>1</v>
      </c>
      <c r="E63" s="289">
        <v>1</v>
      </c>
      <c r="F63" s="235"/>
      <c r="G63" s="235"/>
      <c r="H63" s="130"/>
      <c r="I63" s="130"/>
      <c r="J63" s="130"/>
      <c r="K63" s="130"/>
      <c r="L63" s="130"/>
      <c r="M63" s="130"/>
      <c r="N63" s="130"/>
      <c r="O63" s="130"/>
      <c r="P63" s="130"/>
      <c r="Q63" s="130"/>
      <c r="R63" s="130"/>
      <c r="S63" s="130"/>
      <c r="T63" s="130"/>
      <c r="U63" s="130"/>
      <c r="V63" s="130"/>
      <c r="W63" s="130"/>
      <c r="X63" s="130"/>
      <c r="Y63" s="130"/>
      <c r="Z63" s="130"/>
    </row>
    <row r="64" spans="1:26" ht="128.25">
      <c r="A64" s="288" t="s">
        <v>150</v>
      </c>
      <c r="B64" s="227" t="s">
        <v>151</v>
      </c>
      <c r="C64" s="228" t="s">
        <v>319</v>
      </c>
      <c r="D64" s="229">
        <v>1</v>
      </c>
      <c r="E64" s="289">
        <v>0</v>
      </c>
      <c r="F64" s="235"/>
      <c r="G64" s="231" t="s">
        <v>471</v>
      </c>
      <c r="H64" s="130"/>
      <c r="I64" s="130"/>
      <c r="J64" s="130"/>
      <c r="K64" s="130"/>
      <c r="L64" s="130"/>
      <c r="M64" s="130"/>
      <c r="N64" s="130"/>
      <c r="O64" s="130"/>
      <c r="P64" s="130"/>
      <c r="Q64" s="130"/>
      <c r="R64" s="130"/>
      <c r="S64" s="130"/>
      <c r="T64" s="130"/>
      <c r="U64" s="130"/>
      <c r="V64" s="130"/>
      <c r="W64" s="130"/>
      <c r="X64" s="130"/>
      <c r="Y64" s="130"/>
      <c r="Z64" s="130"/>
    </row>
    <row r="65" spans="1:26" ht="15">
      <c r="A65" s="293"/>
      <c r="B65" s="248" t="s">
        <v>320</v>
      </c>
      <c r="C65" s="248"/>
      <c r="D65" s="248"/>
      <c r="E65" s="248"/>
      <c r="F65" s="249"/>
      <c r="G65" s="249"/>
      <c r="H65" s="130"/>
      <c r="I65" s="130"/>
      <c r="J65" s="130"/>
      <c r="K65" s="130"/>
      <c r="L65" s="130"/>
      <c r="M65" s="130"/>
      <c r="N65" s="130"/>
      <c r="O65" s="130"/>
      <c r="P65" s="130"/>
      <c r="Q65" s="130"/>
      <c r="R65" s="130"/>
      <c r="S65" s="130"/>
      <c r="T65" s="130"/>
      <c r="U65" s="130"/>
      <c r="V65" s="130"/>
      <c r="W65" s="130"/>
      <c r="X65" s="130"/>
      <c r="Y65" s="130"/>
      <c r="Z65" s="130"/>
    </row>
    <row r="66" spans="1:26" ht="99.75">
      <c r="A66" s="288" t="s">
        <v>153</v>
      </c>
      <c r="B66" s="227" t="s">
        <v>154</v>
      </c>
      <c r="C66" s="228" t="s">
        <v>321</v>
      </c>
      <c r="D66" s="229">
        <v>1</v>
      </c>
      <c r="E66" s="289">
        <v>0</v>
      </c>
      <c r="F66" s="231"/>
      <c r="G66" s="231" t="s">
        <v>472</v>
      </c>
      <c r="H66" s="130"/>
      <c r="I66" s="130"/>
      <c r="J66" s="130"/>
      <c r="K66" s="130"/>
      <c r="L66" s="130"/>
      <c r="M66" s="130"/>
      <c r="N66" s="130"/>
      <c r="O66" s="130"/>
      <c r="P66" s="130"/>
      <c r="Q66" s="130"/>
      <c r="R66" s="130"/>
      <c r="S66" s="130"/>
      <c r="T66" s="130"/>
      <c r="U66" s="130"/>
      <c r="V66" s="130"/>
      <c r="W66" s="130"/>
      <c r="X66" s="130"/>
      <c r="Y66" s="130"/>
      <c r="Z66" s="130"/>
    </row>
    <row r="67" spans="1:26" ht="71.25">
      <c r="A67" s="288" t="s">
        <v>155</v>
      </c>
      <c r="B67" s="227" t="s">
        <v>156</v>
      </c>
      <c r="C67" s="238"/>
      <c r="D67" s="229">
        <v>1</v>
      </c>
      <c r="E67" s="289">
        <v>0</v>
      </c>
      <c r="F67" s="235"/>
      <c r="G67" s="231" t="s">
        <v>473</v>
      </c>
      <c r="H67" s="130"/>
      <c r="I67" s="130"/>
      <c r="J67" s="130"/>
      <c r="K67" s="130"/>
      <c r="L67" s="130"/>
      <c r="M67" s="130"/>
      <c r="N67" s="130"/>
      <c r="O67" s="130"/>
      <c r="P67" s="130"/>
      <c r="Q67" s="130"/>
      <c r="R67" s="130"/>
      <c r="S67" s="130"/>
      <c r="T67" s="130"/>
      <c r="U67" s="130"/>
      <c r="V67" s="130"/>
      <c r="W67" s="130"/>
      <c r="X67" s="130"/>
      <c r="Y67" s="130"/>
      <c r="Z67" s="130"/>
    </row>
    <row r="68" spans="1:26" ht="15">
      <c r="A68" s="293"/>
      <c r="B68" s="248" t="s">
        <v>322</v>
      </c>
      <c r="C68" s="248"/>
      <c r="D68" s="248"/>
      <c r="E68" s="248"/>
      <c r="F68" s="249"/>
      <c r="G68" s="249"/>
      <c r="H68" s="130"/>
      <c r="I68" s="130"/>
      <c r="J68" s="130"/>
      <c r="K68" s="130"/>
      <c r="L68" s="130"/>
      <c r="M68" s="130"/>
      <c r="N68" s="130"/>
      <c r="O68" s="130"/>
      <c r="P68" s="130"/>
      <c r="Q68" s="130"/>
      <c r="R68" s="130"/>
      <c r="S68" s="130"/>
      <c r="T68" s="130"/>
      <c r="U68" s="130"/>
      <c r="V68" s="130"/>
      <c r="W68" s="130"/>
      <c r="X68" s="130"/>
      <c r="Y68" s="130"/>
      <c r="Z68" s="130"/>
    </row>
    <row r="69" spans="1:26" ht="99.75">
      <c r="A69" s="288" t="s">
        <v>158</v>
      </c>
      <c r="B69" s="227" t="s">
        <v>159</v>
      </c>
      <c r="C69" s="228" t="s">
        <v>323</v>
      </c>
      <c r="D69" s="229">
        <v>3</v>
      </c>
      <c r="E69" s="289">
        <v>0</v>
      </c>
      <c r="F69" s="235"/>
      <c r="G69" s="231" t="s">
        <v>474</v>
      </c>
      <c r="H69" s="130"/>
      <c r="I69" s="130"/>
      <c r="J69" s="130"/>
      <c r="K69" s="130"/>
      <c r="L69" s="130"/>
      <c r="M69" s="130"/>
      <c r="N69" s="130"/>
      <c r="O69" s="130"/>
      <c r="P69" s="130"/>
      <c r="Q69" s="130"/>
      <c r="R69" s="130"/>
      <c r="S69" s="130"/>
      <c r="T69" s="130"/>
      <c r="U69" s="130"/>
      <c r="V69" s="130"/>
      <c r="W69" s="130"/>
      <c r="X69" s="130"/>
      <c r="Y69" s="130"/>
      <c r="Z69" s="130"/>
    </row>
    <row r="70" spans="1:26" ht="57">
      <c r="A70" s="288" t="s">
        <v>160</v>
      </c>
      <c r="B70" s="227" t="s">
        <v>161</v>
      </c>
      <c r="C70" s="228" t="s">
        <v>325</v>
      </c>
      <c r="D70" s="229">
        <v>1</v>
      </c>
      <c r="E70" s="289">
        <v>1</v>
      </c>
      <c r="F70" s="235"/>
      <c r="G70" s="231" t="s">
        <v>475</v>
      </c>
      <c r="H70" s="130"/>
      <c r="I70" s="130"/>
      <c r="J70" s="130"/>
      <c r="K70" s="130"/>
      <c r="L70" s="130"/>
      <c r="M70" s="130"/>
      <c r="N70" s="130"/>
      <c r="O70" s="130"/>
      <c r="P70" s="130"/>
      <c r="Q70" s="130"/>
      <c r="R70" s="130"/>
      <c r="S70" s="130"/>
      <c r="T70" s="130"/>
      <c r="U70" s="130"/>
      <c r="V70" s="130"/>
      <c r="W70" s="130"/>
      <c r="X70" s="130"/>
      <c r="Y70" s="130"/>
      <c r="Z70" s="130"/>
    </row>
    <row r="71" spans="1:26" ht="42.75">
      <c r="A71" s="288" t="s">
        <v>162</v>
      </c>
      <c r="B71" s="227" t="s">
        <v>476</v>
      </c>
      <c r="C71" s="228" t="s">
        <v>327</v>
      </c>
      <c r="D71" s="229">
        <v>1</v>
      </c>
      <c r="E71" s="289" t="s">
        <v>465</v>
      </c>
      <c r="F71" s="235"/>
      <c r="G71" s="235"/>
      <c r="H71" s="130"/>
      <c r="I71" s="130"/>
      <c r="J71" s="130"/>
      <c r="K71" s="130"/>
      <c r="L71" s="130"/>
      <c r="M71" s="130"/>
      <c r="N71" s="130"/>
      <c r="O71" s="130"/>
      <c r="P71" s="130"/>
      <c r="Q71" s="130"/>
      <c r="R71" s="130"/>
      <c r="S71" s="130"/>
      <c r="T71" s="130"/>
      <c r="U71" s="130"/>
      <c r="V71" s="130"/>
      <c r="W71" s="130"/>
      <c r="X71" s="130"/>
      <c r="Y71" s="130"/>
      <c r="Z71" s="130"/>
    </row>
    <row r="72" spans="1:26" ht="57">
      <c r="A72" s="288" t="s">
        <v>164</v>
      </c>
      <c r="B72" s="227" t="s">
        <v>328</v>
      </c>
      <c r="C72" s="238"/>
      <c r="D72" s="229">
        <v>1</v>
      </c>
      <c r="E72" s="289" t="s">
        <v>465</v>
      </c>
      <c r="F72" s="235"/>
      <c r="G72" s="235"/>
      <c r="H72" s="130"/>
      <c r="I72" s="130"/>
      <c r="J72" s="130"/>
      <c r="K72" s="130"/>
      <c r="L72" s="130"/>
      <c r="M72" s="130"/>
      <c r="N72" s="130"/>
      <c r="O72" s="130"/>
      <c r="P72" s="130"/>
      <c r="Q72" s="130"/>
      <c r="R72" s="130"/>
      <c r="S72" s="130"/>
      <c r="T72" s="130"/>
      <c r="U72" s="130"/>
      <c r="V72" s="130"/>
      <c r="W72" s="130"/>
      <c r="X72" s="130"/>
      <c r="Y72" s="130"/>
      <c r="Z72" s="130"/>
    </row>
    <row r="73" spans="1:26" ht="15">
      <c r="A73" s="293"/>
      <c r="B73" s="248" t="s">
        <v>329</v>
      </c>
      <c r="C73" s="248"/>
      <c r="D73" s="248"/>
      <c r="E73" s="248"/>
      <c r="F73" s="249"/>
      <c r="G73" s="249"/>
      <c r="H73" s="130"/>
      <c r="I73" s="130"/>
      <c r="J73" s="130"/>
      <c r="K73" s="130"/>
      <c r="L73" s="130"/>
      <c r="M73" s="130"/>
      <c r="N73" s="130"/>
      <c r="O73" s="130"/>
      <c r="P73" s="130"/>
      <c r="Q73" s="130"/>
      <c r="R73" s="130"/>
      <c r="S73" s="130"/>
      <c r="T73" s="130"/>
      <c r="U73" s="130"/>
      <c r="V73" s="130"/>
      <c r="W73" s="130"/>
      <c r="X73" s="130"/>
      <c r="Y73" s="130"/>
      <c r="Z73" s="130"/>
    </row>
    <row r="74" spans="1:26" ht="57">
      <c r="A74" s="288" t="s">
        <v>167</v>
      </c>
      <c r="B74" s="227" t="s">
        <v>168</v>
      </c>
      <c r="C74" s="228" t="s">
        <v>330</v>
      </c>
      <c r="D74" s="229">
        <v>1</v>
      </c>
      <c r="E74" s="289">
        <v>0</v>
      </c>
      <c r="F74" s="292" t="s">
        <v>477</v>
      </c>
      <c r="G74" s="231" t="s">
        <v>478</v>
      </c>
      <c r="H74" s="130"/>
      <c r="I74" s="130"/>
      <c r="J74" s="130"/>
      <c r="K74" s="130"/>
      <c r="L74" s="130"/>
      <c r="M74" s="130"/>
      <c r="N74" s="130"/>
      <c r="O74" s="130"/>
      <c r="P74" s="130"/>
      <c r="Q74" s="130"/>
      <c r="R74" s="130"/>
      <c r="S74" s="130"/>
      <c r="T74" s="130"/>
      <c r="U74" s="130"/>
      <c r="V74" s="130"/>
      <c r="W74" s="130"/>
      <c r="X74" s="130"/>
      <c r="Y74" s="130"/>
      <c r="Z74" s="130"/>
    </row>
    <row r="75" spans="1:26" ht="42.75">
      <c r="A75" s="288" t="s">
        <v>169</v>
      </c>
      <c r="B75" s="227" t="s">
        <v>170</v>
      </c>
      <c r="C75" s="238"/>
      <c r="D75" s="229">
        <v>1</v>
      </c>
      <c r="E75" s="289">
        <v>1</v>
      </c>
      <c r="F75" s="235"/>
      <c r="G75" s="231" t="s">
        <v>479</v>
      </c>
      <c r="H75" s="130"/>
      <c r="I75" s="130"/>
      <c r="J75" s="130"/>
      <c r="K75" s="130"/>
      <c r="L75" s="130"/>
      <c r="M75" s="130"/>
      <c r="N75" s="130"/>
      <c r="O75" s="130"/>
      <c r="P75" s="130"/>
      <c r="Q75" s="130"/>
      <c r="R75" s="130"/>
      <c r="S75" s="130"/>
      <c r="T75" s="130"/>
      <c r="U75" s="130"/>
      <c r="V75" s="130"/>
      <c r="W75" s="130"/>
      <c r="X75" s="130"/>
      <c r="Y75" s="130"/>
      <c r="Z75" s="130"/>
    </row>
    <row r="76" spans="1:26" ht="15">
      <c r="A76" s="293"/>
      <c r="B76" s="248" t="s">
        <v>331</v>
      </c>
      <c r="C76" s="248"/>
      <c r="D76" s="248"/>
      <c r="E76" s="248"/>
      <c r="F76" s="249"/>
      <c r="G76" s="249"/>
      <c r="H76" s="130"/>
      <c r="I76" s="130"/>
      <c r="J76" s="130"/>
      <c r="K76" s="130"/>
      <c r="L76" s="130"/>
      <c r="M76" s="130"/>
      <c r="N76" s="130"/>
      <c r="O76" s="130"/>
      <c r="P76" s="130"/>
      <c r="Q76" s="130"/>
      <c r="R76" s="130"/>
      <c r="S76" s="130"/>
      <c r="T76" s="130"/>
      <c r="U76" s="130"/>
      <c r="V76" s="130"/>
      <c r="W76" s="130"/>
      <c r="X76" s="130"/>
      <c r="Y76" s="130"/>
      <c r="Z76" s="130"/>
    </row>
    <row r="77" spans="1:26" ht="71.25">
      <c r="A77" s="288" t="s">
        <v>172</v>
      </c>
      <c r="B77" s="227" t="s">
        <v>173</v>
      </c>
      <c r="C77" s="228" t="s">
        <v>332</v>
      </c>
      <c r="D77" s="229">
        <v>1</v>
      </c>
      <c r="E77" s="289">
        <v>0</v>
      </c>
      <c r="F77" s="235"/>
      <c r="G77" s="235"/>
      <c r="H77" s="130"/>
      <c r="I77" s="130"/>
      <c r="J77" s="130"/>
      <c r="K77" s="130"/>
      <c r="L77" s="130"/>
      <c r="M77" s="130"/>
      <c r="N77" s="130"/>
      <c r="O77" s="130"/>
      <c r="P77" s="130"/>
      <c r="Q77" s="130"/>
      <c r="R77" s="130"/>
      <c r="S77" s="130"/>
      <c r="T77" s="130"/>
      <c r="U77" s="130"/>
      <c r="V77" s="130"/>
      <c r="W77" s="130"/>
      <c r="X77" s="130"/>
      <c r="Y77" s="130"/>
      <c r="Z77" s="130"/>
    </row>
    <row r="78" spans="1:26" ht="42.75">
      <c r="A78" s="288" t="s">
        <v>174</v>
      </c>
      <c r="B78" s="227" t="s">
        <v>175</v>
      </c>
      <c r="C78" s="238"/>
      <c r="D78" s="229">
        <v>1</v>
      </c>
      <c r="E78" s="289">
        <v>0</v>
      </c>
      <c r="F78" s="235"/>
      <c r="G78" s="235"/>
      <c r="H78" s="130"/>
      <c r="I78" s="130"/>
      <c r="J78" s="130"/>
      <c r="K78" s="130"/>
      <c r="L78" s="130"/>
      <c r="M78" s="130"/>
      <c r="N78" s="130"/>
      <c r="O78" s="130"/>
      <c r="P78" s="130"/>
      <c r="Q78" s="130"/>
      <c r="R78" s="130"/>
      <c r="S78" s="130"/>
      <c r="T78" s="130"/>
      <c r="U78" s="130"/>
      <c r="V78" s="130"/>
      <c r="W78" s="130"/>
      <c r="X78" s="130"/>
      <c r="Y78" s="130"/>
      <c r="Z78" s="130"/>
    </row>
    <row r="79" spans="1:26" ht="57">
      <c r="A79" s="288" t="s">
        <v>176</v>
      </c>
      <c r="B79" s="227" t="s">
        <v>177</v>
      </c>
      <c r="C79" s="228" t="s">
        <v>333</v>
      </c>
      <c r="D79" s="229">
        <v>1</v>
      </c>
      <c r="E79" s="289">
        <v>0</v>
      </c>
      <c r="F79" s="235"/>
      <c r="G79" s="235"/>
      <c r="H79" s="130"/>
      <c r="I79" s="130"/>
      <c r="J79" s="130"/>
      <c r="K79" s="130"/>
      <c r="L79" s="130"/>
      <c r="M79" s="130"/>
      <c r="N79" s="130"/>
      <c r="O79" s="130"/>
      <c r="P79" s="130"/>
      <c r="Q79" s="130"/>
      <c r="R79" s="130"/>
      <c r="S79" s="130"/>
      <c r="T79" s="130"/>
      <c r="U79" s="130"/>
      <c r="V79" s="130"/>
      <c r="W79" s="130"/>
      <c r="X79" s="130"/>
      <c r="Y79" s="130"/>
      <c r="Z79" s="130"/>
    </row>
    <row r="80" spans="1:26" ht="15">
      <c r="A80" s="293"/>
      <c r="B80" s="248" t="s">
        <v>334</v>
      </c>
      <c r="C80" s="248"/>
      <c r="D80" s="248"/>
      <c r="E80" s="248"/>
      <c r="F80" s="249"/>
      <c r="G80" s="249"/>
      <c r="H80" s="130"/>
      <c r="I80" s="130"/>
      <c r="J80" s="130"/>
      <c r="K80" s="130"/>
      <c r="L80" s="130"/>
      <c r="M80" s="130"/>
      <c r="N80" s="130"/>
      <c r="O80" s="130"/>
      <c r="P80" s="130"/>
      <c r="Q80" s="130"/>
      <c r="R80" s="130"/>
      <c r="S80" s="130"/>
      <c r="T80" s="130"/>
      <c r="U80" s="130"/>
      <c r="V80" s="130"/>
      <c r="W80" s="130"/>
      <c r="X80" s="130"/>
      <c r="Y80" s="130"/>
      <c r="Z80" s="130"/>
    </row>
    <row r="81" spans="1:26" ht="99.75">
      <c r="A81" s="288" t="s">
        <v>179</v>
      </c>
      <c r="B81" s="227" t="s">
        <v>180</v>
      </c>
      <c r="C81" s="238"/>
      <c r="D81" s="229">
        <v>1</v>
      </c>
      <c r="E81" s="289" t="s">
        <v>454</v>
      </c>
      <c r="F81" s="235"/>
      <c r="G81" s="231" t="s">
        <v>480</v>
      </c>
      <c r="H81" s="130"/>
      <c r="I81" s="130"/>
      <c r="J81" s="130"/>
      <c r="K81" s="130"/>
      <c r="L81" s="130"/>
      <c r="M81" s="130"/>
      <c r="N81" s="130"/>
      <c r="O81" s="130"/>
      <c r="P81" s="130"/>
      <c r="Q81" s="130"/>
      <c r="R81" s="130"/>
      <c r="S81" s="130"/>
      <c r="T81" s="130"/>
      <c r="U81" s="130"/>
      <c r="V81" s="130"/>
      <c r="W81" s="130"/>
      <c r="X81" s="130"/>
      <c r="Y81" s="130"/>
      <c r="Z81" s="130"/>
    </row>
    <row r="82" spans="1:26" ht="57">
      <c r="A82" s="288" t="s">
        <v>181</v>
      </c>
      <c r="B82" s="227" t="s">
        <v>182</v>
      </c>
      <c r="C82" s="238"/>
      <c r="D82" s="229">
        <v>1</v>
      </c>
      <c r="E82" s="289" t="s">
        <v>454</v>
      </c>
      <c r="F82" s="235"/>
      <c r="G82" s="235"/>
      <c r="H82" s="130"/>
      <c r="I82" s="130"/>
      <c r="J82" s="130"/>
      <c r="K82" s="130"/>
      <c r="L82" s="130"/>
      <c r="M82" s="130"/>
      <c r="N82" s="130"/>
      <c r="O82" s="130"/>
      <c r="P82" s="130"/>
      <c r="Q82" s="130"/>
      <c r="R82" s="130"/>
      <c r="S82" s="130"/>
      <c r="T82" s="130"/>
      <c r="U82" s="130"/>
      <c r="V82" s="130"/>
      <c r="W82" s="130"/>
      <c r="X82" s="130"/>
      <c r="Y82" s="130"/>
      <c r="Z82" s="130"/>
    </row>
    <row r="83" spans="1:26" ht="42.75">
      <c r="A83" s="288" t="s">
        <v>183</v>
      </c>
      <c r="B83" s="227" t="s">
        <v>184</v>
      </c>
      <c r="C83" s="238"/>
      <c r="D83" s="229">
        <v>1</v>
      </c>
      <c r="E83" s="289" t="s">
        <v>454</v>
      </c>
      <c r="F83" s="235"/>
      <c r="G83" s="235"/>
      <c r="H83" s="130"/>
      <c r="I83" s="130"/>
      <c r="J83" s="130"/>
      <c r="K83" s="130"/>
      <c r="L83" s="130"/>
      <c r="M83" s="130"/>
      <c r="N83" s="130"/>
      <c r="O83" s="130"/>
      <c r="P83" s="130"/>
      <c r="Q83" s="130"/>
      <c r="R83" s="130"/>
      <c r="S83" s="130"/>
      <c r="T83" s="130"/>
      <c r="U83" s="130"/>
      <c r="V83" s="130"/>
      <c r="W83" s="130"/>
      <c r="X83" s="130"/>
      <c r="Y83" s="130"/>
      <c r="Z83" s="130"/>
    </row>
    <row r="84" spans="1:26" ht="15">
      <c r="A84" s="293"/>
      <c r="B84" s="238"/>
      <c r="C84" s="238"/>
      <c r="D84" s="239"/>
      <c r="E84" s="294"/>
      <c r="F84" s="235"/>
      <c r="G84" s="235"/>
      <c r="H84" s="130"/>
      <c r="I84" s="130"/>
      <c r="J84" s="130"/>
      <c r="K84" s="130"/>
      <c r="L84" s="130"/>
      <c r="M84" s="130"/>
      <c r="N84" s="130"/>
      <c r="O84" s="130"/>
      <c r="P84" s="130"/>
      <c r="Q84" s="130"/>
      <c r="R84" s="130"/>
      <c r="S84" s="130"/>
      <c r="T84" s="130"/>
      <c r="U84" s="130"/>
      <c r="V84" s="130"/>
      <c r="W84" s="130"/>
      <c r="X84" s="130"/>
      <c r="Y84" s="130"/>
      <c r="Z84" s="130"/>
    </row>
    <row r="85" spans="1:26" ht="15">
      <c r="A85" s="287">
        <v>8</v>
      </c>
      <c r="B85" s="242" t="s">
        <v>336</v>
      </c>
      <c r="C85" s="243"/>
      <c r="D85" s="243"/>
      <c r="E85" s="243"/>
      <c r="F85" s="244"/>
      <c r="G85" s="244"/>
      <c r="H85" s="130"/>
      <c r="I85" s="130"/>
      <c r="J85" s="130"/>
      <c r="K85" s="130"/>
      <c r="L85" s="130"/>
      <c r="M85" s="130"/>
      <c r="N85" s="130"/>
      <c r="O85" s="130"/>
      <c r="P85" s="130"/>
      <c r="Q85" s="130"/>
      <c r="R85" s="130"/>
      <c r="S85" s="130"/>
      <c r="T85" s="130"/>
      <c r="U85" s="130"/>
      <c r="V85" s="130"/>
      <c r="W85" s="130"/>
      <c r="X85" s="130"/>
      <c r="Y85" s="130"/>
      <c r="Z85" s="130"/>
    </row>
    <row r="86" spans="1:26" ht="42.75">
      <c r="A86" s="288">
        <v>8.1</v>
      </c>
      <c r="B86" s="227" t="s">
        <v>186</v>
      </c>
      <c r="C86" s="228" t="s">
        <v>338</v>
      </c>
      <c r="D86" s="229">
        <v>2</v>
      </c>
      <c r="E86" s="289" t="s">
        <v>454</v>
      </c>
      <c r="F86" s="235"/>
      <c r="G86" s="291" t="s">
        <v>481</v>
      </c>
      <c r="H86" s="130"/>
      <c r="I86" s="130"/>
      <c r="J86" s="130"/>
      <c r="K86" s="130"/>
      <c r="L86" s="130"/>
      <c r="M86" s="130"/>
      <c r="N86" s="130"/>
      <c r="O86" s="130"/>
      <c r="P86" s="130"/>
      <c r="Q86" s="130"/>
      <c r="R86" s="130"/>
      <c r="S86" s="130"/>
      <c r="T86" s="130"/>
      <c r="U86" s="130"/>
      <c r="V86" s="130"/>
      <c r="W86" s="130"/>
      <c r="X86" s="130"/>
      <c r="Y86" s="130"/>
      <c r="Z86" s="130"/>
    </row>
    <row r="87" spans="1:26" ht="85.5">
      <c r="A87" s="288">
        <v>8.1999999999999993</v>
      </c>
      <c r="B87" s="227" t="s">
        <v>187</v>
      </c>
      <c r="C87" s="228" t="s">
        <v>341</v>
      </c>
      <c r="D87" s="229">
        <v>1</v>
      </c>
      <c r="E87" s="289" t="s">
        <v>465</v>
      </c>
      <c r="F87" s="235"/>
      <c r="G87" s="291"/>
      <c r="H87" s="130"/>
      <c r="I87" s="130"/>
      <c r="J87" s="130"/>
      <c r="K87" s="130"/>
      <c r="L87" s="130"/>
      <c r="M87" s="130"/>
      <c r="N87" s="130"/>
      <c r="O87" s="130"/>
      <c r="P87" s="130"/>
      <c r="Q87" s="130"/>
      <c r="R87" s="130"/>
      <c r="S87" s="130"/>
      <c r="T87" s="130"/>
      <c r="U87" s="130"/>
      <c r="V87" s="130"/>
      <c r="W87" s="130"/>
      <c r="X87" s="130"/>
      <c r="Y87" s="130"/>
      <c r="Z87" s="130"/>
    </row>
    <row r="88" spans="1:26" ht="57">
      <c r="A88" s="288">
        <v>8.3000000000000007</v>
      </c>
      <c r="B88" s="227" t="s">
        <v>188</v>
      </c>
      <c r="C88" s="228" t="s">
        <v>343</v>
      </c>
      <c r="D88" s="229">
        <v>2</v>
      </c>
      <c r="E88" s="289">
        <v>0</v>
      </c>
      <c r="F88" s="235"/>
      <c r="G88" s="291" t="s">
        <v>482</v>
      </c>
      <c r="H88" s="130"/>
      <c r="I88" s="130"/>
      <c r="J88" s="130"/>
      <c r="K88" s="130"/>
      <c r="L88" s="130"/>
      <c r="M88" s="130"/>
      <c r="N88" s="130"/>
      <c r="O88" s="130"/>
      <c r="P88" s="130"/>
      <c r="Q88" s="130"/>
      <c r="R88" s="130"/>
      <c r="S88" s="130"/>
      <c r="T88" s="130"/>
      <c r="U88" s="130"/>
      <c r="V88" s="130"/>
      <c r="W88" s="130"/>
      <c r="X88" s="130"/>
      <c r="Y88" s="130"/>
      <c r="Z88" s="130"/>
    </row>
    <row r="89" spans="1:26" ht="15">
      <c r="A89" s="293"/>
      <c r="B89" s="238"/>
      <c r="C89" s="238"/>
      <c r="D89" s="239"/>
      <c r="E89" s="294"/>
      <c r="F89" s="235"/>
      <c r="G89" s="235"/>
      <c r="H89" s="130"/>
      <c r="I89" s="130"/>
      <c r="J89" s="130"/>
      <c r="K89" s="130"/>
      <c r="L89" s="130"/>
      <c r="M89" s="130"/>
      <c r="N89" s="130"/>
      <c r="O89" s="130"/>
      <c r="P89" s="130"/>
      <c r="Q89" s="130"/>
      <c r="R89" s="130"/>
      <c r="S89" s="130"/>
      <c r="T89" s="130"/>
      <c r="U89" s="130"/>
      <c r="V89" s="130"/>
      <c r="W89" s="130"/>
      <c r="X89" s="130"/>
      <c r="Y89" s="130"/>
      <c r="Z89" s="130"/>
    </row>
    <row r="90" spans="1:26" ht="15">
      <c r="A90" s="287">
        <v>9</v>
      </c>
      <c r="B90" s="242" t="s">
        <v>71</v>
      </c>
      <c r="C90" s="243"/>
      <c r="D90" s="243"/>
      <c r="E90" s="243"/>
      <c r="F90" s="244"/>
      <c r="G90" s="244"/>
      <c r="H90" s="130"/>
      <c r="I90" s="130"/>
      <c r="J90" s="130"/>
      <c r="K90" s="130"/>
      <c r="L90" s="130"/>
      <c r="M90" s="130"/>
      <c r="N90" s="130"/>
      <c r="O90" s="130"/>
      <c r="P90" s="130"/>
      <c r="Q90" s="130"/>
      <c r="R90" s="130"/>
      <c r="S90" s="130"/>
      <c r="T90" s="130"/>
      <c r="U90" s="130"/>
      <c r="V90" s="130"/>
      <c r="W90" s="130"/>
      <c r="X90" s="130"/>
      <c r="Y90" s="130"/>
      <c r="Z90" s="130"/>
    </row>
    <row r="91" spans="1:26" ht="28.5">
      <c r="A91" s="288">
        <v>9.1</v>
      </c>
      <c r="B91" s="227" t="s">
        <v>190</v>
      </c>
      <c r="C91" s="228" t="s">
        <v>347</v>
      </c>
      <c r="D91" s="229">
        <v>3</v>
      </c>
      <c r="E91" s="289">
        <v>3</v>
      </c>
      <c r="F91" s="235"/>
      <c r="G91" s="291" t="s">
        <v>483</v>
      </c>
      <c r="H91" s="130"/>
      <c r="I91" s="130"/>
      <c r="J91" s="130"/>
      <c r="K91" s="130"/>
      <c r="L91" s="130"/>
      <c r="M91" s="130"/>
      <c r="N91" s="130"/>
      <c r="O91" s="130"/>
      <c r="P91" s="130"/>
      <c r="Q91" s="130"/>
      <c r="R91" s="130"/>
      <c r="S91" s="130"/>
      <c r="T91" s="130"/>
      <c r="U91" s="130"/>
      <c r="V91" s="130"/>
      <c r="W91" s="130"/>
      <c r="X91" s="130"/>
      <c r="Y91" s="130"/>
      <c r="Z91" s="130"/>
    </row>
    <row r="92" spans="1:26" ht="42.75">
      <c r="A92" s="288">
        <v>9.1999999999999993</v>
      </c>
      <c r="B92" s="253" t="s">
        <v>191</v>
      </c>
      <c r="C92" s="228" t="s">
        <v>350</v>
      </c>
      <c r="D92" s="229">
        <v>2</v>
      </c>
      <c r="E92" s="289">
        <v>2</v>
      </c>
      <c r="F92" s="235"/>
      <c r="G92" s="291" t="s">
        <v>484</v>
      </c>
      <c r="H92" s="130"/>
      <c r="I92" s="130"/>
      <c r="J92" s="130"/>
      <c r="K92" s="130"/>
      <c r="L92" s="130"/>
      <c r="M92" s="130"/>
      <c r="N92" s="130"/>
      <c r="O92" s="130"/>
      <c r="P92" s="130"/>
      <c r="Q92" s="130"/>
      <c r="R92" s="130"/>
      <c r="S92" s="130"/>
      <c r="T92" s="130"/>
      <c r="U92" s="130"/>
      <c r="V92" s="130"/>
      <c r="W92" s="130"/>
      <c r="X92" s="130"/>
      <c r="Y92" s="130"/>
      <c r="Z92" s="130"/>
    </row>
    <row r="93" spans="1:26" ht="15">
      <c r="A93" s="288"/>
      <c r="B93" s="227"/>
      <c r="C93" s="238"/>
      <c r="D93" s="239"/>
      <c r="E93" s="294"/>
      <c r="F93" s="235"/>
      <c r="G93" s="235"/>
      <c r="H93" s="130"/>
      <c r="I93" s="130"/>
      <c r="J93" s="130"/>
      <c r="K93" s="130"/>
      <c r="L93" s="130"/>
      <c r="M93" s="130"/>
      <c r="N93" s="130"/>
      <c r="O93" s="130"/>
      <c r="P93" s="130"/>
      <c r="Q93" s="130"/>
      <c r="R93" s="130"/>
      <c r="S93" s="130"/>
      <c r="T93" s="130"/>
      <c r="U93" s="130"/>
      <c r="V93" s="130"/>
      <c r="W93" s="130"/>
      <c r="X93" s="130"/>
      <c r="Y93" s="130"/>
      <c r="Z93" s="130"/>
    </row>
    <row r="94" spans="1:26" ht="15">
      <c r="A94" s="287">
        <v>10</v>
      </c>
      <c r="B94" s="242" t="s">
        <v>353</v>
      </c>
      <c r="C94" s="243"/>
      <c r="D94" s="243"/>
      <c r="E94" s="243"/>
      <c r="F94" s="244"/>
      <c r="G94" s="244"/>
      <c r="H94" s="130"/>
      <c r="I94" s="130"/>
      <c r="J94" s="130"/>
      <c r="K94" s="130"/>
      <c r="L94" s="130"/>
      <c r="M94" s="130"/>
      <c r="N94" s="130"/>
      <c r="O94" s="130"/>
      <c r="P94" s="130"/>
      <c r="Q94" s="130"/>
      <c r="R94" s="130"/>
      <c r="S94" s="130"/>
      <c r="T94" s="130"/>
      <c r="U94" s="130"/>
      <c r="V94" s="130"/>
      <c r="W94" s="130"/>
      <c r="X94" s="130"/>
      <c r="Y94" s="130"/>
      <c r="Z94" s="130"/>
    </row>
    <row r="95" spans="1:26" ht="42.75">
      <c r="A95" s="288">
        <v>10.1</v>
      </c>
      <c r="B95" s="227" t="s">
        <v>193</v>
      </c>
      <c r="C95" s="228" t="s">
        <v>355</v>
      </c>
      <c r="D95" s="229">
        <v>1</v>
      </c>
      <c r="E95" s="289">
        <v>0</v>
      </c>
      <c r="F95" s="235"/>
      <c r="G95" s="231" t="s">
        <v>485</v>
      </c>
      <c r="H95" s="130"/>
      <c r="I95" s="130"/>
      <c r="J95" s="130"/>
      <c r="K95" s="130"/>
      <c r="L95" s="130"/>
      <c r="M95" s="130"/>
      <c r="N95" s="130"/>
      <c r="O95" s="130"/>
      <c r="P95" s="130"/>
      <c r="Q95" s="130"/>
      <c r="R95" s="130"/>
      <c r="S95" s="130"/>
      <c r="T95" s="130"/>
      <c r="U95" s="130"/>
      <c r="V95" s="130"/>
      <c r="W95" s="130"/>
      <c r="X95" s="130"/>
      <c r="Y95" s="130"/>
      <c r="Z95" s="130"/>
    </row>
    <row r="96" spans="1:26" ht="42.75">
      <c r="A96" s="288">
        <v>10.199999999999999</v>
      </c>
      <c r="B96" s="227" t="s">
        <v>194</v>
      </c>
      <c r="C96" s="228" t="s">
        <v>357</v>
      </c>
      <c r="D96" s="229">
        <v>1</v>
      </c>
      <c r="E96" s="289">
        <v>0</v>
      </c>
      <c r="F96" s="235"/>
      <c r="G96" s="231" t="s">
        <v>486</v>
      </c>
      <c r="H96" s="130"/>
      <c r="I96" s="130"/>
      <c r="J96" s="130"/>
      <c r="K96" s="130"/>
      <c r="L96" s="130"/>
      <c r="M96" s="130"/>
      <c r="N96" s="130"/>
      <c r="O96" s="130"/>
      <c r="P96" s="130"/>
      <c r="Q96" s="130"/>
      <c r="R96" s="130"/>
      <c r="S96" s="130"/>
      <c r="T96" s="130"/>
      <c r="U96" s="130"/>
      <c r="V96" s="130"/>
      <c r="W96" s="130"/>
      <c r="X96" s="130"/>
      <c r="Y96" s="130"/>
      <c r="Z96" s="130"/>
    </row>
    <row r="97" spans="1:26" ht="114">
      <c r="A97" s="288">
        <v>10.3</v>
      </c>
      <c r="B97" s="227" t="s">
        <v>195</v>
      </c>
      <c r="C97" s="228" t="s">
        <v>359</v>
      </c>
      <c r="D97" s="229">
        <v>2</v>
      </c>
      <c r="E97" s="289">
        <v>1</v>
      </c>
      <c r="F97" s="231"/>
      <c r="G97" s="231" t="s">
        <v>487</v>
      </c>
      <c r="H97" s="130"/>
      <c r="I97" s="130"/>
      <c r="J97" s="130"/>
      <c r="K97" s="130"/>
      <c r="L97" s="130"/>
      <c r="M97" s="130"/>
      <c r="N97" s="130"/>
      <c r="O97" s="130"/>
      <c r="P97" s="130"/>
      <c r="Q97" s="130"/>
      <c r="R97" s="130"/>
      <c r="S97" s="130"/>
      <c r="T97" s="130"/>
      <c r="U97" s="130"/>
      <c r="V97" s="130"/>
      <c r="W97" s="130"/>
      <c r="X97" s="130"/>
      <c r="Y97" s="130"/>
      <c r="Z97" s="130"/>
    </row>
    <row r="98" spans="1:26" ht="15">
      <c r="A98" s="293"/>
      <c r="B98" s="238"/>
      <c r="C98" s="238"/>
      <c r="D98" s="239"/>
      <c r="E98" s="294"/>
      <c r="F98" s="235"/>
      <c r="G98" s="235"/>
      <c r="H98" s="130"/>
      <c r="I98" s="130"/>
      <c r="J98" s="130"/>
      <c r="K98" s="130"/>
      <c r="L98" s="130"/>
      <c r="M98" s="130"/>
      <c r="N98" s="130"/>
      <c r="O98" s="130"/>
      <c r="P98" s="130"/>
      <c r="Q98" s="130"/>
      <c r="R98" s="130"/>
      <c r="S98" s="130"/>
      <c r="T98" s="130"/>
      <c r="U98" s="130"/>
      <c r="V98" s="130"/>
      <c r="W98" s="130"/>
      <c r="X98" s="130"/>
      <c r="Y98" s="130"/>
      <c r="Z98" s="130"/>
    </row>
    <row r="99" spans="1:26" ht="15">
      <c r="A99" s="287">
        <v>11</v>
      </c>
      <c r="B99" s="242" t="s">
        <v>488</v>
      </c>
      <c r="C99" s="243"/>
      <c r="D99" s="243"/>
      <c r="E99" s="243"/>
      <c r="F99" s="244"/>
      <c r="G99" s="244"/>
      <c r="H99" s="130"/>
      <c r="I99" s="130"/>
      <c r="J99" s="130"/>
      <c r="K99" s="130"/>
      <c r="L99" s="130"/>
      <c r="M99" s="130"/>
      <c r="N99" s="130"/>
      <c r="O99" s="130"/>
      <c r="P99" s="130"/>
      <c r="Q99" s="130"/>
      <c r="R99" s="130"/>
      <c r="S99" s="130"/>
      <c r="T99" s="130"/>
      <c r="U99" s="130"/>
      <c r="V99" s="130"/>
      <c r="W99" s="130"/>
      <c r="X99" s="130"/>
      <c r="Y99" s="130"/>
      <c r="Z99" s="130"/>
    </row>
    <row r="100" spans="1:26" ht="42.75">
      <c r="A100" s="288">
        <v>11.1</v>
      </c>
      <c r="B100" s="227" t="s">
        <v>197</v>
      </c>
      <c r="C100" s="228" t="s">
        <v>361</v>
      </c>
      <c r="D100" s="229">
        <v>1</v>
      </c>
      <c r="E100" s="289">
        <v>0</v>
      </c>
      <c r="F100" s="235"/>
      <c r="G100" s="231" t="s">
        <v>489</v>
      </c>
      <c r="H100" s="130"/>
      <c r="I100" s="130"/>
      <c r="J100" s="130"/>
      <c r="K100" s="130"/>
      <c r="L100" s="130"/>
      <c r="M100" s="130"/>
      <c r="N100" s="130"/>
      <c r="O100" s="130"/>
      <c r="P100" s="130"/>
      <c r="Q100" s="130"/>
      <c r="R100" s="130"/>
      <c r="S100" s="130"/>
      <c r="T100" s="130"/>
      <c r="U100" s="130"/>
      <c r="V100" s="130"/>
      <c r="W100" s="130"/>
      <c r="X100" s="130"/>
      <c r="Y100" s="130"/>
      <c r="Z100" s="130"/>
    </row>
    <row r="101" spans="1:26" ht="15">
      <c r="A101" s="293"/>
      <c r="B101" s="238"/>
      <c r="C101" s="238"/>
      <c r="D101" s="239"/>
      <c r="E101" s="294"/>
      <c r="F101" s="235"/>
      <c r="G101" s="235"/>
      <c r="H101" s="130"/>
      <c r="I101" s="130"/>
      <c r="J101" s="130"/>
      <c r="K101" s="130"/>
      <c r="L101" s="130"/>
      <c r="M101" s="130"/>
      <c r="N101" s="130"/>
      <c r="O101" s="130"/>
      <c r="P101" s="130"/>
      <c r="Q101" s="130"/>
      <c r="R101" s="130"/>
      <c r="S101" s="130"/>
      <c r="T101" s="130"/>
      <c r="U101" s="130"/>
      <c r="V101" s="130"/>
      <c r="W101" s="130"/>
      <c r="X101" s="130"/>
      <c r="Y101" s="130"/>
      <c r="Z101" s="130"/>
    </row>
    <row r="102" spans="1:26" ht="15">
      <c r="A102" s="287">
        <v>12</v>
      </c>
      <c r="B102" s="242" t="s">
        <v>363</v>
      </c>
      <c r="C102" s="243"/>
      <c r="D102" s="243"/>
      <c r="E102" s="243"/>
      <c r="F102" s="244"/>
      <c r="G102" s="244"/>
      <c r="H102" s="130"/>
      <c r="I102" s="130"/>
      <c r="J102" s="130"/>
      <c r="K102" s="130"/>
      <c r="L102" s="130"/>
      <c r="M102" s="130"/>
      <c r="N102" s="130"/>
      <c r="O102" s="130"/>
      <c r="P102" s="130"/>
      <c r="Q102" s="130"/>
      <c r="R102" s="130"/>
      <c r="S102" s="130"/>
      <c r="T102" s="130"/>
      <c r="U102" s="130"/>
      <c r="V102" s="130"/>
      <c r="W102" s="130"/>
      <c r="X102" s="130"/>
      <c r="Y102" s="130"/>
      <c r="Z102" s="130"/>
    </row>
    <row r="103" spans="1:26" ht="57">
      <c r="A103" s="288">
        <v>12.1</v>
      </c>
      <c r="B103" s="227" t="s">
        <v>199</v>
      </c>
      <c r="C103" s="228" t="s">
        <v>366</v>
      </c>
      <c r="D103" s="229">
        <v>2</v>
      </c>
      <c r="E103" s="289" t="s">
        <v>454</v>
      </c>
      <c r="F103" s="235"/>
      <c r="G103" s="231" t="s">
        <v>459</v>
      </c>
      <c r="H103" s="130"/>
      <c r="I103" s="130"/>
      <c r="J103" s="130"/>
      <c r="K103" s="130"/>
      <c r="L103" s="130"/>
      <c r="M103" s="130"/>
      <c r="N103" s="130"/>
      <c r="O103" s="130"/>
      <c r="P103" s="130"/>
      <c r="Q103" s="130"/>
      <c r="R103" s="130"/>
      <c r="S103" s="130"/>
      <c r="T103" s="130"/>
      <c r="U103" s="130"/>
      <c r="V103" s="130"/>
      <c r="W103" s="130"/>
      <c r="X103" s="130"/>
      <c r="Y103" s="130"/>
      <c r="Z103" s="130"/>
    </row>
    <row r="104" spans="1:26" ht="99.75">
      <c r="A104" s="288">
        <v>12.2</v>
      </c>
      <c r="B104" s="228" t="s">
        <v>200</v>
      </c>
      <c r="C104" s="228" t="s">
        <v>368</v>
      </c>
      <c r="D104" s="229">
        <v>3</v>
      </c>
      <c r="E104" s="289" t="s">
        <v>454</v>
      </c>
      <c r="F104" s="235"/>
      <c r="G104" s="231" t="s">
        <v>490</v>
      </c>
      <c r="H104" s="130"/>
      <c r="I104" s="130"/>
      <c r="J104" s="130"/>
      <c r="K104" s="130"/>
      <c r="L104" s="130"/>
      <c r="M104" s="130"/>
      <c r="N104" s="130"/>
      <c r="O104" s="130"/>
      <c r="P104" s="130"/>
      <c r="Q104" s="130"/>
      <c r="R104" s="130"/>
      <c r="S104" s="130"/>
      <c r="T104" s="130"/>
      <c r="U104" s="130"/>
      <c r="V104" s="130"/>
      <c r="W104" s="130"/>
      <c r="X104" s="130"/>
      <c r="Y104" s="130"/>
      <c r="Z104" s="130"/>
    </row>
    <row r="105" spans="1:26" ht="57">
      <c r="A105" s="288">
        <v>12.3</v>
      </c>
      <c r="B105" s="253" t="s">
        <v>201</v>
      </c>
      <c r="C105" s="228" t="s">
        <v>366</v>
      </c>
      <c r="D105" s="229">
        <v>2</v>
      </c>
      <c r="E105" s="289" t="s">
        <v>454</v>
      </c>
      <c r="F105" s="235"/>
      <c r="G105" s="231" t="s">
        <v>459</v>
      </c>
      <c r="H105" s="130"/>
      <c r="I105" s="130"/>
      <c r="J105" s="130"/>
      <c r="K105" s="130"/>
      <c r="L105" s="130"/>
      <c r="M105" s="130"/>
      <c r="N105" s="130"/>
      <c r="O105" s="130"/>
      <c r="P105" s="130"/>
      <c r="Q105" s="130"/>
      <c r="R105" s="130"/>
      <c r="S105" s="130"/>
      <c r="T105" s="130"/>
      <c r="U105" s="130"/>
      <c r="V105" s="130"/>
      <c r="W105" s="130"/>
      <c r="X105" s="130"/>
      <c r="Y105" s="130"/>
      <c r="Z105" s="130"/>
    </row>
    <row r="106" spans="1:26" ht="71.25">
      <c r="A106" s="288">
        <v>12.4</v>
      </c>
      <c r="B106" s="228" t="s">
        <v>202</v>
      </c>
      <c r="C106" s="228" t="s">
        <v>372</v>
      </c>
      <c r="D106" s="229">
        <v>2</v>
      </c>
      <c r="E106" s="289">
        <v>0</v>
      </c>
      <c r="F106" s="235"/>
      <c r="G106" s="231" t="s">
        <v>491</v>
      </c>
      <c r="H106" s="130"/>
      <c r="I106" s="130"/>
      <c r="J106" s="130"/>
      <c r="K106" s="130"/>
      <c r="L106" s="130"/>
      <c r="M106" s="130"/>
      <c r="N106" s="130"/>
      <c r="O106" s="130"/>
      <c r="P106" s="130"/>
      <c r="Q106" s="130"/>
      <c r="R106" s="130"/>
      <c r="S106" s="130"/>
      <c r="T106" s="130"/>
      <c r="U106" s="130"/>
      <c r="V106" s="130"/>
      <c r="W106" s="130"/>
      <c r="X106" s="130"/>
      <c r="Y106" s="130"/>
      <c r="Z106" s="130"/>
    </row>
    <row r="107" spans="1:26" ht="15">
      <c r="A107" s="293"/>
      <c r="B107" s="238"/>
      <c r="C107" s="238"/>
      <c r="D107" s="239"/>
      <c r="E107" s="294"/>
      <c r="F107" s="235"/>
      <c r="G107" s="235"/>
      <c r="H107" s="130"/>
      <c r="I107" s="130"/>
      <c r="J107" s="130"/>
      <c r="K107" s="130"/>
      <c r="L107" s="130"/>
      <c r="M107" s="130"/>
      <c r="N107" s="130"/>
      <c r="O107" s="130"/>
      <c r="P107" s="130"/>
      <c r="Q107" s="130"/>
      <c r="R107" s="130"/>
      <c r="S107" s="130"/>
      <c r="T107" s="130"/>
      <c r="U107" s="130"/>
      <c r="V107" s="130"/>
      <c r="W107" s="130"/>
      <c r="X107" s="130"/>
      <c r="Y107" s="130"/>
      <c r="Z107" s="130"/>
    </row>
    <row r="108" spans="1:26" ht="15">
      <c r="A108" s="287">
        <v>13</v>
      </c>
      <c r="B108" s="242" t="s">
        <v>203</v>
      </c>
      <c r="C108" s="243"/>
      <c r="D108" s="243"/>
      <c r="E108" s="243"/>
      <c r="F108" s="244"/>
      <c r="G108" s="244"/>
      <c r="H108" s="130"/>
      <c r="I108" s="130"/>
      <c r="J108" s="130"/>
      <c r="K108" s="130"/>
      <c r="L108" s="130"/>
      <c r="M108" s="130"/>
      <c r="N108" s="130"/>
      <c r="O108" s="130"/>
      <c r="P108" s="130"/>
      <c r="Q108" s="130"/>
      <c r="R108" s="130"/>
      <c r="S108" s="130"/>
      <c r="T108" s="130"/>
      <c r="U108" s="130"/>
      <c r="V108" s="130"/>
      <c r="W108" s="130"/>
      <c r="X108" s="130"/>
      <c r="Y108" s="130"/>
      <c r="Z108" s="130"/>
    </row>
    <row r="109" spans="1:26" ht="99.75">
      <c r="A109" s="288">
        <v>13.1</v>
      </c>
      <c r="B109" s="227" t="s">
        <v>204</v>
      </c>
      <c r="C109" s="238"/>
      <c r="D109" s="229">
        <v>3</v>
      </c>
      <c r="E109" s="289" t="s">
        <v>454</v>
      </c>
      <c r="F109" s="235"/>
      <c r="G109" s="231" t="s">
        <v>480</v>
      </c>
      <c r="H109" s="130"/>
      <c r="I109" s="130"/>
      <c r="J109" s="130"/>
      <c r="K109" s="130"/>
      <c r="L109" s="130"/>
      <c r="M109" s="130"/>
      <c r="N109" s="130"/>
      <c r="O109" s="130"/>
      <c r="P109" s="130"/>
      <c r="Q109" s="130"/>
      <c r="R109" s="130"/>
      <c r="S109" s="130"/>
      <c r="T109" s="130"/>
      <c r="U109" s="130"/>
      <c r="V109" s="130"/>
      <c r="W109" s="130"/>
      <c r="X109" s="130"/>
      <c r="Y109" s="130"/>
      <c r="Z109" s="130"/>
    </row>
    <row r="110" spans="1:26" ht="99.75">
      <c r="A110" s="288">
        <v>13.2</v>
      </c>
      <c r="B110" s="227" t="s">
        <v>205</v>
      </c>
      <c r="C110" s="238"/>
      <c r="D110" s="229">
        <v>1</v>
      </c>
      <c r="E110" s="289" t="s">
        <v>454</v>
      </c>
      <c r="F110" s="235"/>
      <c r="G110" s="231" t="s">
        <v>480</v>
      </c>
      <c r="H110" s="130"/>
      <c r="I110" s="130"/>
      <c r="J110" s="130"/>
      <c r="K110" s="130"/>
      <c r="L110" s="130"/>
      <c r="M110" s="130"/>
      <c r="N110" s="130"/>
      <c r="O110" s="130"/>
      <c r="P110" s="130"/>
      <c r="Q110" s="130"/>
      <c r="R110" s="130"/>
      <c r="S110" s="130"/>
      <c r="T110" s="130"/>
      <c r="U110" s="130"/>
      <c r="V110" s="130"/>
      <c r="W110" s="130"/>
      <c r="X110" s="130"/>
      <c r="Y110" s="130"/>
      <c r="Z110" s="130"/>
    </row>
    <row r="111" spans="1:26" ht="99.75">
      <c r="A111" s="288">
        <v>13.3</v>
      </c>
      <c r="B111" s="227" t="s">
        <v>206</v>
      </c>
      <c r="C111" s="238"/>
      <c r="D111" s="229">
        <v>2</v>
      </c>
      <c r="E111" s="289" t="s">
        <v>454</v>
      </c>
      <c r="F111" s="235"/>
      <c r="G111" s="231" t="s">
        <v>480</v>
      </c>
      <c r="H111" s="130"/>
      <c r="I111" s="130"/>
      <c r="J111" s="130"/>
      <c r="K111" s="130"/>
      <c r="L111" s="130"/>
      <c r="M111" s="130"/>
      <c r="N111" s="130"/>
      <c r="O111" s="130"/>
      <c r="P111" s="130"/>
      <c r="Q111" s="130"/>
      <c r="R111" s="130"/>
      <c r="S111" s="130"/>
      <c r="T111" s="130"/>
      <c r="U111" s="130"/>
      <c r="V111" s="130"/>
      <c r="W111" s="130"/>
      <c r="X111" s="130"/>
      <c r="Y111" s="130"/>
      <c r="Z111" s="130"/>
    </row>
    <row r="112" spans="1:26" ht="99.75">
      <c r="A112" s="288">
        <v>13.4</v>
      </c>
      <c r="B112" s="227" t="s">
        <v>207</v>
      </c>
      <c r="C112" s="238"/>
      <c r="D112" s="229">
        <v>2</v>
      </c>
      <c r="E112" s="289" t="s">
        <v>454</v>
      </c>
      <c r="F112" s="235"/>
      <c r="G112" s="231" t="s">
        <v>480</v>
      </c>
      <c r="H112" s="130"/>
      <c r="I112" s="130"/>
      <c r="J112" s="130"/>
      <c r="K112" s="130"/>
      <c r="L112" s="130"/>
      <c r="M112" s="130"/>
      <c r="N112" s="130"/>
      <c r="O112" s="130"/>
      <c r="P112" s="130"/>
      <c r="Q112" s="130"/>
      <c r="R112" s="130"/>
      <c r="S112" s="130"/>
      <c r="T112" s="130"/>
      <c r="U112" s="130"/>
      <c r="V112" s="130"/>
      <c r="W112" s="130"/>
      <c r="X112" s="130"/>
      <c r="Y112" s="130"/>
      <c r="Z112" s="130"/>
    </row>
    <row r="113" spans="1:26" ht="99.75">
      <c r="A113" s="288">
        <v>13.5</v>
      </c>
      <c r="B113" s="227" t="s">
        <v>208</v>
      </c>
      <c r="C113" s="228" t="s">
        <v>382</v>
      </c>
      <c r="D113" s="229">
        <v>1</v>
      </c>
      <c r="E113" s="289" t="s">
        <v>454</v>
      </c>
      <c r="F113" s="235"/>
      <c r="G113" s="231" t="s">
        <v>480</v>
      </c>
      <c r="H113" s="130"/>
      <c r="I113" s="130"/>
      <c r="J113" s="130"/>
      <c r="K113" s="130"/>
      <c r="L113" s="130"/>
      <c r="M113" s="130"/>
      <c r="N113" s="130"/>
      <c r="O113" s="130"/>
      <c r="P113" s="130"/>
      <c r="Q113" s="130"/>
      <c r="R113" s="130"/>
      <c r="S113" s="130"/>
      <c r="T113" s="130"/>
      <c r="U113" s="130"/>
      <c r="V113" s="130"/>
      <c r="W113" s="130"/>
      <c r="X113" s="130"/>
      <c r="Y113" s="130"/>
      <c r="Z113" s="130"/>
    </row>
    <row r="114" spans="1:26" ht="15">
      <c r="A114" s="293"/>
      <c r="B114" s="238"/>
      <c r="C114" s="238"/>
      <c r="D114" s="239"/>
      <c r="E114" s="294"/>
      <c r="F114" s="235"/>
      <c r="G114" s="235"/>
      <c r="H114" s="130"/>
      <c r="I114" s="130"/>
      <c r="J114" s="130"/>
      <c r="K114" s="130"/>
      <c r="L114" s="130"/>
      <c r="M114" s="130"/>
      <c r="N114" s="130"/>
      <c r="O114" s="130"/>
      <c r="P114" s="130"/>
      <c r="Q114" s="130"/>
      <c r="R114" s="130"/>
      <c r="S114" s="130"/>
      <c r="T114" s="130"/>
      <c r="U114" s="130"/>
      <c r="V114" s="130"/>
      <c r="W114" s="130"/>
      <c r="X114" s="130"/>
      <c r="Y114" s="130"/>
      <c r="Z114" s="130"/>
    </row>
    <row r="115" spans="1:26" ht="15">
      <c r="A115" s="287">
        <v>14</v>
      </c>
      <c r="B115" s="242" t="s">
        <v>74</v>
      </c>
      <c r="C115" s="243"/>
      <c r="D115" s="243"/>
      <c r="E115" s="243"/>
      <c r="F115" s="244"/>
      <c r="G115" s="244"/>
      <c r="H115" s="130"/>
      <c r="I115" s="130"/>
      <c r="J115" s="130"/>
      <c r="K115" s="130"/>
      <c r="L115" s="130"/>
      <c r="M115" s="130"/>
      <c r="N115" s="130"/>
      <c r="O115" s="130"/>
      <c r="P115" s="130"/>
      <c r="Q115" s="130"/>
      <c r="R115" s="130"/>
      <c r="S115" s="130"/>
      <c r="T115" s="130"/>
      <c r="U115" s="130"/>
      <c r="V115" s="130"/>
      <c r="W115" s="130"/>
      <c r="X115" s="130"/>
      <c r="Y115" s="130"/>
      <c r="Z115" s="130"/>
    </row>
    <row r="116" spans="1:26" ht="57">
      <c r="A116" s="288">
        <v>14.1</v>
      </c>
      <c r="B116" s="227" t="s">
        <v>210</v>
      </c>
      <c r="C116" s="228" t="s">
        <v>386</v>
      </c>
      <c r="D116" s="229">
        <v>1</v>
      </c>
      <c r="E116" s="289">
        <v>1</v>
      </c>
      <c r="F116" s="235"/>
      <c r="G116" s="231" t="s">
        <v>492</v>
      </c>
      <c r="H116" s="130"/>
      <c r="I116" s="130"/>
      <c r="J116" s="130"/>
      <c r="K116" s="130"/>
      <c r="L116" s="130"/>
      <c r="M116" s="130"/>
      <c r="N116" s="130"/>
      <c r="O116" s="130"/>
      <c r="P116" s="130"/>
      <c r="Q116" s="130"/>
      <c r="R116" s="130"/>
      <c r="S116" s="130"/>
      <c r="T116" s="130"/>
      <c r="U116" s="130"/>
      <c r="V116" s="130"/>
      <c r="W116" s="130"/>
      <c r="X116" s="130"/>
      <c r="Y116" s="130"/>
      <c r="Z116" s="130"/>
    </row>
    <row r="117" spans="1:26" ht="28.5">
      <c r="A117" s="288">
        <v>14.2</v>
      </c>
      <c r="B117" s="227" t="s">
        <v>211</v>
      </c>
      <c r="C117" s="238"/>
      <c r="D117" s="229">
        <v>1</v>
      </c>
      <c r="E117" s="289">
        <v>1</v>
      </c>
      <c r="F117" s="235"/>
      <c r="G117" s="231" t="s">
        <v>493</v>
      </c>
      <c r="H117" s="130"/>
      <c r="I117" s="130"/>
      <c r="J117" s="130"/>
      <c r="K117" s="130"/>
      <c r="L117" s="130"/>
      <c r="M117" s="130"/>
      <c r="N117" s="130"/>
      <c r="O117" s="130"/>
      <c r="P117" s="130"/>
      <c r="Q117" s="130"/>
      <c r="R117" s="130"/>
      <c r="S117" s="130"/>
      <c r="T117" s="130"/>
      <c r="U117" s="130"/>
      <c r="V117" s="130"/>
      <c r="W117" s="130"/>
      <c r="X117" s="130"/>
      <c r="Y117" s="130"/>
      <c r="Z117" s="130"/>
    </row>
    <row r="118" spans="1:26" ht="71.25">
      <c r="A118" s="288">
        <v>14.3</v>
      </c>
      <c r="B118" s="227" t="s">
        <v>212</v>
      </c>
      <c r="C118" s="228" t="s">
        <v>389</v>
      </c>
      <c r="D118" s="229">
        <v>1</v>
      </c>
      <c r="E118" s="289">
        <v>1</v>
      </c>
      <c r="F118" s="235"/>
      <c r="G118" s="231" t="s">
        <v>494</v>
      </c>
      <c r="H118" s="130"/>
      <c r="I118" s="130"/>
      <c r="J118" s="130"/>
      <c r="K118" s="130"/>
      <c r="L118" s="130"/>
      <c r="M118" s="130"/>
      <c r="N118" s="130"/>
      <c r="O118" s="130"/>
      <c r="P118" s="130"/>
      <c r="Q118" s="130"/>
      <c r="R118" s="130"/>
      <c r="S118" s="130"/>
      <c r="T118" s="130"/>
      <c r="U118" s="130"/>
      <c r="V118" s="130"/>
      <c r="W118" s="130"/>
      <c r="X118" s="130"/>
      <c r="Y118" s="130"/>
      <c r="Z118" s="130"/>
    </row>
    <row r="119" spans="1:26" ht="57">
      <c r="A119" s="288">
        <v>14.4</v>
      </c>
      <c r="B119" s="227" t="s">
        <v>391</v>
      </c>
      <c r="C119" s="228" t="s">
        <v>392</v>
      </c>
      <c r="D119" s="229">
        <v>1</v>
      </c>
      <c r="E119" s="289">
        <v>1</v>
      </c>
      <c r="G119" s="231" t="s">
        <v>495</v>
      </c>
      <c r="H119" s="130"/>
      <c r="I119" s="130"/>
      <c r="J119" s="130"/>
      <c r="K119" s="130"/>
      <c r="L119" s="130"/>
      <c r="M119" s="130"/>
      <c r="N119" s="130"/>
      <c r="O119" s="130"/>
      <c r="P119" s="130"/>
      <c r="Q119" s="130"/>
      <c r="R119" s="130"/>
      <c r="S119" s="130"/>
      <c r="T119" s="130"/>
      <c r="U119" s="130"/>
      <c r="V119" s="130"/>
      <c r="W119" s="130"/>
      <c r="X119" s="130"/>
      <c r="Y119" s="130"/>
      <c r="Z119" s="130"/>
    </row>
    <row r="120" spans="1:26" ht="42.75">
      <c r="A120" s="288">
        <v>14.5</v>
      </c>
      <c r="B120" s="227" t="s">
        <v>214</v>
      </c>
      <c r="C120" s="228" t="s">
        <v>394</v>
      </c>
      <c r="D120" s="229">
        <v>1</v>
      </c>
      <c r="E120" s="289" t="s">
        <v>454</v>
      </c>
      <c r="F120" s="235"/>
      <c r="G120" s="231" t="s">
        <v>459</v>
      </c>
      <c r="H120" s="130"/>
      <c r="I120" s="130"/>
      <c r="J120" s="130"/>
      <c r="K120" s="130"/>
      <c r="L120" s="130"/>
      <c r="M120" s="130"/>
      <c r="N120" s="130"/>
      <c r="O120" s="130"/>
      <c r="P120" s="130"/>
      <c r="Q120" s="130"/>
      <c r="R120" s="130"/>
      <c r="S120" s="130"/>
      <c r="T120" s="130"/>
      <c r="U120" s="130"/>
      <c r="V120" s="130"/>
      <c r="W120" s="130"/>
      <c r="X120" s="130"/>
      <c r="Y120" s="130"/>
      <c r="Z120" s="130"/>
    </row>
    <row r="121" spans="1:26" ht="15">
      <c r="A121" s="293"/>
      <c r="B121" s="238"/>
      <c r="C121" s="238"/>
      <c r="D121" s="239"/>
      <c r="E121" s="294"/>
      <c r="F121" s="235"/>
      <c r="G121" s="235"/>
      <c r="H121" s="130"/>
      <c r="I121" s="130"/>
      <c r="J121" s="130"/>
      <c r="K121" s="130"/>
      <c r="L121" s="130"/>
      <c r="M121" s="130"/>
      <c r="N121" s="130"/>
      <c r="O121" s="130"/>
      <c r="P121" s="130"/>
      <c r="Q121" s="130"/>
      <c r="R121" s="130"/>
      <c r="S121" s="130"/>
      <c r="T121" s="130"/>
      <c r="U121" s="130"/>
      <c r="V121" s="130"/>
      <c r="W121" s="130"/>
      <c r="X121" s="130"/>
      <c r="Y121" s="130"/>
      <c r="Z121" s="130"/>
    </row>
    <row r="122" spans="1:26" ht="15">
      <c r="A122" s="296"/>
      <c r="B122" s="242" t="s">
        <v>75</v>
      </c>
      <c r="C122" s="243"/>
      <c r="D122" s="243"/>
      <c r="E122" s="243"/>
      <c r="F122" s="244"/>
      <c r="G122" s="244"/>
      <c r="H122" s="130"/>
      <c r="I122" s="130"/>
      <c r="J122" s="130"/>
      <c r="K122" s="130"/>
      <c r="L122" s="130"/>
      <c r="M122" s="130"/>
      <c r="N122" s="130"/>
      <c r="O122" s="130"/>
      <c r="P122" s="130"/>
      <c r="Q122" s="130"/>
      <c r="R122" s="130"/>
      <c r="S122" s="130"/>
      <c r="T122" s="130"/>
      <c r="U122" s="130"/>
      <c r="V122" s="130"/>
      <c r="W122" s="130"/>
      <c r="X122" s="130"/>
      <c r="Y122" s="130"/>
      <c r="Z122" s="130"/>
    </row>
    <row r="123" spans="1:26" ht="85.5">
      <c r="A123" s="288">
        <v>15</v>
      </c>
      <c r="B123" s="227" t="s">
        <v>215</v>
      </c>
      <c r="C123" s="228" t="s">
        <v>397</v>
      </c>
      <c r="D123" s="229">
        <v>2</v>
      </c>
      <c r="E123" s="289" t="s">
        <v>454</v>
      </c>
      <c r="F123" s="235"/>
      <c r="G123" s="231" t="s">
        <v>459</v>
      </c>
      <c r="H123" s="130"/>
      <c r="I123" s="130"/>
      <c r="J123" s="130"/>
      <c r="K123" s="130"/>
      <c r="L123" s="130"/>
      <c r="M123" s="130"/>
      <c r="N123" s="130"/>
      <c r="O123" s="130"/>
      <c r="P123" s="130"/>
      <c r="Q123" s="130"/>
      <c r="R123" s="130"/>
      <c r="S123" s="130"/>
      <c r="T123" s="130"/>
      <c r="U123" s="130"/>
      <c r="V123" s="130"/>
      <c r="W123" s="130"/>
      <c r="X123" s="130"/>
      <c r="Y123" s="130"/>
      <c r="Z123" s="130"/>
    </row>
    <row r="124" spans="1:26" ht="28.5">
      <c r="A124" s="288">
        <v>16</v>
      </c>
      <c r="B124" s="227" t="s">
        <v>216</v>
      </c>
      <c r="C124" s="238"/>
      <c r="D124" s="229">
        <v>1</v>
      </c>
      <c r="E124" s="289" t="s">
        <v>454</v>
      </c>
      <c r="F124" s="235"/>
      <c r="G124" s="235"/>
      <c r="H124" s="130"/>
      <c r="I124" s="130"/>
      <c r="J124" s="130"/>
      <c r="K124" s="130"/>
      <c r="L124" s="130"/>
      <c r="M124" s="130"/>
      <c r="N124" s="130"/>
      <c r="O124" s="130"/>
      <c r="P124" s="130"/>
      <c r="Q124" s="130"/>
      <c r="R124" s="130"/>
      <c r="S124" s="130"/>
      <c r="T124" s="130"/>
      <c r="U124" s="130"/>
      <c r="V124" s="130"/>
      <c r="W124" s="130"/>
      <c r="X124" s="130"/>
      <c r="Y124" s="130"/>
      <c r="Z124" s="130"/>
    </row>
    <row r="125" spans="1:26" ht="28.5">
      <c r="A125" s="288">
        <v>17</v>
      </c>
      <c r="B125" s="227" t="s">
        <v>217</v>
      </c>
      <c r="C125" s="228" t="s">
        <v>400</v>
      </c>
      <c r="D125" s="229">
        <v>1</v>
      </c>
      <c r="E125" s="289" t="s">
        <v>454</v>
      </c>
      <c r="F125" s="235"/>
      <c r="G125" s="235"/>
      <c r="H125" s="130"/>
      <c r="I125" s="130"/>
      <c r="J125" s="130"/>
      <c r="K125" s="130"/>
      <c r="L125" s="130"/>
      <c r="M125" s="130"/>
      <c r="N125" s="130"/>
      <c r="O125" s="130"/>
      <c r="P125" s="130"/>
      <c r="Q125" s="130"/>
      <c r="R125" s="130"/>
      <c r="S125" s="130"/>
      <c r="T125" s="130"/>
      <c r="U125" s="130"/>
      <c r="V125" s="130"/>
      <c r="W125" s="130"/>
      <c r="X125" s="130"/>
      <c r="Y125" s="130"/>
      <c r="Z125" s="130"/>
    </row>
    <row r="126" spans="1:26" ht="28.5">
      <c r="A126" s="288">
        <v>18</v>
      </c>
      <c r="B126" s="227" t="s">
        <v>218</v>
      </c>
      <c r="C126" s="238"/>
      <c r="D126" s="229">
        <v>1</v>
      </c>
      <c r="E126" s="289" t="s">
        <v>454</v>
      </c>
      <c r="F126" s="235"/>
      <c r="G126" s="235"/>
      <c r="H126" s="130"/>
      <c r="I126" s="130"/>
      <c r="J126" s="130"/>
      <c r="K126" s="130"/>
      <c r="L126" s="130"/>
      <c r="M126" s="130"/>
      <c r="N126" s="130"/>
      <c r="O126" s="130"/>
      <c r="P126" s="130"/>
      <c r="Q126" s="130"/>
      <c r="R126" s="130"/>
      <c r="S126" s="130"/>
      <c r="T126" s="130"/>
      <c r="U126" s="130"/>
      <c r="V126" s="130"/>
      <c r="W126" s="130"/>
      <c r="X126" s="130"/>
      <c r="Y126" s="130"/>
      <c r="Z126" s="130"/>
    </row>
    <row r="127" spans="1:26" ht="42.75">
      <c r="A127" s="288">
        <v>19</v>
      </c>
      <c r="B127" s="227" t="s">
        <v>219</v>
      </c>
      <c r="C127" s="228" t="s">
        <v>403</v>
      </c>
      <c r="D127" s="229">
        <v>1</v>
      </c>
      <c r="E127" s="289" t="s">
        <v>454</v>
      </c>
      <c r="F127" s="235"/>
      <c r="G127" s="235"/>
      <c r="H127" s="130"/>
      <c r="I127" s="130"/>
      <c r="J127" s="130"/>
      <c r="K127" s="130"/>
      <c r="L127" s="130"/>
      <c r="M127" s="130"/>
      <c r="N127" s="130"/>
      <c r="O127" s="130"/>
      <c r="P127" s="130"/>
      <c r="Q127" s="130"/>
      <c r="R127" s="130"/>
      <c r="S127" s="130"/>
      <c r="T127" s="130"/>
      <c r="U127" s="130"/>
      <c r="V127" s="130"/>
      <c r="W127" s="130"/>
      <c r="X127" s="130"/>
      <c r="Y127" s="130"/>
      <c r="Z127" s="130"/>
    </row>
    <row r="128" spans="1:26" ht="28.5">
      <c r="A128" s="288">
        <v>20</v>
      </c>
      <c r="B128" s="227" t="s">
        <v>220</v>
      </c>
      <c r="C128" s="228" t="s">
        <v>405</v>
      </c>
      <c r="D128" s="229">
        <v>2</v>
      </c>
      <c r="E128" s="289" t="s">
        <v>454</v>
      </c>
      <c r="F128" s="235"/>
      <c r="G128" s="235"/>
      <c r="H128" s="130"/>
      <c r="I128" s="130"/>
      <c r="J128" s="130"/>
      <c r="K128" s="130"/>
      <c r="L128" s="130"/>
      <c r="M128" s="130"/>
      <c r="N128" s="130"/>
      <c r="O128" s="130"/>
      <c r="P128" s="130"/>
      <c r="Q128" s="130"/>
      <c r="R128" s="130"/>
      <c r="S128" s="130"/>
      <c r="T128" s="130"/>
      <c r="U128" s="130"/>
      <c r="V128" s="130"/>
      <c r="W128" s="130"/>
      <c r="X128" s="130"/>
      <c r="Y128" s="130"/>
      <c r="Z128" s="130"/>
    </row>
    <row r="129" spans="1:26" ht="114">
      <c r="A129" s="288">
        <v>21</v>
      </c>
      <c r="B129" s="227" t="s">
        <v>221</v>
      </c>
      <c r="C129" s="228" t="s">
        <v>407</v>
      </c>
      <c r="D129" s="229">
        <v>1</v>
      </c>
      <c r="E129" s="289" t="s">
        <v>454</v>
      </c>
      <c r="F129" s="235"/>
      <c r="G129" s="235"/>
      <c r="H129" s="130"/>
      <c r="I129" s="130"/>
      <c r="J129" s="130"/>
      <c r="K129" s="130"/>
      <c r="L129" s="130"/>
      <c r="M129" s="130"/>
      <c r="N129" s="130"/>
      <c r="O129" s="130"/>
      <c r="P129" s="130"/>
      <c r="Q129" s="130"/>
      <c r="R129" s="130"/>
      <c r="S129" s="130"/>
      <c r="T129" s="130"/>
      <c r="U129" s="130"/>
      <c r="V129" s="130"/>
      <c r="W129" s="130"/>
      <c r="X129" s="130"/>
      <c r="Y129" s="130"/>
      <c r="Z129" s="130"/>
    </row>
    <row r="130" spans="1:26" ht="15">
      <c r="A130" s="293"/>
      <c r="B130" s="238"/>
      <c r="C130" s="238"/>
      <c r="D130" s="239"/>
      <c r="E130" s="294"/>
      <c r="F130" s="235"/>
      <c r="G130" s="235"/>
      <c r="H130" s="130"/>
      <c r="I130" s="130"/>
      <c r="J130" s="130"/>
      <c r="K130" s="130"/>
      <c r="L130" s="130"/>
      <c r="M130" s="130"/>
      <c r="N130" s="130"/>
      <c r="O130" s="130"/>
      <c r="P130" s="130"/>
      <c r="Q130" s="130"/>
      <c r="R130" s="130"/>
      <c r="S130" s="130"/>
      <c r="T130" s="130"/>
      <c r="U130" s="130"/>
      <c r="V130" s="130"/>
      <c r="W130" s="130"/>
      <c r="X130" s="130"/>
      <c r="Y130" s="130"/>
      <c r="Z130" s="130"/>
    </row>
    <row r="131" spans="1:26" ht="15">
      <c r="A131" s="296"/>
      <c r="B131" s="242" t="s">
        <v>77</v>
      </c>
      <c r="C131" s="243"/>
      <c r="D131" s="243"/>
      <c r="E131" s="243"/>
      <c r="F131" s="244"/>
      <c r="G131" s="244"/>
      <c r="H131" s="130"/>
      <c r="I131" s="130"/>
      <c r="J131" s="130"/>
      <c r="K131" s="130"/>
      <c r="L131" s="130"/>
      <c r="M131" s="130"/>
      <c r="N131" s="130"/>
      <c r="O131" s="130"/>
      <c r="P131" s="130"/>
      <c r="Q131" s="130"/>
      <c r="R131" s="130"/>
      <c r="S131" s="130"/>
      <c r="T131" s="130"/>
      <c r="U131" s="130"/>
      <c r="V131" s="130"/>
      <c r="W131" s="130"/>
      <c r="X131" s="130"/>
      <c r="Y131" s="130"/>
      <c r="Z131" s="130"/>
    </row>
    <row r="132" spans="1:26" ht="42.75">
      <c r="A132" s="288">
        <v>22</v>
      </c>
      <c r="B132" s="227" t="s">
        <v>223</v>
      </c>
      <c r="C132" s="228" t="s">
        <v>410</v>
      </c>
      <c r="D132" s="229">
        <v>1</v>
      </c>
      <c r="E132" s="289" t="s">
        <v>454</v>
      </c>
      <c r="F132" s="235"/>
      <c r="G132" s="231" t="s">
        <v>459</v>
      </c>
      <c r="H132" s="130"/>
      <c r="I132" s="130"/>
      <c r="J132" s="130"/>
      <c r="K132" s="130"/>
      <c r="L132" s="130"/>
      <c r="M132" s="130"/>
      <c r="N132" s="130"/>
      <c r="O132" s="130"/>
      <c r="P132" s="130"/>
      <c r="Q132" s="130"/>
      <c r="R132" s="130"/>
      <c r="S132" s="130"/>
      <c r="T132" s="130"/>
      <c r="U132" s="130"/>
      <c r="V132" s="130"/>
      <c r="W132" s="130"/>
      <c r="X132" s="130"/>
      <c r="Y132" s="130"/>
      <c r="Z132" s="130"/>
    </row>
    <row r="133" spans="1:26" ht="42.75">
      <c r="A133" s="288">
        <v>23</v>
      </c>
      <c r="B133" s="227" t="s">
        <v>224</v>
      </c>
      <c r="C133" s="228" t="s">
        <v>412</v>
      </c>
      <c r="D133" s="229">
        <v>1</v>
      </c>
      <c r="E133" s="289" t="s">
        <v>454</v>
      </c>
      <c r="F133" s="235"/>
      <c r="G133" s="235"/>
      <c r="H133" s="130"/>
      <c r="I133" s="130"/>
      <c r="J133" s="130"/>
      <c r="K133" s="130"/>
      <c r="L133" s="130"/>
      <c r="M133" s="130"/>
      <c r="N133" s="130"/>
      <c r="O133" s="130"/>
      <c r="P133" s="130"/>
      <c r="Q133" s="130"/>
      <c r="R133" s="130"/>
      <c r="S133" s="130"/>
      <c r="T133" s="130"/>
      <c r="U133" s="130"/>
      <c r="V133" s="130"/>
      <c r="W133" s="130"/>
      <c r="X133" s="130"/>
      <c r="Y133" s="130"/>
      <c r="Z133" s="130"/>
    </row>
    <row r="134" spans="1:26" ht="57">
      <c r="A134" s="288">
        <v>24</v>
      </c>
      <c r="B134" s="227" t="s">
        <v>225</v>
      </c>
      <c r="C134" s="228" t="s">
        <v>414</v>
      </c>
      <c r="D134" s="229">
        <v>1</v>
      </c>
      <c r="E134" s="289" t="s">
        <v>454</v>
      </c>
      <c r="F134" s="235"/>
      <c r="G134" s="235"/>
      <c r="H134" s="130"/>
      <c r="I134" s="130"/>
      <c r="J134" s="130"/>
      <c r="K134" s="130"/>
      <c r="L134" s="130"/>
      <c r="M134" s="130"/>
      <c r="N134" s="130"/>
      <c r="O134" s="130"/>
      <c r="P134" s="130"/>
      <c r="Q134" s="130"/>
      <c r="R134" s="130"/>
      <c r="S134" s="130"/>
      <c r="T134" s="130"/>
      <c r="U134" s="130"/>
      <c r="V134" s="130"/>
      <c r="W134" s="130"/>
      <c r="X134" s="130"/>
      <c r="Y134" s="130"/>
      <c r="Z134" s="130"/>
    </row>
    <row r="135" spans="1:26" ht="114">
      <c r="A135" s="288">
        <v>25</v>
      </c>
      <c r="B135" s="227" t="s">
        <v>226</v>
      </c>
      <c r="C135" s="228" t="s">
        <v>416</v>
      </c>
      <c r="D135" s="229">
        <v>1</v>
      </c>
      <c r="E135" s="289" t="s">
        <v>454</v>
      </c>
      <c r="F135" s="235"/>
      <c r="G135" s="235"/>
      <c r="H135" s="130"/>
      <c r="I135" s="130"/>
      <c r="J135" s="130"/>
      <c r="K135" s="130"/>
      <c r="L135" s="130"/>
      <c r="M135" s="130"/>
      <c r="N135" s="130"/>
      <c r="O135" s="130"/>
      <c r="P135" s="130"/>
      <c r="Q135" s="130"/>
      <c r="R135" s="130"/>
      <c r="S135" s="130"/>
      <c r="T135" s="130"/>
      <c r="U135" s="130"/>
      <c r="V135" s="130"/>
      <c r="W135" s="130"/>
      <c r="X135" s="130"/>
      <c r="Y135" s="130"/>
      <c r="Z135" s="130"/>
    </row>
    <row r="136" spans="1:26" ht="15">
      <c r="A136" s="293"/>
      <c r="B136" s="238"/>
      <c r="C136" s="238"/>
      <c r="D136" s="239"/>
      <c r="E136" s="294"/>
      <c r="F136" s="235"/>
      <c r="G136" s="235"/>
      <c r="H136" s="130"/>
      <c r="I136" s="130"/>
      <c r="J136" s="130"/>
      <c r="K136" s="130"/>
      <c r="L136" s="130"/>
      <c r="M136" s="130"/>
      <c r="N136" s="130"/>
      <c r="O136" s="130"/>
      <c r="P136" s="130"/>
      <c r="Q136" s="130"/>
      <c r="R136" s="130"/>
      <c r="S136" s="130"/>
      <c r="T136" s="130"/>
      <c r="U136" s="130"/>
      <c r="V136" s="130"/>
      <c r="W136" s="130"/>
      <c r="X136" s="130"/>
      <c r="Y136" s="130"/>
      <c r="Z136" s="130"/>
    </row>
    <row r="137" spans="1:26" ht="15">
      <c r="A137" s="288">
        <v>26</v>
      </c>
      <c r="B137" s="251" t="s">
        <v>417</v>
      </c>
      <c r="C137" s="248"/>
      <c r="D137" s="248"/>
      <c r="E137" s="248"/>
      <c r="F137" s="249"/>
      <c r="G137" s="249"/>
      <c r="H137" s="130"/>
      <c r="I137" s="130"/>
      <c r="J137" s="130"/>
      <c r="K137" s="130"/>
      <c r="L137" s="130"/>
      <c r="M137" s="130"/>
      <c r="N137" s="130"/>
      <c r="O137" s="130"/>
      <c r="P137" s="130"/>
      <c r="Q137" s="130"/>
      <c r="R137" s="130"/>
      <c r="S137" s="130"/>
      <c r="T137" s="130"/>
      <c r="U137" s="130"/>
      <c r="V137" s="130"/>
      <c r="W137" s="130"/>
      <c r="X137" s="130"/>
      <c r="Y137" s="130"/>
      <c r="Z137" s="130"/>
    </row>
    <row r="138" spans="1:26" ht="28.5">
      <c r="A138" s="288">
        <v>26.1</v>
      </c>
      <c r="B138" s="227" t="s">
        <v>228</v>
      </c>
      <c r="C138" s="238"/>
      <c r="D138" s="229">
        <v>1</v>
      </c>
      <c r="E138" s="289" t="s">
        <v>454</v>
      </c>
      <c r="F138" s="235"/>
      <c r="G138" s="231" t="s">
        <v>459</v>
      </c>
      <c r="H138" s="130"/>
      <c r="I138" s="130"/>
      <c r="J138" s="130"/>
      <c r="K138" s="130"/>
      <c r="L138" s="130"/>
      <c r="M138" s="130"/>
      <c r="N138" s="130"/>
      <c r="O138" s="130"/>
      <c r="P138" s="130"/>
      <c r="Q138" s="130"/>
      <c r="R138" s="130"/>
      <c r="S138" s="130"/>
      <c r="T138" s="130"/>
      <c r="U138" s="130"/>
      <c r="V138" s="130"/>
      <c r="W138" s="130"/>
      <c r="X138" s="130"/>
      <c r="Y138" s="130"/>
      <c r="Z138" s="130"/>
    </row>
    <row r="139" spans="1:26" ht="28.5">
      <c r="A139" s="288">
        <v>26.2</v>
      </c>
      <c r="B139" s="227" t="s">
        <v>229</v>
      </c>
      <c r="C139" s="238"/>
      <c r="D139" s="229">
        <v>1</v>
      </c>
      <c r="E139" s="289" t="s">
        <v>454</v>
      </c>
      <c r="F139" s="235"/>
      <c r="G139" s="235"/>
      <c r="H139" s="130"/>
      <c r="I139" s="130"/>
      <c r="J139" s="130"/>
      <c r="K139" s="130"/>
      <c r="L139" s="130"/>
      <c r="M139" s="130"/>
      <c r="N139" s="130"/>
      <c r="O139" s="130"/>
      <c r="P139" s="130"/>
      <c r="Q139" s="130"/>
      <c r="R139" s="130"/>
      <c r="S139" s="130"/>
      <c r="T139" s="130"/>
      <c r="U139" s="130"/>
      <c r="V139" s="130"/>
      <c r="W139" s="130"/>
      <c r="X139" s="130"/>
      <c r="Y139" s="130"/>
      <c r="Z139" s="130"/>
    </row>
    <row r="140" spans="1:26" ht="42.75">
      <c r="A140" s="288">
        <v>26.3</v>
      </c>
      <c r="B140" s="227" t="s">
        <v>230</v>
      </c>
      <c r="C140" s="228" t="s">
        <v>421</v>
      </c>
      <c r="D140" s="229">
        <v>1</v>
      </c>
      <c r="E140" s="289" t="s">
        <v>454</v>
      </c>
      <c r="F140" s="235"/>
      <c r="G140" s="235"/>
      <c r="H140" s="130"/>
      <c r="I140" s="130"/>
      <c r="J140" s="130"/>
      <c r="K140" s="130"/>
      <c r="L140" s="130"/>
      <c r="M140" s="130"/>
      <c r="N140" s="130"/>
      <c r="O140" s="130"/>
      <c r="P140" s="130"/>
      <c r="Q140" s="130"/>
      <c r="R140" s="130"/>
      <c r="S140" s="130"/>
      <c r="T140" s="130"/>
      <c r="U140" s="130"/>
      <c r="V140" s="130"/>
      <c r="W140" s="130"/>
      <c r="X140" s="130"/>
      <c r="Y140" s="130"/>
      <c r="Z140" s="130"/>
    </row>
    <row r="141" spans="1:26" ht="57">
      <c r="A141" s="288">
        <v>26.4</v>
      </c>
      <c r="B141" s="227" t="s">
        <v>231</v>
      </c>
      <c r="C141" s="238"/>
      <c r="D141" s="229">
        <v>1</v>
      </c>
      <c r="E141" s="289" t="s">
        <v>454</v>
      </c>
      <c r="F141" s="235"/>
      <c r="G141" s="235"/>
      <c r="H141" s="130"/>
      <c r="I141" s="130"/>
      <c r="J141" s="130"/>
      <c r="K141" s="130"/>
      <c r="L141" s="130"/>
      <c r="M141" s="130"/>
      <c r="N141" s="130"/>
      <c r="O141" s="130"/>
      <c r="P141" s="130"/>
      <c r="Q141" s="130"/>
      <c r="R141" s="130"/>
      <c r="S141" s="130"/>
      <c r="T141" s="130"/>
      <c r="U141" s="130"/>
      <c r="V141" s="130"/>
      <c r="W141" s="130"/>
      <c r="X141" s="130"/>
      <c r="Y141" s="130"/>
      <c r="Z141" s="130"/>
    </row>
    <row r="142" spans="1:26" ht="15">
      <c r="A142" s="288">
        <v>26.5</v>
      </c>
      <c r="B142" s="227" t="s">
        <v>232</v>
      </c>
      <c r="C142" s="238"/>
      <c r="D142" s="229">
        <v>1</v>
      </c>
      <c r="E142" s="289" t="s">
        <v>454</v>
      </c>
      <c r="F142" s="235"/>
      <c r="G142" s="235"/>
      <c r="H142" s="130"/>
      <c r="I142" s="130"/>
      <c r="J142" s="130"/>
      <c r="K142" s="130"/>
      <c r="L142" s="130"/>
      <c r="M142" s="130"/>
      <c r="N142" s="130"/>
      <c r="O142" s="130"/>
      <c r="P142" s="130"/>
      <c r="Q142" s="130"/>
      <c r="R142" s="130"/>
      <c r="S142" s="130"/>
      <c r="T142" s="130"/>
      <c r="U142" s="130"/>
      <c r="V142" s="130"/>
      <c r="W142" s="130"/>
      <c r="X142" s="130"/>
      <c r="Y142" s="130"/>
      <c r="Z142" s="130"/>
    </row>
    <row r="143" spans="1:26" ht="28.5">
      <c r="A143" s="288">
        <v>26.6</v>
      </c>
      <c r="B143" s="227" t="s">
        <v>233</v>
      </c>
      <c r="C143" s="238"/>
      <c r="D143" s="229">
        <v>1</v>
      </c>
      <c r="E143" s="289" t="s">
        <v>454</v>
      </c>
      <c r="F143" s="235"/>
      <c r="G143" s="235"/>
      <c r="H143" s="130"/>
      <c r="I143" s="130"/>
      <c r="J143" s="130"/>
      <c r="K143" s="130"/>
      <c r="L143" s="130"/>
      <c r="M143" s="130"/>
      <c r="N143" s="130"/>
      <c r="O143" s="130"/>
      <c r="P143" s="130"/>
      <c r="Q143" s="130"/>
      <c r="R143" s="130"/>
      <c r="S143" s="130"/>
      <c r="T143" s="130"/>
      <c r="U143" s="130"/>
      <c r="V143" s="130"/>
      <c r="W143" s="130"/>
      <c r="X143" s="130"/>
      <c r="Y143" s="130"/>
      <c r="Z143" s="130"/>
    </row>
    <row r="144" spans="1:26" ht="171">
      <c r="A144" s="288">
        <v>27</v>
      </c>
      <c r="B144" s="227" t="s">
        <v>234</v>
      </c>
      <c r="C144" s="228" t="s">
        <v>426</v>
      </c>
      <c r="D144" s="229">
        <v>2</v>
      </c>
      <c r="E144" s="289" t="s">
        <v>454</v>
      </c>
      <c r="F144" s="235"/>
      <c r="G144" s="235"/>
      <c r="H144" s="130"/>
      <c r="I144" s="130"/>
      <c r="J144" s="130"/>
      <c r="K144" s="130"/>
      <c r="L144" s="130"/>
      <c r="M144" s="130"/>
      <c r="N144" s="130"/>
      <c r="O144" s="130"/>
      <c r="P144" s="130"/>
      <c r="Q144" s="130"/>
      <c r="R144" s="130"/>
      <c r="S144" s="130"/>
      <c r="T144" s="130"/>
      <c r="U144" s="130"/>
      <c r="V144" s="130"/>
      <c r="W144" s="130"/>
      <c r="X144" s="130"/>
      <c r="Y144" s="130"/>
      <c r="Z144" s="130"/>
    </row>
    <row r="145" spans="1:26" ht="15">
      <c r="A145" s="293"/>
      <c r="B145" s="238"/>
      <c r="C145" s="238"/>
      <c r="D145" s="239"/>
      <c r="E145" s="294"/>
      <c r="F145" s="235"/>
      <c r="G145" s="235"/>
      <c r="H145" s="130"/>
      <c r="I145" s="130"/>
      <c r="J145" s="130"/>
      <c r="K145" s="130"/>
      <c r="L145" s="130"/>
      <c r="M145" s="130"/>
      <c r="N145" s="130"/>
      <c r="O145" s="130"/>
      <c r="P145" s="130"/>
      <c r="Q145" s="130"/>
      <c r="R145" s="130"/>
      <c r="S145" s="130"/>
      <c r="T145" s="130"/>
      <c r="U145" s="130"/>
      <c r="V145" s="130"/>
      <c r="W145" s="130"/>
      <c r="X145" s="130"/>
      <c r="Y145" s="130"/>
      <c r="Z145" s="130"/>
    </row>
    <row r="146" spans="1:26" ht="15">
      <c r="A146" s="288">
        <v>28</v>
      </c>
      <c r="B146" s="251" t="s">
        <v>428</v>
      </c>
      <c r="C146" s="248"/>
      <c r="D146" s="248"/>
      <c r="E146" s="248"/>
      <c r="F146" s="249"/>
      <c r="G146" s="249"/>
      <c r="H146" s="130"/>
      <c r="I146" s="130"/>
      <c r="J146" s="130"/>
      <c r="K146" s="130"/>
      <c r="L146" s="130"/>
      <c r="M146" s="130"/>
      <c r="N146" s="130"/>
      <c r="O146" s="130"/>
      <c r="P146" s="130"/>
      <c r="Q146" s="130"/>
      <c r="R146" s="130"/>
      <c r="S146" s="130"/>
      <c r="T146" s="130"/>
      <c r="U146" s="130"/>
      <c r="V146" s="130"/>
      <c r="W146" s="130"/>
      <c r="X146" s="130"/>
      <c r="Y146" s="130"/>
      <c r="Z146" s="130"/>
    </row>
    <row r="147" spans="1:26" ht="71.25">
      <c r="A147" s="288">
        <v>28.1</v>
      </c>
      <c r="B147" s="227" t="s">
        <v>236</v>
      </c>
      <c r="C147" s="228" t="s">
        <v>430</v>
      </c>
      <c r="D147" s="229">
        <v>1</v>
      </c>
      <c r="E147" s="289" t="s">
        <v>454</v>
      </c>
      <c r="F147" s="235"/>
      <c r="G147" s="231" t="s">
        <v>459</v>
      </c>
      <c r="H147" s="130"/>
      <c r="I147" s="130"/>
      <c r="J147" s="130"/>
      <c r="K147" s="130"/>
      <c r="L147" s="130"/>
      <c r="M147" s="130"/>
      <c r="N147" s="130"/>
      <c r="O147" s="130"/>
      <c r="P147" s="130"/>
      <c r="Q147" s="130"/>
      <c r="R147" s="130"/>
      <c r="S147" s="130"/>
      <c r="T147" s="130"/>
      <c r="U147" s="130"/>
      <c r="V147" s="130"/>
      <c r="W147" s="130"/>
      <c r="X147" s="130"/>
      <c r="Y147" s="130"/>
      <c r="Z147" s="130"/>
    </row>
    <row r="148" spans="1:26" ht="71.25">
      <c r="A148" s="288">
        <v>28.2</v>
      </c>
      <c r="B148" s="227" t="s">
        <v>237</v>
      </c>
      <c r="C148" s="228" t="s">
        <v>430</v>
      </c>
      <c r="D148" s="229">
        <v>1</v>
      </c>
      <c r="E148" s="289" t="s">
        <v>454</v>
      </c>
      <c r="F148" s="235"/>
      <c r="G148" s="235"/>
      <c r="H148" s="130"/>
      <c r="I148" s="130"/>
      <c r="J148" s="130"/>
      <c r="K148" s="130"/>
      <c r="L148" s="130"/>
      <c r="M148" s="130"/>
      <c r="N148" s="130"/>
      <c r="O148" s="130"/>
      <c r="P148" s="130"/>
      <c r="Q148" s="130"/>
      <c r="R148" s="130"/>
      <c r="S148" s="130"/>
      <c r="T148" s="130"/>
      <c r="U148" s="130"/>
      <c r="V148" s="130"/>
      <c r="W148" s="130"/>
      <c r="X148" s="130"/>
      <c r="Y148" s="130"/>
      <c r="Z148" s="130"/>
    </row>
    <row r="149" spans="1:26" ht="71.25">
      <c r="A149" s="288">
        <v>28.3</v>
      </c>
      <c r="B149" s="227" t="s">
        <v>238</v>
      </c>
      <c r="C149" s="228" t="s">
        <v>430</v>
      </c>
      <c r="D149" s="229">
        <v>1</v>
      </c>
      <c r="E149" s="289" t="s">
        <v>454</v>
      </c>
      <c r="F149" s="235"/>
      <c r="G149" s="235"/>
      <c r="H149" s="130"/>
      <c r="I149" s="130"/>
      <c r="J149" s="130"/>
      <c r="K149" s="130"/>
      <c r="L149" s="130"/>
      <c r="M149" s="130"/>
      <c r="N149" s="130"/>
      <c r="O149" s="130"/>
      <c r="P149" s="130"/>
      <c r="Q149" s="130"/>
      <c r="R149" s="130"/>
      <c r="S149" s="130"/>
      <c r="T149" s="130"/>
      <c r="U149" s="130"/>
      <c r="V149" s="130"/>
      <c r="W149" s="130"/>
      <c r="X149" s="130"/>
      <c r="Y149" s="130"/>
      <c r="Z149" s="130"/>
    </row>
    <row r="150" spans="1:26" ht="71.25">
      <c r="A150" s="288">
        <v>28.4</v>
      </c>
      <c r="B150" s="227" t="s">
        <v>239</v>
      </c>
      <c r="C150" s="228" t="s">
        <v>430</v>
      </c>
      <c r="D150" s="229">
        <v>1</v>
      </c>
      <c r="E150" s="289" t="s">
        <v>454</v>
      </c>
      <c r="F150" s="235"/>
      <c r="G150" s="235"/>
      <c r="H150" s="130"/>
      <c r="I150" s="130"/>
      <c r="J150" s="130"/>
      <c r="K150" s="130"/>
      <c r="L150" s="130"/>
      <c r="M150" s="130"/>
      <c r="N150" s="130"/>
      <c r="O150" s="130"/>
      <c r="P150" s="130"/>
      <c r="Q150" s="130"/>
      <c r="R150" s="130"/>
      <c r="S150" s="130"/>
      <c r="T150" s="130"/>
      <c r="U150" s="130"/>
      <c r="V150" s="130"/>
      <c r="W150" s="130"/>
      <c r="X150" s="130"/>
      <c r="Y150" s="130"/>
      <c r="Z150" s="130"/>
    </row>
    <row r="151" spans="1:26" ht="15">
      <c r="A151" s="293"/>
      <c r="B151" s="238"/>
      <c r="C151" s="238"/>
      <c r="D151" s="239"/>
      <c r="E151" s="294"/>
      <c r="F151" s="235"/>
      <c r="G151" s="235"/>
      <c r="H151" s="130"/>
      <c r="I151" s="130"/>
      <c r="J151" s="130"/>
      <c r="K151" s="130"/>
      <c r="L151" s="130"/>
      <c r="M151" s="130"/>
      <c r="N151" s="130"/>
      <c r="O151" s="130"/>
      <c r="P151" s="130"/>
      <c r="Q151" s="130"/>
      <c r="R151" s="130"/>
      <c r="S151" s="130"/>
      <c r="T151" s="130"/>
      <c r="U151" s="130"/>
      <c r="V151" s="130"/>
      <c r="W151" s="130"/>
      <c r="X151" s="130"/>
      <c r="Y151" s="130"/>
      <c r="Z151" s="130"/>
    </row>
    <row r="152" spans="1:26" ht="15">
      <c r="A152" s="297"/>
      <c r="B152" s="270"/>
      <c r="C152" s="270"/>
      <c r="D152" s="271"/>
      <c r="E152" s="298"/>
      <c r="F152" s="272"/>
      <c r="G152" s="272"/>
      <c r="H152" s="130"/>
      <c r="I152" s="130"/>
      <c r="J152" s="130"/>
      <c r="K152" s="130"/>
      <c r="L152" s="130"/>
      <c r="M152" s="130"/>
      <c r="N152" s="130"/>
      <c r="O152" s="130"/>
      <c r="P152" s="130"/>
      <c r="Q152" s="130"/>
      <c r="R152" s="130"/>
      <c r="S152" s="130"/>
      <c r="T152" s="130"/>
      <c r="U152" s="130"/>
      <c r="V152" s="130"/>
      <c r="W152" s="130"/>
      <c r="X152" s="130"/>
      <c r="Y152" s="130"/>
      <c r="Z152" s="130"/>
    </row>
    <row r="153" spans="1:26" ht="15">
      <c r="A153" s="293"/>
      <c r="B153" s="238"/>
      <c r="C153" s="238"/>
      <c r="D153" s="239"/>
      <c r="E153" s="294"/>
      <c r="F153" s="235"/>
      <c r="G153" s="235"/>
      <c r="H153" s="130"/>
      <c r="I153" s="130"/>
      <c r="J153" s="130"/>
      <c r="K153" s="130"/>
      <c r="L153" s="130"/>
      <c r="M153" s="130"/>
      <c r="N153" s="130"/>
      <c r="O153" s="130"/>
      <c r="P153" s="130"/>
      <c r="Q153" s="130"/>
      <c r="R153" s="130"/>
      <c r="S153" s="130"/>
      <c r="T153" s="130"/>
      <c r="U153" s="130"/>
      <c r="V153" s="130"/>
      <c r="W153" s="130"/>
      <c r="X153" s="130"/>
      <c r="Y153" s="130"/>
      <c r="Z153" s="130"/>
    </row>
    <row r="154" spans="1:26" ht="30">
      <c r="A154" s="293"/>
      <c r="B154" s="299" t="s">
        <v>434</v>
      </c>
      <c r="C154" s="300"/>
      <c r="D154" s="301" t="s">
        <v>250</v>
      </c>
      <c r="F154" s="235"/>
      <c r="G154" s="235"/>
      <c r="H154" s="130"/>
      <c r="I154" s="130"/>
      <c r="J154" s="130"/>
      <c r="K154" s="130"/>
      <c r="L154" s="130"/>
      <c r="M154" s="130"/>
      <c r="N154" s="130"/>
      <c r="O154" s="130"/>
      <c r="P154" s="130"/>
      <c r="Q154" s="130"/>
      <c r="R154" s="130"/>
      <c r="S154" s="130"/>
      <c r="T154" s="130"/>
      <c r="U154" s="130"/>
      <c r="V154" s="130"/>
      <c r="W154" s="130"/>
      <c r="X154" s="130"/>
      <c r="Y154" s="130"/>
      <c r="Z154" s="130"/>
    </row>
    <row r="155" spans="1:26" ht="30" customHeight="1">
      <c r="A155" s="302"/>
      <c r="B155" s="202" t="s">
        <v>32</v>
      </c>
      <c r="C155" s="3" t="s">
        <v>240</v>
      </c>
      <c r="D155" s="303">
        <f>SUM(D7:D150)-COUNTIF(E7:E150,"-")</f>
        <v>132</v>
      </c>
      <c r="F155" s="235"/>
      <c r="G155" s="235"/>
      <c r="H155" s="130"/>
      <c r="I155" s="130"/>
      <c r="J155" s="130"/>
      <c r="K155" s="130"/>
      <c r="L155" s="130"/>
      <c r="M155" s="130"/>
      <c r="N155" s="130"/>
      <c r="O155" s="130"/>
      <c r="P155" s="130"/>
      <c r="Q155" s="130"/>
      <c r="R155" s="130"/>
      <c r="S155" s="130"/>
      <c r="T155" s="130"/>
      <c r="U155" s="130"/>
      <c r="V155" s="130"/>
      <c r="W155" s="130"/>
      <c r="X155" s="130"/>
      <c r="Y155" s="130"/>
      <c r="Z155" s="130"/>
    </row>
    <row r="156" spans="1:26" ht="30" customHeight="1">
      <c r="A156" s="302"/>
      <c r="B156" s="202" t="s">
        <v>33</v>
      </c>
      <c r="C156" s="3" t="s">
        <v>241</v>
      </c>
      <c r="D156" s="304">
        <f>SUMIF(E5:E150,"~?",D5:D150)</f>
        <v>59</v>
      </c>
      <c r="F156" s="235"/>
      <c r="G156" s="235"/>
      <c r="H156" s="130"/>
      <c r="I156" s="130"/>
      <c r="J156" s="130"/>
      <c r="K156" s="130"/>
      <c r="L156" s="130"/>
      <c r="M156" s="130"/>
      <c r="N156" s="130"/>
      <c r="O156" s="130"/>
      <c r="P156" s="130"/>
      <c r="Q156" s="130"/>
      <c r="R156" s="130"/>
      <c r="S156" s="130"/>
      <c r="T156" s="130"/>
      <c r="U156" s="130"/>
      <c r="V156" s="130"/>
      <c r="W156" s="130"/>
      <c r="X156" s="130"/>
      <c r="Y156" s="130"/>
      <c r="Z156" s="130"/>
    </row>
    <row r="157" spans="1:26" ht="30" customHeight="1">
      <c r="A157" s="302"/>
      <c r="B157" s="202" t="s">
        <v>34</v>
      </c>
      <c r="C157" s="3" t="s">
        <v>242</v>
      </c>
      <c r="D157" s="304">
        <f>SUM(E5:E150)</f>
        <v>36</v>
      </c>
      <c r="F157" s="235"/>
      <c r="G157" s="235"/>
      <c r="H157" s="130"/>
      <c r="I157" s="130"/>
      <c r="J157" s="130"/>
      <c r="K157" s="130"/>
      <c r="L157" s="130"/>
      <c r="M157" s="130"/>
      <c r="N157" s="130"/>
      <c r="O157" s="130"/>
      <c r="P157" s="130"/>
      <c r="Q157" s="130"/>
      <c r="R157" s="130"/>
      <c r="S157" s="130"/>
      <c r="T157" s="130"/>
      <c r="U157" s="130"/>
      <c r="V157" s="130"/>
      <c r="W157" s="130"/>
      <c r="X157" s="130"/>
      <c r="Y157" s="130"/>
      <c r="Z157" s="130"/>
    </row>
    <row r="158" spans="1:26" ht="30" customHeight="1">
      <c r="A158" s="302"/>
      <c r="B158" s="202" t="s">
        <v>35</v>
      </c>
      <c r="C158" s="3" t="s">
        <v>243</v>
      </c>
      <c r="D158" s="304">
        <f>D155-D156</f>
        <v>73</v>
      </c>
      <c r="F158" s="235"/>
      <c r="G158" s="235"/>
      <c r="H158" s="130"/>
      <c r="I158" s="130"/>
      <c r="J158" s="130"/>
      <c r="K158" s="130"/>
      <c r="L158" s="130"/>
      <c r="M158" s="130"/>
      <c r="N158" s="130"/>
      <c r="O158" s="130"/>
      <c r="P158" s="130"/>
      <c r="Q158" s="130"/>
      <c r="R158" s="130"/>
      <c r="S158" s="130"/>
      <c r="T158" s="130"/>
      <c r="U158" s="130"/>
      <c r="V158" s="130"/>
      <c r="W158" s="130"/>
      <c r="X158" s="130"/>
      <c r="Y158" s="130"/>
      <c r="Z158" s="130"/>
    </row>
    <row r="159" spans="1:26" ht="30" customHeight="1">
      <c r="A159" s="302"/>
      <c r="B159" s="204" t="s">
        <v>244</v>
      </c>
      <c r="C159" s="3" t="s">
        <v>245</v>
      </c>
      <c r="D159" s="305">
        <f>D157/D158</f>
        <v>0.49315068493150682</v>
      </c>
      <c r="F159" s="235"/>
      <c r="G159" s="235"/>
      <c r="H159" s="130"/>
      <c r="I159" s="130"/>
      <c r="J159" s="130"/>
      <c r="K159" s="130"/>
      <c r="L159" s="130"/>
      <c r="M159" s="130"/>
      <c r="N159" s="130"/>
      <c r="O159" s="130"/>
      <c r="P159" s="130"/>
      <c r="Q159" s="130"/>
      <c r="R159" s="130"/>
      <c r="S159" s="130"/>
      <c r="T159" s="130"/>
      <c r="U159" s="130"/>
      <c r="V159" s="130"/>
      <c r="W159" s="130"/>
      <c r="X159" s="130"/>
      <c r="Y159" s="130"/>
      <c r="Z159" s="130"/>
    </row>
    <row r="160" spans="1:26" ht="15">
      <c r="A160" s="302"/>
      <c r="B160" s="235"/>
      <c r="C160" s="235"/>
      <c r="D160" s="235"/>
      <c r="E160" s="235"/>
      <c r="F160" s="235"/>
      <c r="G160" s="235"/>
      <c r="H160" s="130"/>
      <c r="I160" s="130"/>
      <c r="J160" s="130"/>
      <c r="K160" s="130"/>
      <c r="L160" s="130"/>
      <c r="M160" s="130"/>
      <c r="N160" s="130"/>
      <c r="O160" s="130"/>
      <c r="P160" s="130"/>
      <c r="Q160" s="130"/>
      <c r="R160" s="130"/>
      <c r="S160" s="130"/>
      <c r="T160" s="130"/>
      <c r="U160" s="130"/>
      <c r="V160" s="130"/>
      <c r="W160" s="130"/>
      <c r="X160" s="130"/>
      <c r="Y160" s="130"/>
      <c r="Z160" s="130"/>
    </row>
    <row r="161" spans="1:26" ht="15">
      <c r="A161" s="293"/>
      <c r="B161" s="235"/>
      <c r="C161" s="235"/>
      <c r="D161" s="235"/>
      <c r="E161" s="235"/>
      <c r="F161" s="235"/>
      <c r="G161" s="235"/>
      <c r="H161" s="130"/>
      <c r="I161" s="130"/>
      <c r="J161" s="130"/>
      <c r="K161" s="130"/>
      <c r="L161" s="130"/>
      <c r="M161" s="130"/>
      <c r="N161" s="130"/>
      <c r="O161" s="130"/>
      <c r="P161" s="130"/>
      <c r="Q161" s="130"/>
      <c r="R161" s="130"/>
      <c r="S161" s="130"/>
      <c r="T161" s="130"/>
      <c r="U161" s="130"/>
      <c r="V161" s="130"/>
      <c r="W161" s="130"/>
      <c r="X161" s="130"/>
      <c r="Y161" s="130"/>
      <c r="Z161" s="130"/>
    </row>
  </sheetData>
  <hyperlinks>
    <hyperlink ref="F7" r:id="rId1"/>
    <hyperlink ref="F10" r:id="rId2"/>
    <hyperlink ref="F13" r:id="rId3"/>
    <hyperlink ref="F39" r:id="rId4"/>
    <hyperlink ref="F53" r:id="rId5"/>
    <hyperlink ref="F74" r:id="rId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outlinePr summaryBelow="0" summaryRight="0"/>
  </sheetPr>
  <dimension ref="A1:AB212"/>
  <sheetViews>
    <sheetView tabSelected="1" zoomScale="55" zoomScaleNormal="55" workbookViewId="0">
      <pane ySplit="1" topLeftCell="A82" activePane="bottomLeft" state="frozen"/>
      <selection pane="bottomLeft" activeCell="AF92" sqref="AF92"/>
    </sheetView>
  </sheetViews>
  <sheetFormatPr defaultColWidth="14.42578125" defaultRowHeight="15.75" customHeight="1"/>
  <cols>
    <col min="1" max="1" width="13" customWidth="1"/>
    <col min="2" max="3" width="40.85546875" customWidth="1"/>
    <col min="4" max="5" width="10.5703125" customWidth="1"/>
    <col min="6" max="7" width="33.28515625" customWidth="1"/>
    <col min="8" max="8" width="36.42578125" customWidth="1"/>
    <col min="11" max="12" width="18.5703125" customWidth="1"/>
    <col min="13" max="28" width="14.42578125" hidden="1"/>
  </cols>
  <sheetData>
    <row r="1" spans="1:28" ht="30">
      <c r="A1" s="207" t="s">
        <v>81</v>
      </c>
      <c r="B1" s="208" t="s">
        <v>247</v>
      </c>
      <c r="C1" s="8" t="s">
        <v>248</v>
      </c>
      <c r="D1" s="8" t="s">
        <v>249</v>
      </c>
      <c r="E1" s="8" t="s">
        <v>250</v>
      </c>
      <c r="F1" s="8" t="s">
        <v>251</v>
      </c>
      <c r="G1" s="8" t="s">
        <v>252</v>
      </c>
      <c r="H1" s="8" t="s">
        <v>496</v>
      </c>
      <c r="I1" s="8" t="s">
        <v>497</v>
      </c>
      <c r="J1" s="8" t="s">
        <v>498</v>
      </c>
      <c r="K1" s="211"/>
      <c r="L1" s="211"/>
      <c r="M1" s="210"/>
      <c r="N1" s="210"/>
      <c r="O1" s="210"/>
      <c r="P1" s="210"/>
      <c r="Q1" s="210"/>
      <c r="R1" s="210"/>
      <c r="S1" s="210"/>
      <c r="T1" s="210"/>
      <c r="U1" s="210"/>
      <c r="V1" s="210"/>
      <c r="W1" s="210"/>
      <c r="X1" s="210"/>
      <c r="Y1" s="210"/>
      <c r="Z1" s="210"/>
      <c r="AA1" s="210"/>
      <c r="AB1" s="210"/>
    </row>
    <row r="2" spans="1:28" ht="15">
      <c r="A2" s="212" t="s">
        <v>254</v>
      </c>
      <c r="B2" s="213" t="s">
        <v>499</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15">
      <c r="A3" s="212" t="s">
        <v>256</v>
      </c>
      <c r="B3" s="213">
        <v>1</v>
      </c>
      <c r="C3" s="214"/>
      <c r="D3" s="214"/>
      <c r="E3" s="214"/>
      <c r="F3" s="214"/>
      <c r="G3" s="214"/>
      <c r="H3" s="306"/>
      <c r="I3" s="306"/>
      <c r="J3" s="306"/>
      <c r="K3" s="211"/>
      <c r="L3" s="211"/>
      <c r="M3" s="130"/>
      <c r="N3" s="130"/>
      <c r="O3" s="130"/>
      <c r="P3" s="130"/>
      <c r="Q3" s="130"/>
      <c r="R3" s="130"/>
      <c r="S3" s="130"/>
      <c r="T3" s="130"/>
      <c r="U3" s="130"/>
      <c r="V3" s="130"/>
      <c r="W3" s="130"/>
      <c r="X3" s="130"/>
      <c r="Y3" s="130"/>
      <c r="Z3" s="130"/>
      <c r="AA3" s="130"/>
      <c r="AB3" s="130"/>
    </row>
    <row r="4" spans="1:28" ht="25.5">
      <c r="A4" s="212" t="s">
        <v>257</v>
      </c>
      <c r="B4" s="213" t="s">
        <v>437</v>
      </c>
      <c r="C4" s="214"/>
      <c r="D4" s="214"/>
      <c r="E4" s="214"/>
      <c r="F4" s="214"/>
      <c r="G4" s="214"/>
      <c r="H4" s="306"/>
      <c r="I4" s="306"/>
      <c r="J4" s="306"/>
      <c r="K4" s="211"/>
      <c r="L4" s="211"/>
      <c r="M4" s="130"/>
      <c r="N4" s="130"/>
      <c r="O4" s="130"/>
      <c r="P4" s="130"/>
      <c r="Q4" s="130"/>
      <c r="R4" s="130"/>
      <c r="S4" s="130"/>
      <c r="T4" s="130"/>
      <c r="U4" s="130"/>
      <c r="V4" s="130"/>
      <c r="W4" s="130"/>
      <c r="X4" s="130"/>
      <c r="Y4" s="130"/>
      <c r="Z4" s="130"/>
      <c r="AA4" s="130"/>
      <c r="AB4" s="130"/>
    </row>
    <row r="5" spans="1:28" ht="15">
      <c r="A5" s="218" t="s">
        <v>258</v>
      </c>
      <c r="B5" s="219" t="s">
        <v>500</v>
      </c>
      <c r="C5" s="219" t="s">
        <v>501</v>
      </c>
      <c r="D5" s="216"/>
      <c r="E5" s="216"/>
      <c r="F5" s="216"/>
      <c r="G5" s="216"/>
      <c r="H5" s="306"/>
      <c r="I5" s="306"/>
      <c r="J5" s="306"/>
      <c r="K5" s="211"/>
      <c r="L5" s="211"/>
      <c r="M5" s="130"/>
      <c r="N5" s="130"/>
      <c r="O5" s="130"/>
      <c r="P5" s="130"/>
      <c r="Q5" s="130"/>
      <c r="R5" s="130"/>
      <c r="S5" s="130"/>
      <c r="T5" s="130"/>
      <c r="U5" s="130"/>
      <c r="V5" s="130"/>
      <c r="W5" s="130"/>
      <c r="X5" s="130"/>
      <c r="Y5" s="130"/>
      <c r="Z5" s="130"/>
      <c r="AA5" s="130"/>
      <c r="AB5" s="130"/>
    </row>
    <row r="6" spans="1:28" ht="15">
      <c r="A6" s="220" t="s">
        <v>259</v>
      </c>
      <c r="B6" s="221" t="s">
        <v>62</v>
      </c>
      <c r="C6" s="222"/>
      <c r="D6" s="222"/>
      <c r="E6" s="222"/>
      <c r="F6" s="224"/>
      <c r="G6" s="224"/>
      <c r="H6" s="306"/>
      <c r="I6" s="306"/>
      <c r="J6" s="306"/>
      <c r="K6" s="225"/>
      <c r="L6" s="225"/>
      <c r="M6" s="130"/>
      <c r="N6" s="130"/>
      <c r="O6" s="130"/>
      <c r="P6" s="130"/>
      <c r="Q6" s="130"/>
      <c r="R6" s="130"/>
      <c r="S6" s="130"/>
      <c r="T6" s="130"/>
      <c r="U6" s="130"/>
      <c r="V6" s="130"/>
      <c r="W6" s="130"/>
      <c r="X6" s="130"/>
      <c r="Y6" s="130"/>
      <c r="Z6" s="130"/>
      <c r="AA6" s="130"/>
      <c r="AB6" s="130"/>
    </row>
    <row r="7" spans="1:28" ht="128.25">
      <c r="A7" s="165">
        <v>1.1000000000000001</v>
      </c>
      <c r="B7" s="227" t="s">
        <v>85</v>
      </c>
      <c r="C7" s="228" t="s">
        <v>260</v>
      </c>
      <c r="D7" s="229">
        <v>2</v>
      </c>
      <c r="E7" s="289">
        <v>2</v>
      </c>
      <c r="F7" s="290" t="s">
        <v>440</v>
      </c>
      <c r="G7" s="291" t="s">
        <v>441</v>
      </c>
      <c r="H7" s="306"/>
      <c r="I7" s="306"/>
      <c r="J7" s="306"/>
      <c r="K7" s="233" t="s">
        <v>32</v>
      </c>
      <c r="L7" s="234">
        <f>SUM(D7:D10)-SUMIF(E7:E10,"-",D7:D10)</f>
        <v>6</v>
      </c>
      <c r="M7" s="130"/>
      <c r="N7" s="130"/>
      <c r="O7" s="130"/>
      <c r="P7" s="130"/>
      <c r="Q7" s="130"/>
      <c r="R7" s="130"/>
      <c r="S7" s="130"/>
      <c r="T7" s="130"/>
      <c r="U7" s="130"/>
      <c r="V7" s="130"/>
      <c r="W7" s="130"/>
      <c r="X7" s="130"/>
      <c r="Y7" s="130"/>
      <c r="Z7" s="130"/>
      <c r="AA7" s="130"/>
      <c r="AB7" s="130"/>
    </row>
    <row r="8" spans="1:28" ht="72">
      <c r="A8" s="169">
        <v>1.2</v>
      </c>
      <c r="B8" s="227" t="s">
        <v>86</v>
      </c>
      <c r="C8" s="228" t="s">
        <v>262</v>
      </c>
      <c r="D8" s="229">
        <v>2</v>
      </c>
      <c r="E8" s="289">
        <v>0</v>
      </c>
      <c r="F8" s="307"/>
      <c r="G8" s="308" t="s">
        <v>502</v>
      </c>
      <c r="H8" s="309" t="s">
        <v>503</v>
      </c>
      <c r="I8" s="309" t="s">
        <v>504</v>
      </c>
      <c r="J8" s="306"/>
      <c r="K8" s="233" t="s">
        <v>33</v>
      </c>
      <c r="L8" s="234">
        <f>SUMIF(E7:E10,"~?",D7:D10)</f>
        <v>0</v>
      </c>
      <c r="M8" s="130"/>
      <c r="N8" s="130"/>
      <c r="O8" s="130"/>
      <c r="P8" s="130"/>
      <c r="Q8" s="130"/>
      <c r="R8" s="130"/>
      <c r="S8" s="130"/>
      <c r="T8" s="130"/>
      <c r="U8" s="130"/>
      <c r="V8" s="130"/>
      <c r="W8" s="130"/>
      <c r="X8" s="130"/>
      <c r="Y8" s="130"/>
      <c r="Z8" s="130"/>
      <c r="AA8" s="130"/>
      <c r="AB8" s="130"/>
    </row>
    <row r="9" spans="1:28" ht="57">
      <c r="A9" s="169">
        <v>1.3</v>
      </c>
      <c r="B9" s="227" t="s">
        <v>87</v>
      </c>
      <c r="C9" s="228" t="s">
        <v>264</v>
      </c>
      <c r="D9" s="229">
        <v>1</v>
      </c>
      <c r="E9" s="289">
        <v>1</v>
      </c>
      <c r="F9" s="307"/>
      <c r="G9" s="308" t="s">
        <v>443</v>
      </c>
      <c r="H9" s="309" t="s">
        <v>505</v>
      </c>
      <c r="I9" s="309" t="s">
        <v>506</v>
      </c>
      <c r="J9" s="306"/>
      <c r="K9" s="233" t="s">
        <v>34</v>
      </c>
      <c r="L9" s="234">
        <f>SUM(E7:E10)</f>
        <v>4</v>
      </c>
      <c r="M9" s="130"/>
      <c r="N9" s="130"/>
      <c r="O9" s="130"/>
      <c r="P9" s="130"/>
      <c r="Q9" s="130"/>
      <c r="R9" s="130"/>
      <c r="S9" s="130"/>
      <c r="T9" s="130"/>
      <c r="U9" s="130"/>
      <c r="V9" s="130"/>
      <c r="W9" s="130"/>
      <c r="X9" s="130"/>
      <c r="Y9" s="130"/>
      <c r="Z9" s="130"/>
      <c r="AA9" s="130"/>
      <c r="AB9" s="130"/>
    </row>
    <row r="10" spans="1:28" ht="57">
      <c r="A10" s="171">
        <v>1.4</v>
      </c>
      <c r="B10" s="227" t="s">
        <v>88</v>
      </c>
      <c r="C10" s="228" t="s">
        <v>266</v>
      </c>
      <c r="D10" s="229">
        <v>1</v>
      </c>
      <c r="E10" s="289">
        <v>1</v>
      </c>
      <c r="F10" s="310" t="s">
        <v>507</v>
      </c>
      <c r="G10" s="307"/>
      <c r="H10" s="309" t="s">
        <v>508</v>
      </c>
      <c r="I10" s="309" t="s">
        <v>509</v>
      </c>
      <c r="J10" s="306"/>
      <c r="K10" s="233" t="s">
        <v>35</v>
      </c>
      <c r="L10" s="234">
        <f>L7-L8</f>
        <v>6</v>
      </c>
      <c r="M10" s="130"/>
      <c r="N10" s="130"/>
      <c r="O10" s="130"/>
      <c r="P10" s="130"/>
      <c r="Q10" s="130"/>
      <c r="R10" s="130"/>
      <c r="S10" s="130"/>
      <c r="T10" s="130"/>
      <c r="U10" s="130"/>
      <c r="V10" s="130"/>
      <c r="W10" s="130"/>
      <c r="X10" s="130"/>
      <c r="Y10" s="130"/>
      <c r="Z10" s="130"/>
      <c r="AA10" s="130"/>
      <c r="AB10" s="130"/>
    </row>
    <row r="11" spans="1:28" ht="30">
      <c r="A11" s="237"/>
      <c r="B11" s="238"/>
      <c r="C11" s="238"/>
      <c r="D11" s="239"/>
      <c r="E11" s="294"/>
      <c r="F11" s="235"/>
      <c r="G11" s="235"/>
      <c r="H11" s="306"/>
      <c r="I11" s="306"/>
      <c r="J11" s="306"/>
      <c r="K11" s="240" t="s">
        <v>267</v>
      </c>
      <c r="L11" s="241">
        <f>IFERROR(L9/L7,"N/A")</f>
        <v>0.66666666666666663</v>
      </c>
      <c r="M11" s="130"/>
      <c r="N11" s="130"/>
      <c r="O11" s="130"/>
      <c r="P11" s="130"/>
      <c r="Q11" s="130"/>
      <c r="R11" s="130"/>
      <c r="S11" s="130"/>
      <c r="T11" s="130"/>
      <c r="U11" s="130"/>
      <c r="V11" s="130"/>
      <c r="W11" s="130"/>
      <c r="X11" s="130"/>
      <c r="Y11" s="130"/>
      <c r="Z11" s="130"/>
      <c r="AA11" s="130"/>
      <c r="AB11" s="130"/>
    </row>
    <row r="12" spans="1:28" ht="15">
      <c r="A12" s="220" t="s">
        <v>268</v>
      </c>
      <c r="B12" s="242" t="s">
        <v>63</v>
      </c>
      <c r="C12" s="243"/>
      <c r="D12" s="243"/>
      <c r="E12" s="243"/>
      <c r="F12" s="244"/>
      <c r="G12" s="244"/>
      <c r="H12" s="306"/>
      <c r="I12" s="306"/>
      <c r="J12" s="306"/>
      <c r="K12" s="225"/>
      <c r="L12" s="225"/>
      <c r="M12" s="130"/>
      <c r="N12" s="130"/>
      <c r="O12" s="130"/>
      <c r="P12" s="130"/>
      <c r="Q12" s="130"/>
      <c r="R12" s="130"/>
      <c r="S12" s="130"/>
      <c r="T12" s="130"/>
      <c r="U12" s="130"/>
      <c r="V12" s="130"/>
      <c r="W12" s="130"/>
      <c r="X12" s="130"/>
      <c r="Y12" s="130"/>
      <c r="Z12" s="130"/>
      <c r="AA12" s="130"/>
      <c r="AB12" s="130"/>
    </row>
    <row r="13" spans="1:28" ht="156.75">
      <c r="A13" s="169">
        <v>2.1</v>
      </c>
      <c r="B13" s="227" t="s">
        <v>89</v>
      </c>
      <c r="C13" s="228" t="s">
        <v>269</v>
      </c>
      <c r="D13" s="229">
        <v>2</v>
      </c>
      <c r="E13" s="289">
        <v>2</v>
      </c>
      <c r="F13" s="292" t="s">
        <v>444</v>
      </c>
      <c r="G13" s="231" t="s">
        <v>445</v>
      </c>
      <c r="H13" s="306"/>
      <c r="I13" s="306"/>
      <c r="J13" s="306"/>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71.25">
      <c r="A14" s="169">
        <v>2.2000000000000002</v>
      </c>
      <c r="B14" s="227" t="s">
        <v>90</v>
      </c>
      <c r="C14" s="228" t="s">
        <v>270</v>
      </c>
      <c r="D14" s="229">
        <v>3</v>
      </c>
      <c r="E14" s="289">
        <v>3</v>
      </c>
      <c r="F14" s="231"/>
      <c r="G14" s="295" t="s">
        <v>446</v>
      </c>
      <c r="H14" s="306"/>
      <c r="I14" s="306"/>
      <c r="J14" s="306"/>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169">
        <v>2.2999999999999998</v>
      </c>
      <c r="B15" s="227" t="s">
        <v>91</v>
      </c>
      <c r="C15" s="228" t="s">
        <v>272</v>
      </c>
      <c r="D15" s="229">
        <v>1</v>
      </c>
      <c r="E15" s="289">
        <v>1</v>
      </c>
      <c r="F15" s="231"/>
      <c r="G15" s="295" t="s">
        <v>447</v>
      </c>
      <c r="H15" s="306"/>
      <c r="I15" s="306"/>
      <c r="J15" s="306"/>
      <c r="K15" s="233" t="s">
        <v>34</v>
      </c>
      <c r="L15" s="234">
        <f>SUM(E13:E20)</f>
        <v>13</v>
      </c>
      <c r="M15" s="130"/>
      <c r="N15" s="130"/>
      <c r="O15" s="130"/>
      <c r="P15" s="130"/>
      <c r="Q15" s="130"/>
      <c r="R15" s="130"/>
      <c r="S15" s="130"/>
      <c r="T15" s="130"/>
      <c r="U15" s="130"/>
      <c r="V15" s="130"/>
      <c r="W15" s="130"/>
      <c r="X15" s="130"/>
      <c r="Y15" s="130"/>
      <c r="Z15" s="130"/>
      <c r="AA15" s="130"/>
      <c r="AB15" s="130"/>
    </row>
    <row r="16" spans="1:28" ht="42.75">
      <c r="A16" s="169">
        <v>2.4</v>
      </c>
      <c r="B16" s="227" t="s">
        <v>92</v>
      </c>
      <c r="C16" s="228" t="s">
        <v>273</v>
      </c>
      <c r="D16" s="229">
        <v>2</v>
      </c>
      <c r="E16" s="289">
        <v>2</v>
      </c>
      <c r="F16" s="235"/>
      <c r="G16" s="231" t="s">
        <v>448</v>
      </c>
      <c r="H16" s="306"/>
      <c r="I16" s="306"/>
      <c r="J16" s="306"/>
      <c r="K16" s="233" t="s">
        <v>35</v>
      </c>
      <c r="L16" s="234">
        <f>L13-L14</f>
        <v>13</v>
      </c>
      <c r="M16" s="130"/>
      <c r="N16" s="130"/>
      <c r="O16" s="130"/>
      <c r="P16" s="130"/>
      <c r="Q16" s="130"/>
      <c r="R16" s="130"/>
      <c r="S16" s="130"/>
      <c r="T16" s="130"/>
      <c r="U16" s="130"/>
      <c r="V16" s="130"/>
      <c r="W16" s="130"/>
      <c r="X16" s="130"/>
      <c r="Y16" s="130"/>
      <c r="Z16" s="130"/>
      <c r="AA16" s="130"/>
      <c r="AB16" s="130"/>
    </row>
    <row r="17" spans="1:28" ht="30">
      <c r="A17" s="169">
        <v>2.5</v>
      </c>
      <c r="B17" s="227" t="s">
        <v>93</v>
      </c>
      <c r="C17" s="228" t="s">
        <v>275</v>
      </c>
      <c r="D17" s="229">
        <v>1</v>
      </c>
      <c r="E17" s="289">
        <v>1</v>
      </c>
      <c r="F17" s="231"/>
      <c r="G17" s="231" t="s">
        <v>449</v>
      </c>
      <c r="H17" s="306"/>
      <c r="I17" s="306"/>
      <c r="J17" s="306"/>
      <c r="K17" s="240" t="s">
        <v>267</v>
      </c>
      <c r="L17" s="241">
        <f>IFERROR(L15/L13,"N/A")</f>
        <v>1</v>
      </c>
      <c r="M17" s="130"/>
      <c r="N17" s="130"/>
      <c r="O17" s="130"/>
      <c r="P17" s="130"/>
      <c r="Q17" s="130"/>
      <c r="R17" s="130"/>
      <c r="S17" s="130"/>
      <c r="T17" s="130"/>
      <c r="U17" s="130"/>
      <c r="V17" s="130"/>
      <c r="W17" s="130"/>
      <c r="X17" s="130"/>
      <c r="Y17" s="130"/>
      <c r="Z17" s="130"/>
      <c r="AA17" s="130"/>
      <c r="AB17" s="130"/>
    </row>
    <row r="18" spans="1:28" ht="42.75">
      <c r="A18" s="169">
        <v>2.6</v>
      </c>
      <c r="B18" s="227" t="s">
        <v>94</v>
      </c>
      <c r="C18" s="228" t="s">
        <v>276</v>
      </c>
      <c r="D18" s="229">
        <v>1</v>
      </c>
      <c r="E18" s="289">
        <v>1</v>
      </c>
      <c r="F18" s="307"/>
      <c r="G18" s="308" t="s">
        <v>510</v>
      </c>
      <c r="H18" s="309" t="s">
        <v>511</v>
      </c>
      <c r="I18" s="309" t="s">
        <v>512</v>
      </c>
      <c r="J18" s="306"/>
      <c r="K18" s="211"/>
      <c r="L18" s="246"/>
      <c r="M18" s="130"/>
      <c r="N18" s="130"/>
      <c r="O18" s="130"/>
      <c r="P18" s="130"/>
      <c r="Q18" s="130"/>
      <c r="R18" s="130"/>
      <c r="S18" s="130"/>
      <c r="T18" s="130"/>
      <c r="U18" s="130"/>
      <c r="V18" s="130"/>
      <c r="W18" s="130"/>
      <c r="X18" s="130"/>
      <c r="Y18" s="130"/>
      <c r="Z18" s="130"/>
      <c r="AA18" s="130"/>
      <c r="AB18" s="130"/>
    </row>
    <row r="19" spans="1:28" ht="42.75">
      <c r="A19" s="169">
        <v>2.7</v>
      </c>
      <c r="B19" s="227" t="s">
        <v>95</v>
      </c>
      <c r="C19" s="228" t="s">
        <v>277</v>
      </c>
      <c r="D19" s="229">
        <v>2</v>
      </c>
      <c r="E19" s="289">
        <v>2</v>
      </c>
      <c r="F19" s="235"/>
      <c r="G19" s="231" t="s">
        <v>451</v>
      </c>
      <c r="H19" s="306"/>
      <c r="I19" s="306"/>
      <c r="J19" s="306"/>
      <c r="K19" s="211"/>
      <c r="L19" s="211"/>
      <c r="M19" s="130"/>
      <c r="N19" s="130"/>
      <c r="O19" s="130"/>
      <c r="P19" s="130"/>
      <c r="Q19" s="130"/>
      <c r="R19" s="130"/>
      <c r="S19" s="130"/>
      <c r="T19" s="130"/>
      <c r="U19" s="130"/>
      <c r="V19" s="130"/>
      <c r="W19" s="130"/>
      <c r="X19" s="130"/>
      <c r="Y19" s="130"/>
      <c r="Z19" s="130"/>
      <c r="AA19" s="130"/>
      <c r="AB19" s="130"/>
    </row>
    <row r="20" spans="1:28" ht="57">
      <c r="A20" s="171">
        <v>2.8</v>
      </c>
      <c r="B20" s="227" t="s">
        <v>96</v>
      </c>
      <c r="C20" s="238"/>
      <c r="D20" s="229">
        <v>1</v>
      </c>
      <c r="E20" s="289">
        <v>1</v>
      </c>
      <c r="F20" s="235"/>
      <c r="G20" s="231" t="s">
        <v>452</v>
      </c>
      <c r="H20" s="306"/>
      <c r="I20" s="306"/>
      <c r="J20" s="306"/>
      <c r="K20" s="211"/>
      <c r="L20" s="211"/>
      <c r="M20" s="130"/>
      <c r="N20" s="130"/>
      <c r="O20" s="130"/>
      <c r="P20" s="130"/>
      <c r="Q20" s="130"/>
      <c r="R20" s="130"/>
      <c r="S20" s="130"/>
      <c r="T20" s="130"/>
      <c r="U20" s="130"/>
      <c r="V20" s="130"/>
      <c r="W20" s="130"/>
      <c r="X20" s="130"/>
      <c r="Y20" s="130"/>
      <c r="Z20" s="130"/>
      <c r="AA20" s="130"/>
      <c r="AB20" s="130"/>
    </row>
    <row r="21" spans="1:28" ht="15">
      <c r="A21" s="237"/>
      <c r="B21" s="238"/>
      <c r="C21" s="238"/>
      <c r="D21" s="239"/>
      <c r="E21" s="294"/>
      <c r="F21" s="235"/>
      <c r="G21" s="235"/>
      <c r="H21" s="306"/>
      <c r="I21" s="306"/>
      <c r="J21" s="306"/>
      <c r="K21" s="211"/>
      <c r="L21" s="247"/>
      <c r="M21" s="130"/>
      <c r="N21" s="130"/>
      <c r="O21" s="130"/>
      <c r="P21" s="130"/>
      <c r="Q21" s="130"/>
      <c r="R21" s="130"/>
      <c r="S21" s="130"/>
      <c r="T21" s="130"/>
      <c r="U21" s="130"/>
      <c r="V21" s="130"/>
      <c r="W21" s="130"/>
      <c r="X21" s="130"/>
      <c r="Y21" s="130"/>
      <c r="Z21" s="130"/>
      <c r="AA21" s="130"/>
      <c r="AB21" s="130"/>
    </row>
    <row r="22" spans="1:28" ht="30">
      <c r="A22" s="220" t="s">
        <v>279</v>
      </c>
      <c r="B22" s="243" t="s">
        <v>64</v>
      </c>
      <c r="C22" s="243"/>
      <c r="D22" s="243"/>
      <c r="E22" s="243"/>
      <c r="F22" s="244"/>
      <c r="G22" s="244"/>
      <c r="H22" s="306"/>
      <c r="I22" s="306"/>
      <c r="J22" s="306"/>
      <c r="K22" s="225"/>
      <c r="L22" s="225"/>
      <c r="M22" s="130"/>
      <c r="N22" s="130"/>
      <c r="O22" s="130"/>
      <c r="P22" s="130"/>
      <c r="Q22" s="130"/>
      <c r="R22" s="130"/>
      <c r="S22" s="130"/>
      <c r="T22" s="130"/>
      <c r="U22" s="130"/>
      <c r="V22" s="130"/>
      <c r="W22" s="130"/>
      <c r="X22" s="130"/>
      <c r="Y22" s="130"/>
      <c r="Z22" s="130"/>
      <c r="AA22" s="130"/>
      <c r="AB22" s="130"/>
    </row>
    <row r="23" spans="1:28" ht="57">
      <c r="A23" s="169">
        <v>3.1</v>
      </c>
      <c r="B23" s="227" t="s">
        <v>97</v>
      </c>
      <c r="C23" s="228"/>
      <c r="D23" s="229">
        <v>1</v>
      </c>
      <c r="E23" s="289">
        <v>0</v>
      </c>
      <c r="F23" s="231"/>
      <c r="G23" s="231" t="s">
        <v>453</v>
      </c>
      <c r="H23" s="306"/>
      <c r="I23" s="306"/>
      <c r="J23" s="306"/>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100.5">
      <c r="A24" s="169">
        <v>3.2</v>
      </c>
      <c r="B24" s="227" t="s">
        <v>98</v>
      </c>
      <c r="C24" s="228" t="s">
        <v>280</v>
      </c>
      <c r="D24" s="229">
        <v>3</v>
      </c>
      <c r="E24" s="289" t="s">
        <v>454</v>
      </c>
      <c r="F24" s="311"/>
      <c r="G24" s="312" t="s">
        <v>455</v>
      </c>
      <c r="H24" s="309" t="s">
        <v>513</v>
      </c>
      <c r="I24" s="309" t="s">
        <v>514</v>
      </c>
      <c r="J24" s="309" t="s">
        <v>515</v>
      </c>
      <c r="K24" s="233" t="s">
        <v>33</v>
      </c>
      <c r="L24" s="234">
        <f>SUMIF(E23:E26,"~?",D23:D26)</f>
        <v>3</v>
      </c>
      <c r="M24" s="130"/>
      <c r="N24" s="130"/>
      <c r="O24" s="130"/>
      <c r="P24" s="130"/>
      <c r="Q24" s="130"/>
      <c r="R24" s="130"/>
      <c r="S24" s="130"/>
      <c r="T24" s="130"/>
      <c r="U24" s="130"/>
      <c r="V24" s="130"/>
      <c r="W24" s="130"/>
      <c r="X24" s="130"/>
      <c r="Y24" s="130"/>
      <c r="Z24" s="130"/>
      <c r="AA24" s="130"/>
      <c r="AB24" s="130"/>
    </row>
    <row r="25" spans="1:28" ht="99.75">
      <c r="A25" s="171">
        <v>3.3</v>
      </c>
      <c r="B25" s="227" t="s">
        <v>99</v>
      </c>
      <c r="C25" s="228" t="s">
        <v>282</v>
      </c>
      <c r="D25" s="229">
        <v>2</v>
      </c>
      <c r="E25" s="289">
        <v>2</v>
      </c>
      <c r="G25" s="231" t="s">
        <v>456</v>
      </c>
      <c r="H25" s="306"/>
      <c r="I25" s="306"/>
      <c r="J25" s="306"/>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37"/>
      <c r="B26" s="238"/>
      <c r="C26" s="238"/>
      <c r="D26" s="239"/>
      <c r="E26" s="294"/>
      <c r="F26" s="235"/>
      <c r="G26" s="235"/>
      <c r="H26" s="306"/>
      <c r="I26" s="306"/>
      <c r="J26" s="306"/>
      <c r="K26" s="233" t="s">
        <v>35</v>
      </c>
      <c r="L26" s="234">
        <f>L23-L24</f>
        <v>3</v>
      </c>
      <c r="M26" s="130"/>
      <c r="N26" s="130"/>
      <c r="O26" s="130"/>
      <c r="P26" s="130"/>
      <c r="Q26" s="130"/>
      <c r="R26" s="130"/>
      <c r="S26" s="130"/>
      <c r="T26" s="130"/>
      <c r="U26" s="130"/>
      <c r="V26" s="130"/>
      <c r="W26" s="130"/>
      <c r="X26" s="130"/>
      <c r="Y26" s="130"/>
      <c r="Z26" s="130"/>
      <c r="AA26" s="130"/>
      <c r="AB26" s="130"/>
    </row>
    <row r="27" spans="1:28" ht="30">
      <c r="A27" s="220" t="s">
        <v>284</v>
      </c>
      <c r="B27" s="242" t="s">
        <v>65</v>
      </c>
      <c r="C27" s="243"/>
      <c r="D27" s="243"/>
      <c r="E27" s="243"/>
      <c r="F27" s="244"/>
      <c r="G27" s="244"/>
      <c r="H27" s="306"/>
      <c r="I27" s="306"/>
      <c r="J27" s="306"/>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169">
        <v>4.0999999999999996</v>
      </c>
      <c r="B28" s="227" t="s">
        <v>101</v>
      </c>
      <c r="C28" s="228" t="s">
        <v>285</v>
      </c>
      <c r="D28" s="229">
        <v>2</v>
      </c>
      <c r="E28" s="289">
        <v>2</v>
      </c>
      <c r="F28" s="235"/>
      <c r="G28" s="231" t="s">
        <v>457</v>
      </c>
      <c r="H28" s="306"/>
      <c r="I28" s="306"/>
      <c r="J28" s="306"/>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169">
        <v>4.2</v>
      </c>
      <c r="B29" s="227" t="s">
        <v>102</v>
      </c>
      <c r="C29" s="228" t="s">
        <v>286</v>
      </c>
      <c r="D29" s="229">
        <v>2</v>
      </c>
      <c r="E29" s="289">
        <v>2</v>
      </c>
      <c r="F29" s="235"/>
      <c r="G29" s="231" t="s">
        <v>458</v>
      </c>
      <c r="H29" s="306"/>
      <c r="I29" s="306"/>
      <c r="J29" s="306"/>
      <c r="K29" s="233" t="s">
        <v>33</v>
      </c>
      <c r="L29" s="234">
        <f>SUMIF(E28:E31,"~?",D28:D31)</f>
        <v>2</v>
      </c>
      <c r="M29" s="130"/>
      <c r="N29" s="130"/>
      <c r="O29" s="130"/>
      <c r="P29" s="130"/>
      <c r="Q29" s="130"/>
      <c r="R29" s="130"/>
      <c r="S29" s="130"/>
      <c r="T29" s="130"/>
      <c r="U29" s="130"/>
      <c r="V29" s="130"/>
      <c r="W29" s="130"/>
      <c r="X29" s="130"/>
      <c r="Y29" s="130"/>
      <c r="Z29" s="130"/>
      <c r="AA29" s="130"/>
      <c r="AB29" s="130"/>
    </row>
    <row r="30" spans="1:28" ht="71.25">
      <c r="A30" s="171">
        <v>4.3</v>
      </c>
      <c r="B30" s="227" t="s">
        <v>103</v>
      </c>
      <c r="C30" s="228" t="s">
        <v>287</v>
      </c>
      <c r="D30" s="229">
        <v>2</v>
      </c>
      <c r="E30" s="289" t="s">
        <v>454</v>
      </c>
      <c r="F30" s="235"/>
      <c r="G30" s="231" t="s">
        <v>459</v>
      </c>
      <c r="H30" s="306"/>
      <c r="I30" s="306"/>
      <c r="J30" s="306"/>
      <c r="K30" s="233" t="s">
        <v>34</v>
      </c>
      <c r="L30" s="234">
        <f>SUM(E28:E31)</f>
        <v>4</v>
      </c>
      <c r="M30" s="130"/>
      <c r="N30" s="130"/>
      <c r="O30" s="130"/>
      <c r="P30" s="130"/>
      <c r="Q30" s="130"/>
      <c r="R30" s="130"/>
      <c r="S30" s="130"/>
      <c r="T30" s="130"/>
      <c r="U30" s="130"/>
      <c r="V30" s="130"/>
      <c r="W30" s="130"/>
      <c r="X30" s="130"/>
      <c r="Y30" s="130"/>
      <c r="Z30" s="130"/>
      <c r="AA30" s="130"/>
      <c r="AB30" s="130"/>
    </row>
    <row r="31" spans="1:28" ht="30">
      <c r="A31" s="237"/>
      <c r="B31" s="238"/>
      <c r="C31" s="238"/>
      <c r="D31" s="239"/>
      <c r="E31" s="294"/>
      <c r="F31" s="235"/>
      <c r="G31" s="235"/>
      <c r="H31" s="306"/>
      <c r="I31" s="306"/>
      <c r="J31" s="306"/>
      <c r="K31" s="233" t="s">
        <v>35</v>
      </c>
      <c r="L31" s="234">
        <f>L28-L29</f>
        <v>4</v>
      </c>
      <c r="M31" s="130"/>
      <c r="N31" s="130"/>
      <c r="O31" s="130"/>
      <c r="P31" s="130"/>
      <c r="Q31" s="130"/>
      <c r="R31" s="130"/>
      <c r="S31" s="130"/>
      <c r="T31" s="130"/>
      <c r="U31" s="130"/>
      <c r="V31" s="130"/>
      <c r="W31" s="130"/>
      <c r="X31" s="130"/>
      <c r="Y31" s="130"/>
      <c r="Z31" s="130"/>
      <c r="AA31" s="130"/>
      <c r="AB31" s="130"/>
    </row>
    <row r="32" spans="1:28" ht="30">
      <c r="A32" s="220" t="s">
        <v>288</v>
      </c>
      <c r="B32" s="242" t="s">
        <v>460</v>
      </c>
      <c r="C32" s="243"/>
      <c r="D32" s="243"/>
      <c r="E32" s="243"/>
      <c r="F32" s="244"/>
      <c r="G32" s="244"/>
      <c r="H32" s="306"/>
      <c r="I32" s="306"/>
      <c r="J32" s="306"/>
      <c r="K32" s="240" t="s">
        <v>267</v>
      </c>
      <c r="L32" s="241">
        <f>IFERROR(L30/L28,"N/A")</f>
        <v>0.66666666666666663</v>
      </c>
      <c r="M32" s="130"/>
      <c r="N32" s="130"/>
      <c r="O32" s="130"/>
      <c r="P32" s="130"/>
      <c r="Q32" s="130"/>
      <c r="R32" s="130"/>
      <c r="S32" s="130"/>
      <c r="T32" s="130"/>
      <c r="U32" s="130"/>
      <c r="V32" s="130"/>
      <c r="W32" s="130"/>
      <c r="X32" s="130"/>
      <c r="Y32" s="130"/>
      <c r="Z32" s="130"/>
      <c r="AA32" s="130"/>
      <c r="AB32" s="130"/>
    </row>
    <row r="33" spans="1:28" ht="42.75">
      <c r="A33" s="169">
        <v>5.0999999999999996</v>
      </c>
      <c r="B33" s="227" t="s">
        <v>105</v>
      </c>
      <c r="C33" s="228" t="s">
        <v>289</v>
      </c>
      <c r="D33" s="229">
        <v>3</v>
      </c>
      <c r="E33" s="289" t="s">
        <v>454</v>
      </c>
      <c r="F33" s="235"/>
      <c r="G33" s="231" t="s">
        <v>459</v>
      </c>
      <c r="H33" s="306"/>
      <c r="I33" s="306"/>
      <c r="J33" s="306"/>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169">
        <v>5.2</v>
      </c>
      <c r="B34" s="227" t="s">
        <v>106</v>
      </c>
      <c r="C34" s="228" t="s">
        <v>291</v>
      </c>
      <c r="D34" s="229">
        <v>2</v>
      </c>
      <c r="E34" s="289" t="s">
        <v>454</v>
      </c>
      <c r="F34" s="235"/>
      <c r="G34" s="231" t="s">
        <v>459</v>
      </c>
      <c r="H34" s="306"/>
      <c r="I34" s="306"/>
      <c r="J34" s="306"/>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169">
        <v>5.3</v>
      </c>
      <c r="B35" s="227" t="s">
        <v>107</v>
      </c>
      <c r="C35" s="228" t="s">
        <v>293</v>
      </c>
      <c r="D35" s="229">
        <v>1</v>
      </c>
      <c r="E35" s="289" t="s">
        <v>454</v>
      </c>
      <c r="F35" s="235"/>
      <c r="G35" s="231" t="s">
        <v>459</v>
      </c>
      <c r="H35" s="306"/>
      <c r="I35" s="306"/>
      <c r="J35" s="306"/>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37"/>
      <c r="B36" s="238"/>
      <c r="C36" s="238"/>
      <c r="D36" s="239"/>
      <c r="E36" s="294"/>
      <c r="F36" s="235"/>
      <c r="G36" s="235"/>
      <c r="H36" s="306"/>
      <c r="I36" s="306"/>
      <c r="J36" s="306"/>
      <c r="K36" s="233" t="s">
        <v>35</v>
      </c>
      <c r="L36" s="234">
        <f>L33-L34</f>
        <v>0</v>
      </c>
      <c r="M36" s="130"/>
      <c r="N36" s="130"/>
      <c r="O36" s="130"/>
      <c r="P36" s="130"/>
      <c r="Q36" s="130"/>
      <c r="R36" s="130"/>
      <c r="S36" s="130"/>
      <c r="T36" s="130"/>
      <c r="U36" s="130"/>
      <c r="V36" s="130"/>
      <c r="W36" s="130"/>
      <c r="X36" s="130"/>
      <c r="Y36" s="130"/>
      <c r="Z36" s="130"/>
      <c r="AA36" s="130"/>
      <c r="AB36" s="130"/>
    </row>
    <row r="37" spans="1:28" ht="30">
      <c r="A37" s="220" t="s">
        <v>294</v>
      </c>
      <c r="B37" s="242" t="s">
        <v>67</v>
      </c>
      <c r="C37" s="243"/>
      <c r="D37" s="243"/>
      <c r="E37" s="243"/>
      <c r="F37" s="244"/>
      <c r="G37" s="244"/>
      <c r="H37" s="306"/>
      <c r="I37" s="306"/>
      <c r="J37" s="306"/>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26"/>
      <c r="B38" s="248" t="s">
        <v>295</v>
      </c>
      <c r="C38" s="248"/>
      <c r="D38" s="248"/>
      <c r="E38" s="248"/>
      <c r="F38" s="249"/>
      <c r="G38" s="249"/>
      <c r="H38" s="306"/>
      <c r="I38" s="306"/>
      <c r="J38" s="306"/>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42.75">
      <c r="A39" s="180" t="s">
        <v>109</v>
      </c>
      <c r="B39" s="227" t="s">
        <v>110</v>
      </c>
      <c r="C39" s="228" t="s">
        <v>296</v>
      </c>
      <c r="D39" s="229">
        <v>2</v>
      </c>
      <c r="E39" s="289">
        <v>0</v>
      </c>
      <c r="F39" s="292" t="s">
        <v>444</v>
      </c>
      <c r="G39" s="231" t="s">
        <v>461</v>
      </c>
      <c r="H39" s="309" t="s">
        <v>516</v>
      </c>
      <c r="I39" s="306"/>
      <c r="J39" s="306"/>
      <c r="K39" s="250" t="s">
        <v>33</v>
      </c>
      <c r="L39" s="234">
        <f>SUMIF(E38:E50,"~?",D38:D50)</f>
        <v>1</v>
      </c>
      <c r="M39" s="130"/>
      <c r="N39" s="130"/>
      <c r="O39" s="130"/>
      <c r="P39" s="130"/>
      <c r="Q39" s="130"/>
      <c r="R39" s="130"/>
      <c r="S39" s="130"/>
      <c r="T39" s="130"/>
      <c r="U39" s="130"/>
      <c r="V39" s="130"/>
      <c r="W39" s="130"/>
      <c r="X39" s="130"/>
      <c r="Y39" s="130"/>
      <c r="Z39" s="130"/>
      <c r="AA39" s="130"/>
      <c r="AB39" s="130"/>
    </row>
    <row r="40" spans="1:28" ht="157.5">
      <c r="A40" s="181" t="s">
        <v>111</v>
      </c>
      <c r="B40" s="227" t="s">
        <v>112</v>
      </c>
      <c r="C40" s="228" t="s">
        <v>297</v>
      </c>
      <c r="D40" s="229">
        <v>1</v>
      </c>
      <c r="E40" s="289" t="s">
        <v>454</v>
      </c>
      <c r="F40" s="307"/>
      <c r="G40" s="308" t="s">
        <v>459</v>
      </c>
      <c r="H40" s="309" t="s">
        <v>517</v>
      </c>
      <c r="I40" s="309" t="s">
        <v>518</v>
      </c>
      <c r="J40" s="306"/>
      <c r="K40" s="250" t="s">
        <v>34</v>
      </c>
      <c r="L40" s="234">
        <f>SUM(E38:E50)</f>
        <v>0</v>
      </c>
      <c r="M40" s="130"/>
      <c r="N40" s="130"/>
      <c r="O40" s="130"/>
      <c r="P40" s="130"/>
      <c r="Q40" s="130"/>
      <c r="R40" s="130"/>
      <c r="S40" s="130"/>
      <c r="T40" s="130"/>
      <c r="U40" s="130"/>
      <c r="V40" s="130"/>
      <c r="W40" s="130"/>
      <c r="X40" s="130"/>
      <c r="Y40" s="130"/>
      <c r="Z40" s="130"/>
      <c r="AA40" s="130"/>
      <c r="AB40" s="130"/>
    </row>
    <row r="41" spans="1:28" ht="57">
      <c r="A41" s="182" t="s">
        <v>113</v>
      </c>
      <c r="B41" s="227" t="s">
        <v>114</v>
      </c>
      <c r="C41" s="228" t="s">
        <v>298</v>
      </c>
      <c r="D41" s="229">
        <v>2</v>
      </c>
      <c r="E41" s="289">
        <v>0</v>
      </c>
      <c r="F41" s="310" t="s">
        <v>519</v>
      </c>
      <c r="G41" s="308" t="s">
        <v>520</v>
      </c>
      <c r="H41" s="309" t="s">
        <v>521</v>
      </c>
      <c r="I41" s="306"/>
      <c r="J41" s="306"/>
      <c r="K41" s="250" t="s">
        <v>35</v>
      </c>
      <c r="L41" s="234">
        <f>L38-L39</f>
        <v>13</v>
      </c>
      <c r="M41" s="130"/>
      <c r="N41" s="130"/>
      <c r="O41" s="130"/>
      <c r="P41" s="130"/>
      <c r="Q41" s="130"/>
      <c r="R41" s="130"/>
      <c r="S41" s="130"/>
      <c r="T41" s="130"/>
      <c r="U41" s="130"/>
      <c r="V41" s="130"/>
      <c r="W41" s="130"/>
      <c r="X41" s="130"/>
      <c r="Y41" s="130"/>
      <c r="Z41" s="130"/>
      <c r="AA41" s="130"/>
      <c r="AB41" s="130"/>
    </row>
    <row r="42" spans="1:28" ht="30">
      <c r="A42" s="181"/>
      <c r="B42" s="248" t="s">
        <v>115</v>
      </c>
      <c r="C42" s="248"/>
      <c r="D42" s="248"/>
      <c r="E42" s="248"/>
      <c r="F42" s="249"/>
      <c r="G42" s="249"/>
      <c r="H42" s="306"/>
      <c r="I42" s="306"/>
      <c r="J42" s="306"/>
      <c r="K42" s="240" t="s">
        <v>267</v>
      </c>
      <c r="L42" s="241">
        <f>IFERROR(L40/L38,"N/A")</f>
        <v>0</v>
      </c>
      <c r="M42" s="130"/>
      <c r="N42" s="130"/>
      <c r="O42" s="130"/>
      <c r="P42" s="130"/>
      <c r="Q42" s="130"/>
      <c r="R42" s="130"/>
      <c r="S42" s="130"/>
      <c r="T42" s="130"/>
      <c r="U42" s="130"/>
      <c r="V42" s="130"/>
      <c r="W42" s="130"/>
      <c r="X42" s="130"/>
      <c r="Y42" s="130"/>
      <c r="Z42" s="130"/>
      <c r="AA42" s="130"/>
      <c r="AB42" s="130"/>
    </row>
    <row r="43" spans="1:28" ht="42.75">
      <c r="A43" s="181" t="s">
        <v>116</v>
      </c>
      <c r="B43" s="227" t="s">
        <v>300</v>
      </c>
      <c r="C43" s="228" t="s">
        <v>301</v>
      </c>
      <c r="D43" s="229">
        <v>1</v>
      </c>
      <c r="E43" s="289">
        <v>0</v>
      </c>
      <c r="F43" s="235"/>
      <c r="G43" s="231" t="s">
        <v>462</v>
      </c>
      <c r="H43" s="306"/>
      <c r="I43" s="306"/>
      <c r="J43" s="306"/>
      <c r="K43" s="211"/>
      <c r="L43" s="211"/>
      <c r="M43" s="130"/>
      <c r="N43" s="130"/>
      <c r="O43" s="130"/>
      <c r="P43" s="130"/>
      <c r="Q43" s="130"/>
      <c r="R43" s="130"/>
      <c r="S43" s="130"/>
      <c r="T43" s="130"/>
      <c r="U43" s="130"/>
      <c r="V43" s="130"/>
      <c r="W43" s="130"/>
      <c r="X43" s="130"/>
      <c r="Y43" s="130"/>
      <c r="Z43" s="130"/>
      <c r="AA43" s="130"/>
      <c r="AB43" s="130"/>
    </row>
    <row r="44" spans="1:28" ht="85.5">
      <c r="A44" s="182" t="s">
        <v>118</v>
      </c>
      <c r="B44" s="227" t="s">
        <v>119</v>
      </c>
      <c r="C44" s="228" t="s">
        <v>302</v>
      </c>
      <c r="D44" s="229">
        <v>2</v>
      </c>
      <c r="E44" s="289">
        <v>0</v>
      </c>
      <c r="F44" s="235"/>
      <c r="G44" s="231" t="s">
        <v>463</v>
      </c>
      <c r="H44" s="306"/>
      <c r="I44" s="306"/>
      <c r="J44" s="306"/>
      <c r="K44" s="211"/>
      <c r="L44" s="211"/>
      <c r="M44" s="130"/>
      <c r="N44" s="130"/>
      <c r="O44" s="130"/>
      <c r="P44" s="130"/>
      <c r="Q44" s="130"/>
      <c r="R44" s="130"/>
      <c r="S44" s="130"/>
      <c r="T44" s="130"/>
      <c r="U44" s="130"/>
      <c r="V44" s="130"/>
      <c r="W44" s="130"/>
      <c r="X44" s="130"/>
      <c r="Y44" s="130"/>
      <c r="Z44" s="130"/>
      <c r="AA44" s="130"/>
      <c r="AB44" s="130"/>
    </row>
    <row r="45" spans="1:28" ht="15">
      <c r="A45" s="181"/>
      <c r="B45" s="248" t="s">
        <v>120</v>
      </c>
      <c r="C45" s="248"/>
      <c r="D45" s="248"/>
      <c r="E45" s="248"/>
      <c r="F45" s="249"/>
      <c r="G45" s="249"/>
      <c r="H45" s="306"/>
      <c r="I45" s="306"/>
      <c r="J45" s="306"/>
      <c r="K45" s="211"/>
      <c r="L45" s="211"/>
      <c r="M45" s="130"/>
      <c r="N45" s="130"/>
      <c r="O45" s="130"/>
      <c r="P45" s="130"/>
      <c r="Q45" s="130"/>
      <c r="R45" s="130"/>
      <c r="S45" s="130"/>
      <c r="T45" s="130"/>
      <c r="U45" s="130"/>
      <c r="V45" s="130"/>
      <c r="W45" s="130"/>
      <c r="X45" s="130"/>
      <c r="Y45" s="130"/>
      <c r="Z45" s="130"/>
      <c r="AA45" s="130"/>
      <c r="AB45" s="130"/>
    </row>
    <row r="46" spans="1:28" ht="57">
      <c r="A46" s="181" t="s">
        <v>121</v>
      </c>
      <c r="B46" s="227" t="s">
        <v>122</v>
      </c>
      <c r="C46" s="228" t="s">
        <v>304</v>
      </c>
      <c r="D46" s="229">
        <v>2</v>
      </c>
      <c r="E46" s="289">
        <v>0</v>
      </c>
      <c r="F46" s="235"/>
      <c r="G46" s="231" t="s">
        <v>464</v>
      </c>
      <c r="H46" s="306"/>
      <c r="I46" s="306"/>
      <c r="J46" s="306"/>
      <c r="K46" s="211"/>
      <c r="L46" s="211"/>
      <c r="M46" s="130"/>
      <c r="N46" s="130"/>
      <c r="O46" s="130"/>
      <c r="P46" s="130"/>
      <c r="Q46" s="130"/>
      <c r="R46" s="130"/>
      <c r="S46" s="130"/>
      <c r="T46" s="130"/>
      <c r="U46" s="130"/>
      <c r="V46" s="130"/>
      <c r="W46" s="130"/>
      <c r="X46" s="130"/>
      <c r="Y46" s="130"/>
      <c r="Z46" s="130"/>
      <c r="AA46" s="130"/>
      <c r="AB46" s="130"/>
    </row>
    <row r="47" spans="1:28" ht="28.5">
      <c r="A47" s="181" t="s">
        <v>123</v>
      </c>
      <c r="B47" s="227" t="s">
        <v>124</v>
      </c>
      <c r="C47" s="238"/>
      <c r="D47" s="229">
        <v>1</v>
      </c>
      <c r="E47" s="289">
        <v>0</v>
      </c>
      <c r="F47" s="311"/>
      <c r="G47" s="311"/>
      <c r="H47" s="309" t="s">
        <v>522</v>
      </c>
      <c r="I47" s="309"/>
      <c r="J47" s="306"/>
      <c r="K47" s="211"/>
      <c r="L47" s="211"/>
      <c r="M47" s="130"/>
      <c r="N47" s="130"/>
      <c r="O47" s="130"/>
      <c r="P47" s="130"/>
      <c r="Q47" s="130"/>
      <c r="R47" s="130"/>
      <c r="S47" s="130"/>
      <c r="T47" s="130"/>
      <c r="U47" s="130"/>
      <c r="V47" s="130"/>
      <c r="W47" s="130"/>
      <c r="X47" s="130"/>
      <c r="Y47" s="130"/>
      <c r="Z47" s="130"/>
      <c r="AA47" s="130"/>
      <c r="AB47" s="130"/>
    </row>
    <row r="48" spans="1:28" ht="28.5">
      <c r="A48" s="181" t="s">
        <v>125</v>
      </c>
      <c r="B48" s="227" t="s">
        <v>126</v>
      </c>
      <c r="C48" s="238"/>
      <c r="D48" s="229">
        <v>1</v>
      </c>
      <c r="E48" s="289">
        <v>0</v>
      </c>
      <c r="F48" s="311"/>
      <c r="G48" s="311"/>
      <c r="H48" s="309" t="s">
        <v>522</v>
      </c>
      <c r="I48" s="309"/>
      <c r="J48" s="306"/>
      <c r="K48" s="211"/>
      <c r="L48" s="211"/>
      <c r="M48" s="130"/>
      <c r="N48" s="130"/>
      <c r="O48" s="130"/>
      <c r="P48" s="130"/>
      <c r="Q48" s="130"/>
      <c r="R48" s="130"/>
      <c r="S48" s="130"/>
      <c r="T48" s="130"/>
      <c r="U48" s="130"/>
      <c r="V48" s="130"/>
      <c r="W48" s="130"/>
      <c r="X48" s="130"/>
      <c r="Y48" s="130"/>
      <c r="Z48" s="130"/>
      <c r="AA48" s="130"/>
      <c r="AB48" s="130"/>
    </row>
    <row r="49" spans="1:28" ht="57">
      <c r="A49" s="181" t="s">
        <v>127</v>
      </c>
      <c r="B49" s="227" t="s">
        <v>128</v>
      </c>
      <c r="C49" s="228" t="s">
        <v>305</v>
      </c>
      <c r="D49" s="229">
        <v>2</v>
      </c>
      <c r="E49" s="289">
        <v>0</v>
      </c>
      <c r="F49" s="311"/>
      <c r="G49" s="311"/>
      <c r="H49" s="309" t="s">
        <v>522</v>
      </c>
      <c r="I49" s="309"/>
      <c r="J49" s="306"/>
      <c r="K49" s="211"/>
      <c r="L49" s="211"/>
      <c r="M49" s="130"/>
      <c r="N49" s="130"/>
      <c r="O49" s="130"/>
      <c r="P49" s="130"/>
      <c r="Q49" s="130"/>
      <c r="R49" s="130"/>
      <c r="S49" s="130"/>
      <c r="T49" s="130"/>
      <c r="U49" s="130"/>
      <c r="V49" s="130"/>
      <c r="W49" s="130"/>
      <c r="X49" s="130"/>
      <c r="Y49" s="130"/>
      <c r="Z49" s="130"/>
      <c r="AA49" s="130"/>
      <c r="AB49" s="130"/>
    </row>
    <row r="50" spans="1:28" ht="15">
      <c r="A50" s="237"/>
      <c r="B50" s="238"/>
      <c r="C50" s="238"/>
      <c r="D50" s="239"/>
      <c r="E50" s="294"/>
      <c r="F50" s="235"/>
      <c r="G50" s="235"/>
      <c r="H50" s="306"/>
      <c r="I50" s="306"/>
      <c r="J50" s="306"/>
      <c r="K50" s="211"/>
      <c r="L50" s="211"/>
      <c r="M50" s="130"/>
      <c r="N50" s="130"/>
      <c r="O50" s="130"/>
      <c r="P50" s="130"/>
      <c r="Q50" s="130"/>
      <c r="R50" s="130"/>
      <c r="S50" s="130"/>
      <c r="T50" s="130"/>
      <c r="U50" s="130"/>
      <c r="V50" s="130"/>
      <c r="W50" s="130"/>
      <c r="X50" s="130"/>
      <c r="Y50" s="130"/>
      <c r="Z50" s="130"/>
      <c r="AA50" s="130"/>
      <c r="AB50" s="130"/>
    </row>
    <row r="51" spans="1:28" ht="15">
      <c r="A51" s="220" t="s">
        <v>307</v>
      </c>
      <c r="B51" s="242" t="s">
        <v>308</v>
      </c>
      <c r="C51" s="243"/>
      <c r="D51" s="243"/>
      <c r="E51" s="243"/>
      <c r="F51" s="244"/>
      <c r="G51" s="244"/>
      <c r="H51" s="306"/>
      <c r="I51" s="306"/>
      <c r="J51" s="306"/>
      <c r="K51" s="225"/>
      <c r="L51" s="225"/>
      <c r="M51" s="130"/>
      <c r="N51" s="130"/>
      <c r="O51" s="130"/>
      <c r="P51" s="130"/>
      <c r="Q51" s="130"/>
      <c r="R51" s="130"/>
      <c r="S51" s="130"/>
      <c r="T51" s="130"/>
      <c r="U51" s="130"/>
      <c r="V51" s="130"/>
      <c r="W51" s="130"/>
      <c r="X51" s="130"/>
      <c r="Y51" s="130"/>
      <c r="Z51" s="130"/>
      <c r="AA51" s="130"/>
      <c r="AB51" s="130"/>
    </row>
    <row r="52" spans="1:28" ht="30">
      <c r="A52" s="226"/>
      <c r="B52" s="251" t="s">
        <v>130</v>
      </c>
      <c r="C52" s="248"/>
      <c r="D52" s="248"/>
      <c r="E52" s="248"/>
      <c r="F52" s="249"/>
      <c r="G52" s="249"/>
      <c r="H52" s="306"/>
      <c r="I52" s="306"/>
      <c r="J52" s="306"/>
      <c r="K52" s="250" t="s">
        <v>32</v>
      </c>
      <c r="L52" s="234">
        <f>SUM(D52:D84)-SUMIF(E52:E84,"-",D52:D84)</f>
        <v>22</v>
      </c>
      <c r="M52" s="130"/>
      <c r="N52" s="130"/>
      <c r="O52" s="130"/>
      <c r="P52" s="130"/>
      <c r="Q52" s="130"/>
      <c r="R52" s="130"/>
      <c r="S52" s="130"/>
      <c r="T52" s="130"/>
      <c r="U52" s="130"/>
      <c r="V52" s="130"/>
      <c r="W52" s="130"/>
      <c r="X52" s="130"/>
      <c r="Y52" s="130"/>
      <c r="Z52" s="130"/>
      <c r="AA52" s="130"/>
      <c r="AB52" s="130"/>
    </row>
    <row r="53" spans="1:28" ht="57">
      <c r="A53" s="180" t="s">
        <v>131</v>
      </c>
      <c r="B53" s="227" t="s">
        <v>132</v>
      </c>
      <c r="C53" s="228" t="s">
        <v>309</v>
      </c>
      <c r="D53" s="229">
        <v>1</v>
      </c>
      <c r="E53" s="289">
        <v>0</v>
      </c>
      <c r="F53" s="310" t="s">
        <v>466</v>
      </c>
      <c r="G53" s="308" t="s">
        <v>523</v>
      </c>
      <c r="H53" s="309" t="s">
        <v>524</v>
      </c>
      <c r="I53" s="306"/>
      <c r="J53" s="306"/>
      <c r="K53" s="250" t="s">
        <v>33</v>
      </c>
      <c r="L53" s="234">
        <f>SUMIF(E52:E84,"~?",D52:D84)</f>
        <v>3</v>
      </c>
      <c r="M53" s="130"/>
      <c r="N53" s="130"/>
      <c r="O53" s="130"/>
      <c r="P53" s="130"/>
      <c r="Q53" s="130"/>
      <c r="R53" s="130"/>
      <c r="S53" s="130"/>
      <c r="T53" s="130"/>
      <c r="U53" s="130"/>
      <c r="V53" s="130"/>
      <c r="W53" s="130"/>
      <c r="X53" s="130"/>
      <c r="Y53" s="130"/>
      <c r="Z53" s="130"/>
      <c r="AA53" s="130"/>
      <c r="AB53" s="130"/>
    </row>
    <row r="54" spans="1:28" ht="85.5">
      <c r="A54" s="182" t="s">
        <v>133</v>
      </c>
      <c r="B54" s="227" t="s">
        <v>134</v>
      </c>
      <c r="C54" s="228" t="s">
        <v>310</v>
      </c>
      <c r="D54" s="229">
        <v>1</v>
      </c>
      <c r="E54" s="289">
        <v>0</v>
      </c>
      <c r="F54" s="235"/>
      <c r="G54" s="235"/>
      <c r="H54" s="306"/>
      <c r="I54" s="306"/>
      <c r="J54" s="306"/>
      <c r="K54" s="250" t="s">
        <v>34</v>
      </c>
      <c r="L54" s="234">
        <f>SUM(E52:E84)</f>
        <v>4</v>
      </c>
      <c r="M54" s="130"/>
      <c r="N54" s="130"/>
      <c r="O54" s="130"/>
      <c r="P54" s="130"/>
      <c r="Q54" s="130"/>
      <c r="R54" s="130"/>
      <c r="S54" s="130"/>
      <c r="T54" s="130"/>
      <c r="U54" s="130"/>
      <c r="V54" s="130"/>
      <c r="W54" s="130"/>
      <c r="X54" s="130"/>
      <c r="Y54" s="130"/>
      <c r="Z54" s="130"/>
      <c r="AA54" s="130"/>
      <c r="AB54" s="130"/>
    </row>
    <row r="55" spans="1:28" ht="30">
      <c r="A55" s="237"/>
      <c r="B55" s="248" t="s">
        <v>311</v>
      </c>
      <c r="C55" s="248"/>
      <c r="D55" s="248"/>
      <c r="E55" s="248"/>
      <c r="F55" s="249"/>
      <c r="G55" s="249"/>
      <c r="H55" s="306"/>
      <c r="I55" s="306"/>
      <c r="J55" s="306"/>
      <c r="K55" s="250" t="s">
        <v>35</v>
      </c>
      <c r="L55" s="234">
        <f>L52-L53</f>
        <v>19</v>
      </c>
      <c r="M55" s="130"/>
      <c r="N55" s="130"/>
      <c r="O55" s="130"/>
      <c r="P55" s="130"/>
      <c r="Q55" s="130"/>
      <c r="R55" s="130"/>
      <c r="S55" s="130"/>
      <c r="T55" s="130"/>
      <c r="U55" s="130"/>
      <c r="V55" s="130"/>
      <c r="W55" s="130"/>
      <c r="X55" s="130"/>
      <c r="Y55" s="130"/>
      <c r="Z55" s="130"/>
      <c r="AA55" s="130"/>
      <c r="AB55" s="130"/>
    </row>
    <row r="56" spans="1:28" ht="42.75">
      <c r="A56" s="226" t="s">
        <v>136</v>
      </c>
      <c r="B56" s="227" t="s">
        <v>137</v>
      </c>
      <c r="C56" s="228" t="s">
        <v>312</v>
      </c>
      <c r="D56" s="229">
        <v>1</v>
      </c>
      <c r="E56" s="289">
        <v>0</v>
      </c>
      <c r="F56" s="235"/>
      <c r="G56" s="231" t="s">
        <v>468</v>
      </c>
      <c r="H56" s="306"/>
      <c r="I56" s="306"/>
      <c r="J56" s="306"/>
      <c r="K56" s="240" t="s">
        <v>267</v>
      </c>
      <c r="L56" s="241">
        <f>IFERROR(L54/L52,"N/A")</f>
        <v>0.18181818181818182</v>
      </c>
      <c r="M56" s="130"/>
      <c r="N56" s="130"/>
      <c r="O56" s="130"/>
      <c r="P56" s="130"/>
      <c r="Q56" s="130"/>
      <c r="R56" s="130"/>
      <c r="S56" s="130"/>
      <c r="T56" s="130"/>
      <c r="U56" s="130"/>
      <c r="V56" s="130"/>
      <c r="W56" s="130"/>
      <c r="X56" s="130"/>
      <c r="Y56" s="130"/>
      <c r="Z56" s="130"/>
      <c r="AA56" s="130"/>
      <c r="AB56" s="130"/>
    </row>
    <row r="57" spans="1:28" ht="28.5">
      <c r="A57" s="226" t="s">
        <v>138</v>
      </c>
      <c r="B57" s="227" t="s">
        <v>139</v>
      </c>
      <c r="C57" s="228" t="s">
        <v>313</v>
      </c>
      <c r="D57" s="229">
        <v>1</v>
      </c>
      <c r="E57" s="289" t="s">
        <v>465</v>
      </c>
      <c r="F57" s="307"/>
      <c r="G57" s="307"/>
      <c r="H57" s="309" t="s">
        <v>525</v>
      </c>
      <c r="I57" s="309" t="s">
        <v>526</v>
      </c>
      <c r="J57" s="306"/>
      <c r="K57" s="211"/>
      <c r="L57" s="211"/>
      <c r="M57" s="130"/>
      <c r="N57" s="130"/>
      <c r="O57" s="130"/>
      <c r="P57" s="130"/>
      <c r="Q57" s="130"/>
      <c r="R57" s="130"/>
      <c r="S57" s="130"/>
      <c r="T57" s="130"/>
      <c r="U57" s="130"/>
      <c r="V57" s="130"/>
      <c r="W57" s="130"/>
      <c r="X57" s="130"/>
      <c r="Y57" s="130"/>
      <c r="Z57" s="130"/>
      <c r="AA57" s="130"/>
      <c r="AB57" s="130"/>
    </row>
    <row r="58" spans="1:28" ht="57">
      <c r="A58" s="226" t="s">
        <v>140</v>
      </c>
      <c r="B58" s="227" t="s">
        <v>141</v>
      </c>
      <c r="C58" s="238"/>
      <c r="D58" s="229">
        <v>1</v>
      </c>
      <c r="E58" s="289">
        <v>1</v>
      </c>
      <c r="F58" s="235"/>
      <c r="G58" s="231" t="s">
        <v>469</v>
      </c>
      <c r="H58" s="306"/>
      <c r="I58" s="306"/>
      <c r="J58" s="306"/>
      <c r="K58" s="211"/>
      <c r="L58" s="211"/>
      <c r="M58" s="130"/>
      <c r="N58" s="130"/>
      <c r="O58" s="130"/>
      <c r="P58" s="130"/>
      <c r="Q58" s="130"/>
      <c r="R58" s="130"/>
      <c r="S58" s="130"/>
      <c r="T58" s="130"/>
      <c r="U58" s="130"/>
      <c r="V58" s="130"/>
      <c r="W58" s="130"/>
      <c r="X58" s="130"/>
      <c r="Y58" s="130"/>
      <c r="Z58" s="130"/>
      <c r="AA58" s="130"/>
      <c r="AB58" s="130"/>
    </row>
    <row r="59" spans="1:28" ht="15">
      <c r="A59" s="237"/>
      <c r="B59" s="248" t="s">
        <v>314</v>
      </c>
      <c r="C59" s="248"/>
      <c r="D59" s="248"/>
      <c r="E59" s="248"/>
      <c r="F59" s="249"/>
      <c r="G59" s="249"/>
      <c r="H59" s="306"/>
      <c r="I59" s="306"/>
      <c r="J59" s="306"/>
      <c r="K59" s="211"/>
      <c r="L59" s="211"/>
      <c r="M59" s="130"/>
      <c r="N59" s="130"/>
      <c r="O59" s="130"/>
      <c r="P59" s="130"/>
      <c r="Q59" s="130"/>
      <c r="R59" s="130"/>
      <c r="S59" s="130"/>
      <c r="T59" s="130"/>
      <c r="U59" s="130"/>
      <c r="V59" s="130"/>
      <c r="W59" s="130"/>
      <c r="X59" s="130"/>
      <c r="Y59" s="130"/>
      <c r="Z59" s="130"/>
      <c r="AA59" s="130"/>
      <c r="AB59" s="130"/>
    </row>
    <row r="60" spans="1:28" ht="71.25">
      <c r="A60" s="226" t="s">
        <v>143</v>
      </c>
      <c r="B60" s="227" t="s">
        <v>144</v>
      </c>
      <c r="C60" s="228" t="s">
        <v>315</v>
      </c>
      <c r="D60" s="229">
        <v>1</v>
      </c>
      <c r="E60" s="289">
        <v>0</v>
      </c>
      <c r="F60" s="235"/>
      <c r="G60" s="235"/>
      <c r="H60" s="306"/>
      <c r="I60" s="306"/>
      <c r="J60" s="306"/>
      <c r="K60" s="211"/>
      <c r="L60" s="211"/>
      <c r="M60" s="130"/>
      <c r="N60" s="130"/>
      <c r="O60" s="130"/>
      <c r="P60" s="130"/>
      <c r="Q60" s="130"/>
      <c r="R60" s="130"/>
      <c r="S60" s="130"/>
      <c r="T60" s="130"/>
      <c r="U60" s="130"/>
      <c r="V60" s="130"/>
      <c r="W60" s="130"/>
      <c r="X60" s="130"/>
      <c r="Y60" s="130"/>
      <c r="Z60" s="130"/>
      <c r="AA60" s="130"/>
      <c r="AB60" s="130"/>
    </row>
    <row r="61" spans="1:28" ht="15">
      <c r="A61" s="237"/>
      <c r="B61" s="248" t="s">
        <v>316</v>
      </c>
      <c r="C61" s="248"/>
      <c r="D61" s="248"/>
      <c r="E61" s="248"/>
      <c r="F61" s="249"/>
      <c r="G61" s="249"/>
      <c r="H61" s="306"/>
      <c r="I61" s="306"/>
      <c r="J61" s="306"/>
      <c r="K61" s="211"/>
      <c r="L61" s="211"/>
      <c r="M61" s="130"/>
      <c r="N61" s="130"/>
      <c r="O61" s="130"/>
      <c r="P61" s="130"/>
      <c r="Q61" s="130"/>
      <c r="R61" s="130"/>
      <c r="S61" s="130"/>
      <c r="T61" s="130"/>
      <c r="U61" s="130"/>
      <c r="V61" s="130"/>
      <c r="W61" s="130"/>
      <c r="X61" s="130"/>
      <c r="Y61" s="130"/>
      <c r="Z61" s="130"/>
      <c r="AA61" s="130"/>
      <c r="AB61" s="130"/>
    </row>
    <row r="62" spans="1:28" ht="71.25">
      <c r="A62" s="226" t="s">
        <v>146</v>
      </c>
      <c r="B62" s="227" t="s">
        <v>147</v>
      </c>
      <c r="C62" s="228" t="s">
        <v>317</v>
      </c>
      <c r="D62" s="229">
        <v>1</v>
      </c>
      <c r="E62" s="289">
        <v>0</v>
      </c>
      <c r="F62" s="235"/>
      <c r="G62" s="231" t="s">
        <v>470</v>
      </c>
      <c r="H62" s="306"/>
      <c r="I62" s="306"/>
      <c r="J62" s="306"/>
      <c r="K62" s="211"/>
      <c r="L62" s="211"/>
      <c r="M62" s="130"/>
      <c r="N62" s="130"/>
      <c r="O62" s="130"/>
      <c r="P62" s="130"/>
      <c r="Q62" s="130"/>
      <c r="R62" s="130"/>
      <c r="S62" s="130"/>
      <c r="T62" s="130"/>
      <c r="U62" s="130"/>
      <c r="V62" s="130"/>
      <c r="W62" s="130"/>
      <c r="X62" s="130"/>
      <c r="Y62" s="130"/>
      <c r="Z62" s="130"/>
      <c r="AA62" s="130"/>
      <c r="AB62" s="130"/>
    </row>
    <row r="63" spans="1:28" ht="42.75">
      <c r="A63" s="226" t="s">
        <v>148</v>
      </c>
      <c r="B63" s="227" t="s">
        <v>149</v>
      </c>
      <c r="C63" s="228" t="s">
        <v>318</v>
      </c>
      <c r="D63" s="229">
        <v>1</v>
      </c>
      <c r="E63" s="289">
        <v>1</v>
      </c>
      <c r="F63" s="235"/>
      <c r="G63" s="235"/>
      <c r="H63" s="306"/>
      <c r="I63" s="306"/>
      <c r="J63" s="306"/>
      <c r="K63" s="211"/>
      <c r="L63" s="211"/>
      <c r="M63" s="130"/>
      <c r="N63" s="130"/>
      <c r="O63" s="130"/>
      <c r="P63" s="130"/>
      <c r="Q63" s="130"/>
      <c r="R63" s="130"/>
      <c r="S63" s="130"/>
      <c r="T63" s="130"/>
      <c r="U63" s="130"/>
      <c r="V63" s="130"/>
      <c r="W63" s="130"/>
      <c r="X63" s="130"/>
      <c r="Y63" s="130"/>
      <c r="Z63" s="130"/>
      <c r="AA63" s="130"/>
      <c r="AB63" s="130"/>
    </row>
    <row r="64" spans="1:28" ht="128.25">
      <c r="A64" s="226" t="s">
        <v>150</v>
      </c>
      <c r="B64" s="227" t="s">
        <v>151</v>
      </c>
      <c r="C64" s="228" t="s">
        <v>319</v>
      </c>
      <c r="D64" s="229">
        <v>1</v>
      </c>
      <c r="E64" s="289">
        <v>0</v>
      </c>
      <c r="F64" s="235"/>
      <c r="G64" s="231" t="s">
        <v>471</v>
      </c>
      <c r="H64" s="306"/>
      <c r="I64" s="306"/>
      <c r="J64" s="306"/>
      <c r="K64" s="211"/>
      <c r="L64" s="211"/>
      <c r="M64" s="130"/>
      <c r="N64" s="130"/>
      <c r="O64" s="130"/>
      <c r="P64" s="130"/>
      <c r="Q64" s="130"/>
      <c r="R64" s="130"/>
      <c r="S64" s="130"/>
      <c r="T64" s="130"/>
      <c r="U64" s="130"/>
      <c r="V64" s="130"/>
      <c r="W64" s="130"/>
      <c r="X64" s="130"/>
      <c r="Y64" s="130"/>
      <c r="Z64" s="130"/>
      <c r="AA64" s="130"/>
      <c r="AB64" s="130"/>
    </row>
    <row r="65" spans="1:28" ht="15">
      <c r="A65" s="237"/>
      <c r="B65" s="248" t="s">
        <v>320</v>
      </c>
      <c r="C65" s="248"/>
      <c r="D65" s="248"/>
      <c r="E65" s="248"/>
      <c r="F65" s="249"/>
      <c r="G65" s="249"/>
      <c r="H65" s="306"/>
      <c r="I65" s="306"/>
      <c r="J65" s="306"/>
      <c r="K65" s="211"/>
      <c r="L65" s="211"/>
      <c r="M65" s="130"/>
      <c r="N65" s="130"/>
      <c r="O65" s="130"/>
      <c r="P65" s="130"/>
      <c r="Q65" s="130"/>
      <c r="R65" s="130"/>
      <c r="S65" s="130"/>
      <c r="T65" s="130"/>
      <c r="U65" s="130"/>
      <c r="V65" s="130"/>
      <c r="W65" s="130"/>
      <c r="X65" s="130"/>
      <c r="Y65" s="130"/>
      <c r="Z65" s="130"/>
      <c r="AA65" s="130"/>
      <c r="AB65" s="130"/>
    </row>
    <row r="66" spans="1:28" ht="99.75">
      <c r="A66" s="226" t="s">
        <v>153</v>
      </c>
      <c r="B66" s="227" t="s">
        <v>154</v>
      </c>
      <c r="C66" s="228" t="s">
        <v>321</v>
      </c>
      <c r="D66" s="229">
        <v>1</v>
      </c>
      <c r="E66" s="289">
        <v>0</v>
      </c>
      <c r="F66" s="231"/>
      <c r="G66" s="231" t="s">
        <v>472</v>
      </c>
      <c r="H66" s="306"/>
      <c r="I66" s="306"/>
      <c r="J66" s="306"/>
      <c r="K66" s="211"/>
      <c r="L66" s="211"/>
      <c r="M66" s="130"/>
      <c r="N66" s="130"/>
      <c r="O66" s="130"/>
      <c r="P66" s="130"/>
      <c r="Q66" s="130"/>
      <c r="R66" s="130"/>
      <c r="S66" s="130"/>
      <c r="T66" s="130"/>
      <c r="U66" s="130"/>
      <c r="V66" s="130"/>
      <c r="W66" s="130"/>
      <c r="X66" s="130"/>
      <c r="Y66" s="130"/>
      <c r="Z66" s="130"/>
      <c r="AA66" s="130"/>
      <c r="AB66" s="130"/>
    </row>
    <row r="67" spans="1:28" ht="71.25">
      <c r="A67" s="226" t="s">
        <v>155</v>
      </c>
      <c r="B67" s="227" t="s">
        <v>156</v>
      </c>
      <c r="C67" s="238"/>
      <c r="D67" s="229">
        <v>1</v>
      </c>
      <c r="E67" s="289">
        <v>0</v>
      </c>
      <c r="F67" s="235"/>
      <c r="G67" s="231" t="s">
        <v>473</v>
      </c>
      <c r="H67" s="306"/>
      <c r="I67" s="306"/>
      <c r="J67" s="306"/>
      <c r="K67" s="211"/>
      <c r="L67" s="211"/>
      <c r="M67" s="130"/>
      <c r="N67" s="130"/>
      <c r="O67" s="130"/>
      <c r="P67" s="130"/>
      <c r="Q67" s="130"/>
      <c r="R67" s="130"/>
      <c r="S67" s="130"/>
      <c r="T67" s="130"/>
      <c r="U67" s="130"/>
      <c r="V67" s="130"/>
      <c r="W67" s="130"/>
      <c r="X67" s="130"/>
      <c r="Y67" s="130"/>
      <c r="Z67" s="130"/>
      <c r="AA67" s="130"/>
      <c r="AB67" s="130"/>
    </row>
    <row r="68" spans="1:28" ht="15">
      <c r="A68" s="237"/>
      <c r="B68" s="248" t="s">
        <v>322</v>
      </c>
      <c r="C68" s="248"/>
      <c r="D68" s="248"/>
      <c r="E68" s="248"/>
      <c r="F68" s="249"/>
      <c r="G68" s="249"/>
      <c r="H68" s="306"/>
      <c r="I68" s="306"/>
      <c r="J68" s="306"/>
      <c r="K68" s="211"/>
      <c r="L68" s="211"/>
      <c r="M68" s="130"/>
      <c r="N68" s="130"/>
      <c r="O68" s="130"/>
      <c r="P68" s="130"/>
      <c r="Q68" s="130"/>
      <c r="R68" s="130"/>
      <c r="S68" s="130"/>
      <c r="T68" s="130"/>
      <c r="U68" s="130"/>
      <c r="V68" s="130"/>
      <c r="W68" s="130"/>
      <c r="X68" s="130"/>
      <c r="Y68" s="130"/>
      <c r="Z68" s="130"/>
      <c r="AA68" s="130"/>
      <c r="AB68" s="130"/>
    </row>
    <row r="69" spans="1:28" ht="99.75">
      <c r="A69" s="226" t="s">
        <v>158</v>
      </c>
      <c r="B69" s="227" t="s">
        <v>159</v>
      </c>
      <c r="C69" s="228" t="s">
        <v>323</v>
      </c>
      <c r="D69" s="229">
        <v>3</v>
      </c>
      <c r="E69" s="289">
        <v>0</v>
      </c>
      <c r="F69" s="235"/>
      <c r="G69" s="231" t="s">
        <v>474</v>
      </c>
      <c r="H69" s="306"/>
      <c r="I69" s="306"/>
      <c r="J69" s="306"/>
      <c r="K69" s="211"/>
      <c r="L69" s="211"/>
      <c r="M69" s="130"/>
      <c r="N69" s="130"/>
      <c r="O69" s="130"/>
      <c r="P69" s="130"/>
      <c r="Q69" s="130"/>
      <c r="R69" s="130"/>
      <c r="S69" s="130"/>
      <c r="T69" s="130"/>
      <c r="U69" s="130"/>
      <c r="V69" s="130"/>
      <c r="W69" s="130"/>
      <c r="X69" s="130"/>
      <c r="Y69" s="130"/>
      <c r="Z69" s="130"/>
      <c r="AA69" s="130"/>
      <c r="AB69" s="130"/>
    </row>
    <row r="70" spans="1:28" ht="57">
      <c r="A70" s="226" t="s">
        <v>160</v>
      </c>
      <c r="B70" s="227" t="s">
        <v>161</v>
      </c>
      <c r="C70" s="228" t="s">
        <v>325</v>
      </c>
      <c r="D70" s="229">
        <v>1</v>
      </c>
      <c r="E70" s="289">
        <v>1</v>
      </c>
      <c r="F70" s="235"/>
      <c r="G70" s="231" t="s">
        <v>475</v>
      </c>
      <c r="H70" s="306"/>
      <c r="I70" s="306"/>
      <c r="J70" s="306"/>
      <c r="K70" s="211"/>
      <c r="L70" s="211"/>
      <c r="M70" s="130"/>
      <c r="N70" s="130"/>
      <c r="O70" s="130"/>
      <c r="P70" s="130"/>
      <c r="Q70" s="130"/>
      <c r="R70" s="130"/>
      <c r="S70" s="130"/>
      <c r="T70" s="130"/>
      <c r="U70" s="130"/>
      <c r="V70" s="130"/>
      <c r="W70" s="130"/>
      <c r="X70" s="130"/>
      <c r="Y70" s="130"/>
      <c r="Z70" s="130"/>
      <c r="AA70" s="130"/>
      <c r="AB70" s="130"/>
    </row>
    <row r="71" spans="1:28" ht="42.75">
      <c r="A71" s="226" t="s">
        <v>162</v>
      </c>
      <c r="B71" s="227" t="s">
        <v>476</v>
      </c>
      <c r="C71" s="228" t="s">
        <v>327</v>
      </c>
      <c r="D71" s="229">
        <v>1</v>
      </c>
      <c r="E71" s="289" t="s">
        <v>465</v>
      </c>
      <c r="F71" s="307"/>
      <c r="G71" s="308" t="s">
        <v>527</v>
      </c>
      <c r="H71" s="309" t="s">
        <v>528</v>
      </c>
      <c r="I71" s="309" t="s">
        <v>529</v>
      </c>
      <c r="J71" s="306"/>
      <c r="K71" s="211"/>
      <c r="L71" s="211"/>
      <c r="M71" s="130"/>
      <c r="N71" s="130"/>
      <c r="O71" s="130"/>
      <c r="P71" s="130"/>
      <c r="Q71" s="130"/>
      <c r="R71" s="130"/>
      <c r="S71" s="130"/>
      <c r="T71" s="130"/>
      <c r="U71" s="130"/>
      <c r="V71" s="130"/>
      <c r="W71" s="130"/>
      <c r="X71" s="130"/>
      <c r="Y71" s="130"/>
      <c r="Z71" s="130"/>
      <c r="AA71" s="130"/>
      <c r="AB71" s="130"/>
    </row>
    <row r="72" spans="1:28" ht="57">
      <c r="A72" s="226" t="s">
        <v>164</v>
      </c>
      <c r="B72" s="227" t="s">
        <v>328</v>
      </c>
      <c r="C72" s="238"/>
      <c r="D72" s="229">
        <v>1</v>
      </c>
      <c r="E72" s="289" t="s">
        <v>465</v>
      </c>
      <c r="F72" s="307"/>
      <c r="G72" s="308" t="s">
        <v>530</v>
      </c>
      <c r="H72" s="309" t="s">
        <v>531</v>
      </c>
      <c r="I72" s="309" t="s">
        <v>529</v>
      </c>
      <c r="J72" s="306"/>
      <c r="K72" s="211"/>
      <c r="L72" s="211"/>
      <c r="M72" s="130"/>
      <c r="N72" s="130"/>
      <c r="O72" s="130"/>
      <c r="P72" s="130"/>
      <c r="Q72" s="130"/>
      <c r="R72" s="130"/>
      <c r="S72" s="130"/>
      <c r="T72" s="130"/>
      <c r="U72" s="130"/>
      <c r="V72" s="130"/>
      <c r="W72" s="130"/>
      <c r="X72" s="130"/>
      <c r="Y72" s="130"/>
      <c r="Z72" s="130"/>
      <c r="AA72" s="130"/>
      <c r="AB72" s="130"/>
    </row>
    <row r="73" spans="1:28" ht="15">
      <c r="A73" s="237"/>
      <c r="B73" s="248" t="s">
        <v>329</v>
      </c>
      <c r="C73" s="248"/>
      <c r="D73" s="248"/>
      <c r="E73" s="248"/>
      <c r="F73" s="249"/>
      <c r="G73" s="249"/>
      <c r="H73" s="306"/>
      <c r="I73" s="306"/>
      <c r="J73" s="306"/>
      <c r="K73" s="211"/>
      <c r="L73" s="211"/>
      <c r="M73" s="130"/>
      <c r="N73" s="130"/>
      <c r="O73" s="130"/>
      <c r="P73" s="130"/>
      <c r="Q73" s="130"/>
      <c r="R73" s="130"/>
      <c r="S73" s="130"/>
      <c r="T73" s="130"/>
      <c r="U73" s="130"/>
      <c r="V73" s="130"/>
      <c r="W73" s="130"/>
      <c r="X73" s="130"/>
      <c r="Y73" s="130"/>
      <c r="Z73" s="130"/>
      <c r="AA73" s="130"/>
      <c r="AB73" s="130"/>
    </row>
    <row r="74" spans="1:28" ht="57">
      <c r="A74" s="226" t="s">
        <v>167</v>
      </c>
      <c r="B74" s="227" t="s">
        <v>168</v>
      </c>
      <c r="C74" s="228" t="s">
        <v>330</v>
      </c>
      <c r="D74" s="229">
        <v>1</v>
      </c>
      <c r="E74" s="289">
        <v>0</v>
      </c>
      <c r="F74" s="292" t="s">
        <v>477</v>
      </c>
      <c r="G74" s="231" t="s">
        <v>478</v>
      </c>
      <c r="H74" s="306"/>
      <c r="I74" s="306"/>
      <c r="J74" s="306"/>
      <c r="K74" s="211"/>
      <c r="L74" s="211"/>
      <c r="M74" s="130"/>
      <c r="N74" s="130"/>
      <c r="O74" s="130"/>
      <c r="P74" s="130"/>
      <c r="Q74" s="130"/>
      <c r="R74" s="130"/>
      <c r="S74" s="130"/>
      <c r="T74" s="130"/>
      <c r="U74" s="130"/>
      <c r="V74" s="130"/>
      <c r="W74" s="130"/>
      <c r="X74" s="130"/>
      <c r="Y74" s="130"/>
      <c r="Z74" s="130"/>
      <c r="AA74" s="130"/>
      <c r="AB74" s="130"/>
    </row>
    <row r="75" spans="1:28" ht="42.75">
      <c r="A75" s="226" t="s">
        <v>169</v>
      </c>
      <c r="B75" s="227" t="s">
        <v>170</v>
      </c>
      <c r="C75" s="238"/>
      <c r="D75" s="229">
        <v>1</v>
      </c>
      <c r="E75" s="289">
        <v>1</v>
      </c>
      <c r="F75" s="231" t="s">
        <v>532</v>
      </c>
      <c r="G75" s="231" t="s">
        <v>479</v>
      </c>
      <c r="H75" s="306"/>
      <c r="I75" s="306"/>
      <c r="J75" s="306"/>
      <c r="K75" s="211"/>
      <c r="L75" s="211"/>
      <c r="M75" s="130"/>
      <c r="N75" s="130"/>
      <c r="O75" s="130"/>
      <c r="P75" s="130"/>
      <c r="Q75" s="130"/>
      <c r="R75" s="130"/>
      <c r="S75" s="130"/>
      <c r="T75" s="130"/>
      <c r="U75" s="130"/>
      <c r="V75" s="130"/>
      <c r="W75" s="130"/>
      <c r="X75" s="130"/>
      <c r="Y75" s="130"/>
      <c r="Z75" s="130"/>
      <c r="AA75" s="130"/>
      <c r="AB75" s="130"/>
    </row>
    <row r="76" spans="1:28" ht="15">
      <c r="A76" s="237"/>
      <c r="B76" s="248" t="s">
        <v>331</v>
      </c>
      <c r="C76" s="248"/>
      <c r="D76" s="248"/>
      <c r="E76" s="248"/>
      <c r="F76" s="249"/>
      <c r="G76" s="249"/>
      <c r="H76" s="306"/>
      <c r="I76" s="306"/>
      <c r="J76" s="306"/>
      <c r="K76" s="211"/>
      <c r="L76" s="211"/>
      <c r="M76" s="130"/>
      <c r="N76" s="130"/>
      <c r="O76" s="130"/>
      <c r="P76" s="130"/>
      <c r="Q76" s="130"/>
      <c r="R76" s="130"/>
      <c r="S76" s="130"/>
      <c r="T76" s="130"/>
      <c r="U76" s="130"/>
      <c r="V76" s="130"/>
      <c r="W76" s="130"/>
      <c r="X76" s="130"/>
      <c r="Y76" s="130"/>
      <c r="Z76" s="130"/>
      <c r="AA76" s="130"/>
      <c r="AB76" s="130"/>
    </row>
    <row r="77" spans="1:28" ht="71.25">
      <c r="A77" s="226" t="s">
        <v>172</v>
      </c>
      <c r="B77" s="227" t="s">
        <v>173</v>
      </c>
      <c r="C77" s="228" t="s">
        <v>332</v>
      </c>
      <c r="D77" s="229">
        <v>1</v>
      </c>
      <c r="E77" s="289">
        <v>0</v>
      </c>
      <c r="F77" s="308" t="s">
        <v>532</v>
      </c>
      <c r="G77" s="307"/>
      <c r="H77" s="309" t="s">
        <v>533</v>
      </c>
      <c r="I77" s="508" t="s">
        <v>534</v>
      </c>
      <c r="J77" s="306"/>
      <c r="K77" s="211"/>
      <c r="L77" s="211"/>
      <c r="M77" s="130"/>
      <c r="N77" s="130"/>
      <c r="O77" s="130"/>
      <c r="P77" s="130"/>
      <c r="Q77" s="130"/>
      <c r="R77" s="130"/>
      <c r="S77" s="130"/>
      <c r="T77" s="130"/>
      <c r="U77" s="130"/>
      <c r="V77" s="130"/>
      <c r="W77" s="130"/>
      <c r="X77" s="130"/>
      <c r="Y77" s="130"/>
      <c r="Z77" s="130"/>
      <c r="AA77" s="130"/>
      <c r="AB77" s="130"/>
    </row>
    <row r="78" spans="1:28" ht="42.75">
      <c r="A78" s="226" t="s">
        <v>174</v>
      </c>
      <c r="B78" s="227" t="s">
        <v>175</v>
      </c>
      <c r="C78" s="238"/>
      <c r="D78" s="229">
        <v>1</v>
      </c>
      <c r="E78" s="289">
        <v>0</v>
      </c>
      <c r="F78" s="308" t="s">
        <v>532</v>
      </c>
      <c r="G78" s="307"/>
      <c r="H78" s="309" t="s">
        <v>533</v>
      </c>
      <c r="I78" s="494"/>
      <c r="J78" s="306"/>
      <c r="K78" s="211"/>
      <c r="L78" s="211"/>
      <c r="M78" s="130"/>
      <c r="N78" s="130"/>
      <c r="O78" s="130"/>
      <c r="P78" s="130"/>
      <c r="Q78" s="130"/>
      <c r="R78" s="130"/>
      <c r="S78" s="130"/>
      <c r="T78" s="130"/>
      <c r="U78" s="130"/>
      <c r="V78" s="130"/>
      <c r="W78" s="130"/>
      <c r="X78" s="130"/>
      <c r="Y78" s="130"/>
      <c r="Z78" s="130"/>
      <c r="AA78" s="130"/>
      <c r="AB78" s="130"/>
    </row>
    <row r="79" spans="1:28" ht="57">
      <c r="A79" s="226" t="s">
        <v>176</v>
      </c>
      <c r="B79" s="227" t="s">
        <v>177</v>
      </c>
      <c r="C79" s="228" t="s">
        <v>333</v>
      </c>
      <c r="D79" s="229">
        <v>1</v>
      </c>
      <c r="E79" s="289">
        <v>0</v>
      </c>
      <c r="F79" s="308" t="s">
        <v>532</v>
      </c>
      <c r="G79" s="307"/>
      <c r="H79" s="309" t="s">
        <v>533</v>
      </c>
      <c r="I79" s="494"/>
      <c r="J79" s="306"/>
      <c r="K79" s="211"/>
      <c r="L79" s="211"/>
      <c r="M79" s="130"/>
      <c r="N79" s="130"/>
      <c r="O79" s="130"/>
      <c r="P79" s="130"/>
      <c r="Q79" s="130"/>
      <c r="R79" s="130"/>
      <c r="S79" s="130"/>
      <c r="T79" s="130"/>
      <c r="U79" s="130"/>
      <c r="V79" s="130"/>
      <c r="W79" s="130"/>
      <c r="X79" s="130"/>
      <c r="Y79" s="130"/>
      <c r="Z79" s="130"/>
      <c r="AA79" s="130"/>
      <c r="AB79" s="130"/>
    </row>
    <row r="80" spans="1:28" ht="15">
      <c r="A80" s="237"/>
      <c r="B80" s="248" t="s">
        <v>334</v>
      </c>
      <c r="C80" s="248"/>
      <c r="D80" s="248"/>
      <c r="E80" s="248"/>
      <c r="F80" s="249"/>
      <c r="G80" s="249"/>
      <c r="H80" s="306"/>
      <c r="I80" s="306"/>
      <c r="J80" s="306"/>
      <c r="K80" s="211"/>
      <c r="L80" s="211"/>
      <c r="M80" s="130"/>
      <c r="N80" s="130"/>
      <c r="O80" s="130"/>
      <c r="P80" s="130"/>
      <c r="Q80" s="130"/>
      <c r="R80" s="130"/>
      <c r="S80" s="130"/>
      <c r="T80" s="130"/>
      <c r="U80" s="130"/>
      <c r="V80" s="130"/>
      <c r="W80" s="130"/>
      <c r="X80" s="130"/>
      <c r="Y80" s="130"/>
      <c r="Z80" s="130"/>
      <c r="AA80" s="130"/>
      <c r="AB80" s="130"/>
    </row>
    <row r="81" spans="1:28" ht="99.75">
      <c r="A81" s="226" t="s">
        <v>179</v>
      </c>
      <c r="B81" s="227" t="s">
        <v>180</v>
      </c>
      <c r="C81" s="238"/>
      <c r="D81" s="229">
        <v>1</v>
      </c>
      <c r="E81" s="289" t="s">
        <v>454</v>
      </c>
      <c r="F81" s="235"/>
      <c r="G81" s="231" t="s">
        <v>480</v>
      </c>
      <c r="H81" s="306"/>
      <c r="I81" s="306"/>
      <c r="J81" s="306"/>
      <c r="K81" s="211"/>
      <c r="L81" s="211"/>
      <c r="M81" s="130"/>
      <c r="N81" s="130"/>
      <c r="O81" s="130"/>
      <c r="P81" s="130"/>
      <c r="Q81" s="130"/>
      <c r="R81" s="130"/>
      <c r="S81" s="130"/>
      <c r="T81" s="130"/>
      <c r="U81" s="130"/>
      <c r="V81" s="130"/>
      <c r="W81" s="130"/>
      <c r="X81" s="130"/>
      <c r="Y81" s="130"/>
      <c r="Z81" s="130"/>
      <c r="AA81" s="130"/>
      <c r="AB81" s="130"/>
    </row>
    <row r="82" spans="1:28" ht="57">
      <c r="A82" s="226" t="s">
        <v>181</v>
      </c>
      <c r="B82" s="227" t="s">
        <v>182</v>
      </c>
      <c r="C82" s="238"/>
      <c r="D82" s="229">
        <v>1</v>
      </c>
      <c r="E82" s="289" t="s">
        <v>454</v>
      </c>
      <c r="F82" s="235"/>
      <c r="G82" s="235"/>
      <c r="H82" s="306"/>
      <c r="I82" s="306"/>
      <c r="J82" s="306"/>
      <c r="K82" s="211"/>
      <c r="L82" s="211"/>
      <c r="M82" s="130"/>
      <c r="N82" s="130"/>
      <c r="O82" s="130"/>
      <c r="P82" s="130"/>
      <c r="Q82" s="130"/>
      <c r="R82" s="130"/>
      <c r="S82" s="130"/>
      <c r="T82" s="130"/>
      <c r="U82" s="130"/>
      <c r="V82" s="130"/>
      <c r="W82" s="130"/>
      <c r="X82" s="130"/>
      <c r="Y82" s="130"/>
      <c r="Z82" s="130"/>
      <c r="AA82" s="130"/>
      <c r="AB82" s="130"/>
    </row>
    <row r="83" spans="1:28" ht="42.75">
      <c r="A83" s="226" t="s">
        <v>183</v>
      </c>
      <c r="B83" s="227" t="s">
        <v>184</v>
      </c>
      <c r="C83" s="238"/>
      <c r="D83" s="229">
        <v>1</v>
      </c>
      <c r="E83" s="289" t="s">
        <v>454</v>
      </c>
      <c r="F83" s="235"/>
      <c r="G83" s="235"/>
      <c r="H83" s="306"/>
      <c r="I83" s="306"/>
      <c r="J83" s="306"/>
      <c r="K83" s="211"/>
      <c r="L83" s="211"/>
      <c r="M83" s="130"/>
      <c r="N83" s="130"/>
      <c r="O83" s="130"/>
      <c r="P83" s="130"/>
      <c r="Q83" s="130"/>
      <c r="R83" s="130"/>
      <c r="S83" s="130"/>
      <c r="T83" s="130"/>
      <c r="U83" s="130"/>
      <c r="V83" s="130"/>
      <c r="W83" s="130"/>
      <c r="X83" s="130"/>
      <c r="Y83" s="130"/>
      <c r="Z83" s="130"/>
      <c r="AA83" s="130"/>
      <c r="AB83" s="130"/>
    </row>
    <row r="84" spans="1:28" ht="15">
      <c r="A84" s="237"/>
      <c r="B84" s="238"/>
      <c r="C84" s="238"/>
      <c r="D84" s="239"/>
      <c r="E84" s="294"/>
      <c r="F84" s="235"/>
      <c r="G84" s="235"/>
      <c r="H84" s="306"/>
      <c r="I84" s="306"/>
      <c r="J84" s="306"/>
      <c r="K84" s="211"/>
      <c r="L84" s="211"/>
      <c r="M84" s="130"/>
      <c r="N84" s="130"/>
      <c r="O84" s="130"/>
      <c r="P84" s="130"/>
      <c r="Q84" s="130"/>
      <c r="R84" s="130"/>
      <c r="S84" s="130"/>
      <c r="T84" s="130"/>
      <c r="U84" s="130"/>
      <c r="V84" s="130"/>
      <c r="W84" s="130"/>
      <c r="X84" s="130"/>
      <c r="Y84" s="130"/>
      <c r="Z84" s="130"/>
      <c r="AA84" s="130"/>
      <c r="AB84" s="130"/>
    </row>
    <row r="85" spans="1:28" ht="15">
      <c r="A85" s="220" t="s">
        <v>335</v>
      </c>
      <c r="B85" s="242" t="s">
        <v>336</v>
      </c>
      <c r="C85" s="243"/>
      <c r="D85" s="243"/>
      <c r="E85" s="243"/>
      <c r="F85" s="244"/>
      <c r="G85" s="244"/>
      <c r="H85" s="306"/>
      <c r="I85" s="306"/>
      <c r="J85" s="306"/>
      <c r="K85" s="225"/>
      <c r="L85" s="225"/>
      <c r="M85" s="130"/>
      <c r="N85" s="130"/>
      <c r="O85" s="130"/>
      <c r="P85" s="130"/>
      <c r="Q85" s="130"/>
      <c r="R85" s="130"/>
      <c r="S85" s="130"/>
      <c r="T85" s="130"/>
      <c r="U85" s="130"/>
      <c r="V85" s="130"/>
      <c r="W85" s="130"/>
      <c r="X85" s="130"/>
      <c r="Y85" s="130"/>
      <c r="Z85" s="130"/>
      <c r="AA85" s="130"/>
      <c r="AB85" s="130"/>
    </row>
    <row r="86" spans="1:28" ht="42.75">
      <c r="A86" s="226" t="s">
        <v>337</v>
      </c>
      <c r="B86" s="227" t="s">
        <v>186</v>
      </c>
      <c r="C86" s="228" t="s">
        <v>338</v>
      </c>
      <c r="D86" s="229">
        <v>2</v>
      </c>
      <c r="E86" s="289" t="s">
        <v>454</v>
      </c>
      <c r="F86" s="235"/>
      <c r="G86" s="291" t="s">
        <v>481</v>
      </c>
      <c r="H86" s="306"/>
      <c r="I86" s="306"/>
      <c r="J86" s="306"/>
      <c r="K86" s="250" t="s">
        <v>32</v>
      </c>
      <c r="L86" s="234">
        <f>SUM(D86:D89)-SUMIF(E86:E89,"-",D86:D89)</f>
        <v>4</v>
      </c>
      <c r="M86" s="130"/>
      <c r="N86" s="130"/>
      <c r="O86" s="130"/>
      <c r="P86" s="130"/>
      <c r="Q86" s="130"/>
      <c r="R86" s="130"/>
      <c r="S86" s="130"/>
      <c r="T86" s="130"/>
      <c r="U86" s="130"/>
      <c r="V86" s="130"/>
      <c r="W86" s="130"/>
      <c r="X86" s="130"/>
      <c r="Y86" s="130"/>
      <c r="Z86" s="130"/>
      <c r="AA86" s="130"/>
      <c r="AB86" s="130"/>
    </row>
    <row r="87" spans="1:28" ht="171.75">
      <c r="A87" s="226" t="s">
        <v>340</v>
      </c>
      <c r="B87" s="227" t="s">
        <v>187</v>
      </c>
      <c r="C87" s="228" t="s">
        <v>341</v>
      </c>
      <c r="D87" s="229">
        <v>1</v>
      </c>
      <c r="E87" s="289" t="s">
        <v>465</v>
      </c>
      <c r="F87" s="307"/>
      <c r="G87" s="313"/>
      <c r="H87" s="309" t="s">
        <v>535</v>
      </c>
      <c r="I87" s="309" t="s">
        <v>536</v>
      </c>
      <c r="J87" s="306"/>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26" t="s">
        <v>342</v>
      </c>
      <c r="B88" s="227" t="s">
        <v>188</v>
      </c>
      <c r="C88" s="228" t="s">
        <v>343</v>
      </c>
      <c r="D88" s="229">
        <v>2</v>
      </c>
      <c r="E88" s="289">
        <v>0</v>
      </c>
      <c r="F88" s="235"/>
      <c r="G88" s="291" t="s">
        <v>482</v>
      </c>
      <c r="H88" s="306"/>
      <c r="I88" s="306"/>
      <c r="J88" s="306"/>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37"/>
      <c r="B89" s="238"/>
      <c r="C89" s="238"/>
      <c r="D89" s="239"/>
      <c r="E89" s="294"/>
      <c r="F89" s="235"/>
      <c r="G89" s="235"/>
      <c r="H89" s="306"/>
      <c r="I89" s="306"/>
      <c r="J89" s="306"/>
      <c r="K89" s="250" t="s">
        <v>35</v>
      </c>
      <c r="L89" s="234">
        <f>L86-L87</f>
        <v>2</v>
      </c>
      <c r="M89" s="130"/>
      <c r="N89" s="130"/>
      <c r="O89" s="130"/>
      <c r="P89" s="130"/>
      <c r="Q89" s="130"/>
      <c r="R89" s="130"/>
      <c r="S89" s="130"/>
      <c r="T89" s="130"/>
      <c r="U89" s="130"/>
      <c r="V89" s="130"/>
      <c r="W89" s="130"/>
      <c r="X89" s="130"/>
      <c r="Y89" s="130"/>
      <c r="Z89" s="130"/>
      <c r="AA89" s="130"/>
      <c r="AB89" s="130"/>
    </row>
    <row r="90" spans="1:28" ht="30">
      <c r="A90" s="220" t="s">
        <v>345</v>
      </c>
      <c r="B90" s="242" t="s">
        <v>71</v>
      </c>
      <c r="C90" s="243"/>
      <c r="D90" s="243"/>
      <c r="E90" s="243"/>
      <c r="F90" s="244"/>
      <c r="G90" s="244"/>
      <c r="H90" s="306"/>
      <c r="I90" s="306"/>
      <c r="J90" s="306"/>
      <c r="K90" s="240" t="s">
        <v>267</v>
      </c>
      <c r="L90" s="241">
        <f>IFERROR(L88/L86,"N/A")</f>
        <v>0</v>
      </c>
      <c r="M90" s="130"/>
      <c r="N90" s="130"/>
      <c r="O90" s="130"/>
      <c r="P90" s="130"/>
      <c r="Q90" s="130"/>
      <c r="R90" s="130"/>
      <c r="S90" s="130"/>
      <c r="T90" s="130"/>
      <c r="U90" s="130"/>
      <c r="V90" s="130"/>
      <c r="W90" s="130"/>
      <c r="X90" s="130"/>
      <c r="Y90" s="130"/>
      <c r="Z90" s="130"/>
      <c r="AA90" s="130"/>
      <c r="AB90" s="130"/>
    </row>
    <row r="91" spans="1:28" ht="30">
      <c r="A91" s="226" t="s">
        <v>346</v>
      </c>
      <c r="B91" s="227" t="s">
        <v>190</v>
      </c>
      <c r="C91" s="228" t="s">
        <v>347</v>
      </c>
      <c r="D91" s="229">
        <v>3</v>
      </c>
      <c r="E91" s="289">
        <v>3</v>
      </c>
      <c r="F91" s="235"/>
      <c r="G91" s="291" t="s">
        <v>483</v>
      </c>
      <c r="H91" s="306"/>
      <c r="I91" s="306"/>
      <c r="J91" s="306"/>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114.75">
      <c r="A92" s="226" t="s">
        <v>349</v>
      </c>
      <c r="B92" s="253" t="s">
        <v>191</v>
      </c>
      <c r="C92" s="228" t="s">
        <v>350</v>
      </c>
      <c r="D92" s="229">
        <v>2</v>
      </c>
      <c r="E92" s="289">
        <v>2</v>
      </c>
      <c r="F92" s="307"/>
      <c r="G92" s="313" t="s">
        <v>484</v>
      </c>
      <c r="H92" s="309" t="s">
        <v>538</v>
      </c>
      <c r="I92" s="309" t="s">
        <v>539</v>
      </c>
      <c r="J92" s="306"/>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26"/>
      <c r="B93" s="227"/>
      <c r="C93" s="238"/>
      <c r="D93" s="239"/>
      <c r="E93" s="294"/>
      <c r="F93" s="235"/>
      <c r="G93" s="235"/>
      <c r="H93" s="306"/>
      <c r="I93" s="306"/>
      <c r="J93" s="306"/>
      <c r="K93" s="250" t="s">
        <v>34</v>
      </c>
      <c r="L93" s="234">
        <f>SUM(E91:E93)</f>
        <v>5</v>
      </c>
      <c r="M93" s="130"/>
      <c r="N93" s="130"/>
      <c r="O93" s="130"/>
      <c r="P93" s="130"/>
      <c r="Q93" s="130"/>
      <c r="R93" s="130"/>
      <c r="S93" s="130"/>
      <c r="T93" s="130"/>
      <c r="U93" s="130"/>
      <c r="V93" s="130"/>
      <c r="W93" s="130"/>
      <c r="X93" s="130"/>
      <c r="Y93" s="130"/>
      <c r="Z93" s="130"/>
      <c r="AA93" s="130"/>
      <c r="AB93" s="130"/>
    </row>
    <row r="94" spans="1:28" ht="30">
      <c r="A94" s="220" t="s">
        <v>352</v>
      </c>
      <c r="B94" s="242" t="s">
        <v>353</v>
      </c>
      <c r="C94" s="243"/>
      <c r="D94" s="243"/>
      <c r="E94" s="243"/>
      <c r="F94" s="244"/>
      <c r="G94" s="244"/>
      <c r="H94" s="306"/>
      <c r="I94" s="306"/>
      <c r="J94" s="306"/>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26" t="s">
        <v>354</v>
      </c>
      <c r="B95" s="227" t="s">
        <v>193</v>
      </c>
      <c r="C95" s="228" t="s">
        <v>355</v>
      </c>
      <c r="D95" s="229">
        <v>1</v>
      </c>
      <c r="E95" s="289">
        <v>0</v>
      </c>
      <c r="F95" s="235"/>
      <c r="G95" s="231" t="s">
        <v>485</v>
      </c>
      <c r="H95" s="306"/>
      <c r="I95" s="306"/>
      <c r="J95" s="306"/>
      <c r="K95" s="240" t="s">
        <v>267</v>
      </c>
      <c r="L95" s="241">
        <f>IFERROR(L93/L91,"N/A")</f>
        <v>1</v>
      </c>
      <c r="M95" s="130"/>
      <c r="N95" s="130"/>
      <c r="O95" s="130"/>
      <c r="P95" s="130"/>
      <c r="Q95" s="130"/>
      <c r="R95" s="130"/>
      <c r="S95" s="130"/>
      <c r="T95" s="130"/>
      <c r="U95" s="130"/>
      <c r="V95" s="130"/>
      <c r="W95" s="130"/>
      <c r="X95" s="130"/>
      <c r="Y95" s="130"/>
      <c r="Z95" s="130"/>
      <c r="AA95" s="130"/>
      <c r="AB95" s="130"/>
    </row>
    <row r="96" spans="1:28" ht="42.75">
      <c r="A96" s="226" t="s">
        <v>356</v>
      </c>
      <c r="B96" s="227" t="s">
        <v>194</v>
      </c>
      <c r="C96" s="228" t="s">
        <v>357</v>
      </c>
      <c r="D96" s="229">
        <v>1</v>
      </c>
      <c r="E96" s="289">
        <v>0</v>
      </c>
      <c r="F96" s="235"/>
      <c r="G96" s="231" t="s">
        <v>486</v>
      </c>
      <c r="H96" s="306"/>
      <c r="I96" s="306"/>
      <c r="J96" s="306"/>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26" t="s">
        <v>358</v>
      </c>
      <c r="B97" s="227" t="s">
        <v>195</v>
      </c>
      <c r="C97" s="228" t="s">
        <v>359</v>
      </c>
      <c r="D97" s="229">
        <v>2</v>
      </c>
      <c r="E97" s="289">
        <v>1</v>
      </c>
      <c r="F97" s="231"/>
      <c r="G97" s="231" t="s">
        <v>487</v>
      </c>
      <c r="H97" s="306"/>
      <c r="I97" s="306"/>
      <c r="J97" s="306"/>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26" t="s">
        <v>360</v>
      </c>
      <c r="B98" s="227" t="s">
        <v>197</v>
      </c>
      <c r="C98" s="228" t="s">
        <v>361</v>
      </c>
      <c r="D98" s="229">
        <v>1</v>
      </c>
      <c r="E98" s="289">
        <v>0</v>
      </c>
      <c r="F98" s="235"/>
      <c r="G98" s="231" t="s">
        <v>489</v>
      </c>
      <c r="H98" s="306"/>
      <c r="I98" s="306"/>
      <c r="J98" s="306"/>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254"/>
      <c r="B99" s="255"/>
      <c r="C99" s="256"/>
      <c r="D99" s="256"/>
      <c r="E99" s="256"/>
      <c r="F99" s="257"/>
      <c r="G99" s="257"/>
      <c r="H99" s="306"/>
      <c r="I99" s="306"/>
      <c r="J99" s="306"/>
      <c r="K99" s="250" t="s">
        <v>35</v>
      </c>
      <c r="L99" s="234">
        <f>L96-L97</f>
        <v>5</v>
      </c>
      <c r="M99" s="130"/>
      <c r="N99" s="130"/>
      <c r="O99" s="130"/>
      <c r="P99" s="130"/>
      <c r="Q99" s="130"/>
      <c r="R99" s="130"/>
      <c r="S99" s="130"/>
      <c r="T99" s="130"/>
      <c r="U99" s="130"/>
      <c r="V99" s="130"/>
      <c r="W99" s="130"/>
      <c r="X99" s="130"/>
      <c r="Y99" s="130"/>
      <c r="Z99" s="130"/>
      <c r="AA99" s="130"/>
      <c r="AB99" s="130"/>
    </row>
    <row r="100" spans="1:28" ht="30">
      <c r="A100" s="258"/>
      <c r="H100" s="306"/>
      <c r="I100" s="306"/>
      <c r="J100" s="306"/>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37"/>
      <c r="B101" s="238"/>
      <c r="C101" s="238"/>
      <c r="D101" s="239"/>
      <c r="E101" s="294"/>
      <c r="F101" s="235"/>
      <c r="G101" s="235"/>
      <c r="H101" s="306"/>
      <c r="I101" s="306"/>
      <c r="J101" s="306"/>
      <c r="K101" s="211"/>
      <c r="L101" s="211"/>
      <c r="M101" s="130"/>
      <c r="N101" s="130"/>
      <c r="O101" s="130"/>
      <c r="P101" s="130"/>
      <c r="Q101" s="130"/>
      <c r="R101" s="130"/>
      <c r="S101" s="130"/>
      <c r="T101" s="130"/>
      <c r="U101" s="130"/>
      <c r="V101" s="130"/>
      <c r="W101" s="130"/>
      <c r="X101" s="130"/>
      <c r="Y101" s="130"/>
      <c r="Z101" s="130"/>
      <c r="AA101" s="130"/>
      <c r="AB101" s="130"/>
    </row>
    <row r="102" spans="1:28" ht="15">
      <c r="A102" s="220" t="s">
        <v>362</v>
      </c>
      <c r="B102" s="242" t="s">
        <v>363</v>
      </c>
      <c r="C102" s="243"/>
      <c r="D102" s="243"/>
      <c r="E102" s="243"/>
      <c r="F102" s="244"/>
      <c r="G102" s="244"/>
      <c r="H102" s="306"/>
      <c r="I102" s="306"/>
      <c r="J102" s="306"/>
      <c r="K102" s="225"/>
      <c r="L102" s="225"/>
      <c r="M102" s="130"/>
      <c r="N102" s="130"/>
      <c r="O102" s="130"/>
      <c r="P102" s="130"/>
      <c r="Q102" s="130"/>
      <c r="R102" s="130"/>
      <c r="S102" s="130"/>
      <c r="T102" s="130"/>
      <c r="U102" s="130"/>
      <c r="V102" s="130"/>
      <c r="W102" s="130"/>
      <c r="X102" s="130"/>
      <c r="Y102" s="130"/>
      <c r="Z102" s="130"/>
      <c r="AA102" s="130"/>
      <c r="AB102" s="130"/>
    </row>
    <row r="103" spans="1:28" ht="57">
      <c r="A103" s="260" t="s">
        <v>365</v>
      </c>
      <c r="B103" s="227" t="s">
        <v>199</v>
      </c>
      <c r="C103" s="228" t="s">
        <v>366</v>
      </c>
      <c r="D103" s="229">
        <v>2</v>
      </c>
      <c r="E103" s="289" t="s">
        <v>454</v>
      </c>
      <c r="F103" s="235"/>
      <c r="G103" s="231" t="s">
        <v>459</v>
      </c>
      <c r="H103" s="306"/>
      <c r="I103" s="306"/>
      <c r="J103" s="306"/>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0" t="s">
        <v>367</v>
      </c>
      <c r="B104" s="228" t="s">
        <v>200</v>
      </c>
      <c r="C104" s="228" t="s">
        <v>368</v>
      </c>
      <c r="D104" s="229">
        <v>3</v>
      </c>
      <c r="E104" s="289" t="s">
        <v>454</v>
      </c>
      <c r="F104" s="235"/>
      <c r="G104" s="231" t="s">
        <v>490</v>
      </c>
      <c r="H104" s="306"/>
      <c r="I104" s="306"/>
      <c r="J104" s="306"/>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0" t="s">
        <v>370</v>
      </c>
      <c r="B105" s="253" t="s">
        <v>201</v>
      </c>
      <c r="C105" s="228" t="s">
        <v>366</v>
      </c>
      <c r="D105" s="229">
        <v>2</v>
      </c>
      <c r="E105" s="289" t="s">
        <v>454</v>
      </c>
      <c r="F105" s="235"/>
      <c r="G105" s="231" t="s">
        <v>459</v>
      </c>
      <c r="H105" s="306"/>
      <c r="I105" s="306"/>
      <c r="J105" s="306"/>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26" t="s">
        <v>371</v>
      </c>
      <c r="B106" s="228" t="s">
        <v>202</v>
      </c>
      <c r="C106" s="228" t="s">
        <v>372</v>
      </c>
      <c r="D106" s="229">
        <v>2</v>
      </c>
      <c r="E106" s="289">
        <v>0</v>
      </c>
      <c r="F106" s="235"/>
      <c r="G106" s="231" t="s">
        <v>491</v>
      </c>
      <c r="H106" s="306"/>
      <c r="I106" s="306"/>
      <c r="J106" s="306"/>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37"/>
      <c r="B107" s="238"/>
      <c r="C107" s="238"/>
      <c r="D107" s="239"/>
      <c r="E107" s="294"/>
      <c r="F107" s="235"/>
      <c r="G107" s="235"/>
      <c r="H107" s="306"/>
      <c r="I107" s="306"/>
      <c r="J107" s="306"/>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20" t="s">
        <v>373</v>
      </c>
      <c r="B108" s="242" t="s">
        <v>203</v>
      </c>
      <c r="C108" s="243"/>
      <c r="D108" s="243"/>
      <c r="E108" s="243"/>
      <c r="F108" s="244"/>
      <c r="G108" s="244"/>
      <c r="H108" s="306"/>
      <c r="I108" s="306"/>
      <c r="J108" s="306"/>
      <c r="K108" s="225"/>
      <c r="L108" s="225"/>
      <c r="M108" s="130"/>
      <c r="N108" s="130"/>
      <c r="O108" s="130"/>
      <c r="P108" s="130"/>
      <c r="Q108" s="130"/>
      <c r="R108" s="130"/>
      <c r="S108" s="130"/>
      <c r="T108" s="130"/>
      <c r="U108" s="130"/>
      <c r="V108" s="130"/>
      <c r="W108" s="130"/>
      <c r="X108" s="130"/>
      <c r="Y108" s="130"/>
      <c r="Z108" s="130"/>
      <c r="AA108" s="130"/>
      <c r="AB108" s="130"/>
    </row>
    <row r="109" spans="1:28" ht="143.25">
      <c r="A109" s="226" t="s">
        <v>374</v>
      </c>
      <c r="B109" s="227" t="s">
        <v>204</v>
      </c>
      <c r="C109" s="238"/>
      <c r="D109" s="229">
        <v>3</v>
      </c>
      <c r="E109" s="289" t="s">
        <v>454</v>
      </c>
      <c r="F109" s="307"/>
      <c r="G109" s="308" t="s">
        <v>480</v>
      </c>
      <c r="H109" s="309" t="s">
        <v>552</v>
      </c>
      <c r="I109" s="309" t="s">
        <v>553</v>
      </c>
      <c r="J109" s="306"/>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99.75">
      <c r="A110" s="226" t="s">
        <v>376</v>
      </c>
      <c r="B110" s="227" t="s">
        <v>205</v>
      </c>
      <c r="C110" s="238"/>
      <c r="D110" s="229">
        <v>1</v>
      </c>
      <c r="E110" s="289" t="s">
        <v>454</v>
      </c>
      <c r="F110" s="235"/>
      <c r="G110" s="231" t="s">
        <v>480</v>
      </c>
      <c r="H110" s="306"/>
      <c r="I110" s="306"/>
      <c r="J110" s="306"/>
      <c r="K110" s="250" t="s">
        <v>33</v>
      </c>
      <c r="L110" s="234">
        <f>SUMIF(E109:E114,"~?",D109:D114)</f>
        <v>9</v>
      </c>
      <c r="M110" s="130"/>
      <c r="N110" s="130"/>
      <c r="O110" s="130"/>
      <c r="P110" s="130"/>
      <c r="Q110" s="130"/>
      <c r="R110" s="130"/>
      <c r="S110" s="130"/>
      <c r="T110" s="130"/>
      <c r="U110" s="130"/>
      <c r="V110" s="130"/>
      <c r="W110" s="130"/>
      <c r="X110" s="130"/>
      <c r="Y110" s="130"/>
      <c r="Z110" s="130"/>
      <c r="AA110" s="130"/>
      <c r="AB110" s="130"/>
    </row>
    <row r="111" spans="1:28" ht="99.75">
      <c r="A111" s="226" t="s">
        <v>377</v>
      </c>
      <c r="B111" s="227" t="s">
        <v>206</v>
      </c>
      <c r="C111" s="238"/>
      <c r="D111" s="229">
        <v>2</v>
      </c>
      <c r="E111" s="289" t="s">
        <v>454</v>
      </c>
      <c r="F111" s="235"/>
      <c r="G111" s="231" t="s">
        <v>480</v>
      </c>
      <c r="H111" s="306"/>
      <c r="I111" s="306"/>
      <c r="J111" s="306"/>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99.75">
      <c r="A112" s="226" t="s">
        <v>379</v>
      </c>
      <c r="B112" s="227" t="s">
        <v>207</v>
      </c>
      <c r="C112" s="238"/>
      <c r="D112" s="229">
        <v>2</v>
      </c>
      <c r="E112" s="289" t="s">
        <v>454</v>
      </c>
      <c r="F112" s="235"/>
      <c r="G112" s="231" t="s">
        <v>480</v>
      </c>
      <c r="H112" s="306"/>
      <c r="I112" s="306"/>
      <c r="J112" s="306"/>
      <c r="K112" s="250" t="s">
        <v>35</v>
      </c>
      <c r="L112" s="234">
        <f>L109-L110</f>
        <v>0</v>
      </c>
      <c r="M112" s="130"/>
      <c r="N112" s="130"/>
      <c r="O112" s="130"/>
      <c r="P112" s="130"/>
      <c r="Q112" s="130"/>
      <c r="R112" s="130"/>
      <c r="S112" s="130"/>
      <c r="T112" s="130"/>
      <c r="U112" s="130"/>
      <c r="V112" s="130"/>
      <c r="W112" s="130"/>
      <c r="X112" s="130"/>
      <c r="Y112" s="130"/>
      <c r="Z112" s="130"/>
      <c r="AA112" s="130"/>
      <c r="AB112" s="130"/>
    </row>
    <row r="113" spans="1:28" ht="99.75">
      <c r="A113" s="226" t="s">
        <v>381</v>
      </c>
      <c r="B113" s="227" t="s">
        <v>208</v>
      </c>
      <c r="C113" s="228" t="s">
        <v>382</v>
      </c>
      <c r="D113" s="229">
        <v>1</v>
      </c>
      <c r="E113" s="289" t="s">
        <v>454</v>
      </c>
      <c r="F113" s="235"/>
      <c r="G113" s="231" t="s">
        <v>480</v>
      </c>
      <c r="H113" s="306"/>
      <c r="I113" s="306"/>
      <c r="J113" s="306"/>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37"/>
      <c r="B114" s="238"/>
      <c r="C114" s="238"/>
      <c r="D114" s="239"/>
      <c r="E114" s="294"/>
      <c r="F114" s="235"/>
      <c r="G114" s="235"/>
      <c r="H114" s="306"/>
      <c r="I114" s="306"/>
      <c r="J114" s="306"/>
      <c r="K114" s="211"/>
      <c r="L114" s="211"/>
      <c r="M114" s="130"/>
      <c r="N114" s="130"/>
      <c r="O114" s="130"/>
      <c r="P114" s="130"/>
      <c r="Q114" s="130"/>
      <c r="R114" s="130"/>
      <c r="S114" s="130"/>
      <c r="T114" s="130"/>
      <c r="U114" s="130"/>
      <c r="V114" s="130"/>
      <c r="W114" s="130"/>
      <c r="X114" s="130"/>
      <c r="Y114" s="130"/>
      <c r="Z114" s="130"/>
      <c r="AA114" s="130"/>
      <c r="AB114" s="130"/>
    </row>
    <row r="115" spans="1:28" ht="15">
      <c r="A115" s="220" t="s">
        <v>384</v>
      </c>
      <c r="B115" s="242" t="s">
        <v>74</v>
      </c>
      <c r="C115" s="243"/>
      <c r="D115" s="243"/>
      <c r="E115" s="243"/>
      <c r="F115" s="244"/>
      <c r="G115" s="244"/>
      <c r="H115" s="306"/>
      <c r="I115" s="306"/>
      <c r="J115" s="306"/>
      <c r="K115" s="225"/>
      <c r="L115" s="225"/>
      <c r="M115" s="130"/>
      <c r="N115" s="130"/>
      <c r="O115" s="130"/>
      <c r="P115" s="130"/>
      <c r="Q115" s="130"/>
      <c r="R115" s="130"/>
      <c r="S115" s="130"/>
      <c r="T115" s="130"/>
      <c r="U115" s="130"/>
      <c r="V115" s="130"/>
      <c r="W115" s="130"/>
      <c r="X115" s="130"/>
      <c r="Y115" s="130"/>
      <c r="Z115" s="130"/>
      <c r="AA115" s="130"/>
      <c r="AB115" s="130"/>
    </row>
    <row r="116" spans="1:28" ht="57">
      <c r="A116" s="226" t="s">
        <v>385</v>
      </c>
      <c r="B116" s="227" t="s">
        <v>210</v>
      </c>
      <c r="C116" s="228" t="s">
        <v>386</v>
      </c>
      <c r="D116" s="229">
        <v>1</v>
      </c>
      <c r="E116" s="289">
        <v>1</v>
      </c>
      <c r="F116" s="235"/>
      <c r="G116" s="231" t="s">
        <v>492</v>
      </c>
      <c r="H116" s="306"/>
      <c r="I116" s="306"/>
      <c r="J116" s="306"/>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26" t="s">
        <v>387</v>
      </c>
      <c r="B117" s="227" t="s">
        <v>211</v>
      </c>
      <c r="C117" s="238"/>
      <c r="D117" s="229">
        <v>1</v>
      </c>
      <c r="E117" s="289">
        <v>1</v>
      </c>
      <c r="F117" s="235"/>
      <c r="G117" s="231" t="s">
        <v>493</v>
      </c>
      <c r="H117" s="306"/>
      <c r="I117" s="306"/>
      <c r="J117" s="306"/>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26" t="s">
        <v>388</v>
      </c>
      <c r="B118" s="227" t="s">
        <v>212</v>
      </c>
      <c r="C118" s="228" t="s">
        <v>389</v>
      </c>
      <c r="D118" s="229">
        <v>1</v>
      </c>
      <c r="E118" s="289">
        <v>1</v>
      </c>
      <c r="F118" s="235"/>
      <c r="G118" s="231" t="s">
        <v>494</v>
      </c>
      <c r="H118" s="306"/>
      <c r="I118" s="306"/>
      <c r="J118" s="306"/>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26" t="s">
        <v>390</v>
      </c>
      <c r="B119" s="227" t="s">
        <v>391</v>
      </c>
      <c r="C119" s="228" t="s">
        <v>392</v>
      </c>
      <c r="D119" s="229">
        <v>1</v>
      </c>
      <c r="E119" s="289">
        <v>1</v>
      </c>
      <c r="G119" s="231" t="s">
        <v>495</v>
      </c>
      <c r="H119" s="306"/>
      <c r="I119" s="306"/>
      <c r="J119" s="306"/>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129">
      <c r="A120" s="226" t="s">
        <v>393</v>
      </c>
      <c r="B120" s="227" t="s">
        <v>214</v>
      </c>
      <c r="C120" s="228" t="s">
        <v>394</v>
      </c>
      <c r="D120" s="229">
        <v>1</v>
      </c>
      <c r="E120" s="289" t="s">
        <v>454</v>
      </c>
      <c r="F120" s="307"/>
      <c r="G120" s="308" t="s">
        <v>459</v>
      </c>
      <c r="H120" s="309" t="s">
        <v>556</v>
      </c>
      <c r="I120" s="309" t="s">
        <v>557</v>
      </c>
      <c r="J120" s="306"/>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37"/>
      <c r="B121" s="238"/>
      <c r="C121" s="238"/>
      <c r="D121" s="239"/>
      <c r="E121" s="294"/>
      <c r="F121" s="235"/>
      <c r="G121" s="235"/>
      <c r="H121" s="306"/>
      <c r="I121" s="306"/>
      <c r="J121" s="306"/>
      <c r="K121" s="211"/>
      <c r="L121" s="211"/>
      <c r="M121" s="130"/>
      <c r="N121" s="130"/>
      <c r="O121" s="130"/>
      <c r="P121" s="130"/>
      <c r="Q121" s="130"/>
      <c r="R121" s="130"/>
      <c r="S121" s="130"/>
      <c r="T121" s="130"/>
      <c r="U121" s="130"/>
      <c r="V121" s="130"/>
      <c r="W121" s="130"/>
      <c r="X121" s="130"/>
      <c r="Y121" s="130"/>
      <c r="Z121" s="130"/>
      <c r="AA121" s="130"/>
      <c r="AB121" s="130"/>
    </row>
    <row r="122" spans="1:28" ht="15">
      <c r="A122" s="220" t="s">
        <v>395</v>
      </c>
      <c r="B122" s="242" t="s">
        <v>75</v>
      </c>
      <c r="C122" s="243"/>
      <c r="D122" s="243"/>
      <c r="E122" s="243"/>
      <c r="F122" s="244"/>
      <c r="G122" s="244"/>
      <c r="H122" s="306"/>
      <c r="I122" s="306"/>
      <c r="J122" s="306"/>
      <c r="K122" s="225"/>
      <c r="L122" s="225"/>
      <c r="M122" s="130"/>
      <c r="N122" s="130"/>
      <c r="O122" s="130"/>
      <c r="P122" s="130"/>
      <c r="Q122" s="130"/>
      <c r="R122" s="130"/>
      <c r="S122" s="130"/>
      <c r="T122" s="130"/>
      <c r="U122" s="130"/>
      <c r="V122" s="130"/>
      <c r="W122" s="130"/>
      <c r="X122" s="130"/>
      <c r="Y122" s="130"/>
      <c r="Z122" s="130"/>
      <c r="AA122" s="130"/>
      <c r="AB122" s="130"/>
    </row>
    <row r="123" spans="1:28" ht="85.5">
      <c r="A123" s="264" t="s">
        <v>396</v>
      </c>
      <c r="B123" s="227" t="s">
        <v>215</v>
      </c>
      <c r="C123" s="228" t="s">
        <v>397</v>
      </c>
      <c r="D123" s="229">
        <v>0</v>
      </c>
      <c r="E123" s="289" t="s">
        <v>454</v>
      </c>
      <c r="F123" s="235"/>
      <c r="G123" s="231" t="s">
        <v>459</v>
      </c>
      <c r="H123" s="309"/>
      <c r="I123" s="309"/>
      <c r="J123" s="306"/>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264" t="s">
        <v>398</v>
      </c>
      <c r="B124" s="227" t="s">
        <v>216</v>
      </c>
      <c r="C124" s="238"/>
      <c r="D124" s="229">
        <v>0</v>
      </c>
      <c r="E124" s="289" t="s">
        <v>454</v>
      </c>
      <c r="F124" s="235"/>
      <c r="G124" s="235"/>
      <c r="H124" s="309"/>
      <c r="I124" s="306"/>
      <c r="J124" s="306"/>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0" t="s">
        <v>399</v>
      </c>
      <c r="B125" s="227" t="s">
        <v>217</v>
      </c>
      <c r="C125" s="228" t="s">
        <v>400</v>
      </c>
      <c r="D125" s="229">
        <v>1</v>
      </c>
      <c r="E125" s="289" t="s">
        <v>454</v>
      </c>
      <c r="F125" s="235"/>
      <c r="G125" s="235"/>
      <c r="H125" s="309"/>
      <c r="I125" s="309"/>
      <c r="J125" s="306"/>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0" t="s">
        <v>401</v>
      </c>
      <c r="B126" s="227" t="s">
        <v>218</v>
      </c>
      <c r="C126" s="238"/>
      <c r="D126" s="229">
        <v>1</v>
      </c>
      <c r="E126" s="289" t="s">
        <v>454</v>
      </c>
      <c r="F126" s="235"/>
      <c r="G126" s="235"/>
      <c r="H126" s="309"/>
      <c r="I126" s="306"/>
      <c r="J126" s="306"/>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0" t="s">
        <v>402</v>
      </c>
      <c r="B127" s="227" t="s">
        <v>219</v>
      </c>
      <c r="C127" s="228" t="s">
        <v>403</v>
      </c>
      <c r="D127" s="229">
        <v>1</v>
      </c>
      <c r="E127" s="289" t="s">
        <v>454</v>
      </c>
      <c r="F127" s="235"/>
      <c r="G127" s="235"/>
      <c r="H127" s="309"/>
      <c r="I127" s="306"/>
      <c r="J127" s="306"/>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0" t="s">
        <v>404</v>
      </c>
      <c r="B128" s="227" t="s">
        <v>220</v>
      </c>
      <c r="C128" s="228" t="s">
        <v>405</v>
      </c>
      <c r="D128" s="229">
        <v>1</v>
      </c>
      <c r="E128" s="289" t="s">
        <v>454</v>
      </c>
      <c r="F128" s="235"/>
      <c r="G128" s="235"/>
      <c r="H128" s="309"/>
      <c r="I128" s="306"/>
      <c r="J128" s="306"/>
      <c r="K128" s="211"/>
      <c r="L128" s="211"/>
      <c r="M128" s="130"/>
      <c r="N128" s="130"/>
      <c r="O128" s="130"/>
      <c r="P128" s="130"/>
      <c r="Q128" s="130"/>
      <c r="R128" s="130"/>
      <c r="S128" s="130"/>
      <c r="T128" s="130"/>
      <c r="U128" s="130"/>
      <c r="V128" s="130"/>
      <c r="W128" s="130"/>
      <c r="X128" s="130"/>
      <c r="Y128" s="130"/>
      <c r="Z128" s="130"/>
      <c r="AA128" s="130"/>
      <c r="AB128" s="130"/>
    </row>
    <row r="129" spans="1:28" ht="114">
      <c r="A129" s="260" t="s">
        <v>406</v>
      </c>
      <c r="B129" s="227" t="s">
        <v>221</v>
      </c>
      <c r="C129" s="228" t="s">
        <v>407</v>
      </c>
      <c r="D129" s="229">
        <v>1</v>
      </c>
      <c r="E129" s="289" t="s">
        <v>454</v>
      </c>
      <c r="F129" s="235"/>
      <c r="G129" s="235"/>
      <c r="H129" s="309"/>
      <c r="I129" s="306"/>
      <c r="J129" s="306"/>
      <c r="K129" s="211"/>
      <c r="L129" s="211"/>
      <c r="M129" s="130"/>
      <c r="N129" s="130"/>
      <c r="O129" s="130"/>
      <c r="P129" s="130"/>
      <c r="Q129" s="130"/>
      <c r="R129" s="130"/>
      <c r="S129" s="130"/>
      <c r="T129" s="130"/>
      <c r="U129" s="130"/>
      <c r="V129" s="130"/>
      <c r="W129" s="130"/>
      <c r="X129" s="130"/>
      <c r="Y129" s="130"/>
      <c r="Z129" s="130"/>
      <c r="AA129" s="130"/>
      <c r="AB129" s="130"/>
    </row>
    <row r="130" spans="1:28" ht="15">
      <c r="A130" s="266"/>
      <c r="B130" s="238"/>
      <c r="C130" s="238"/>
      <c r="D130" s="239"/>
      <c r="E130" s="294"/>
      <c r="F130" s="235"/>
      <c r="G130" s="235"/>
      <c r="H130" s="306"/>
      <c r="I130" s="306"/>
      <c r="J130" s="306"/>
      <c r="K130" s="211"/>
      <c r="L130" s="211"/>
      <c r="M130" s="130"/>
      <c r="N130" s="130"/>
      <c r="O130" s="130"/>
      <c r="P130" s="130"/>
      <c r="Q130" s="130"/>
      <c r="R130" s="130"/>
      <c r="S130" s="130"/>
      <c r="T130" s="130"/>
      <c r="U130" s="130"/>
      <c r="V130" s="130"/>
      <c r="W130" s="130"/>
      <c r="X130" s="130"/>
      <c r="Y130" s="130"/>
      <c r="Z130" s="130"/>
      <c r="AA130" s="130"/>
      <c r="AB130" s="130"/>
    </row>
    <row r="131" spans="1:28" ht="15">
      <c r="A131" s="220" t="s">
        <v>408</v>
      </c>
      <c r="B131" s="242" t="s">
        <v>77</v>
      </c>
      <c r="C131" s="243"/>
      <c r="D131" s="243"/>
      <c r="E131" s="243"/>
      <c r="F131" s="244"/>
      <c r="G131" s="244"/>
      <c r="H131" s="306"/>
      <c r="I131" s="306"/>
      <c r="J131" s="306"/>
      <c r="K131" s="225"/>
      <c r="L131" s="225"/>
      <c r="M131" s="130"/>
      <c r="N131" s="130"/>
      <c r="O131" s="130"/>
      <c r="P131" s="130"/>
      <c r="Q131" s="130"/>
      <c r="R131" s="130"/>
      <c r="S131" s="130"/>
      <c r="T131" s="130"/>
      <c r="U131" s="130"/>
      <c r="V131" s="130"/>
      <c r="W131" s="130"/>
      <c r="X131" s="130"/>
      <c r="Y131" s="130"/>
      <c r="Z131" s="130"/>
      <c r="AA131" s="130"/>
      <c r="AB131" s="130"/>
    </row>
    <row r="132" spans="1:28" ht="42.75">
      <c r="A132" s="260" t="s">
        <v>409</v>
      </c>
      <c r="B132" s="227" t="s">
        <v>223</v>
      </c>
      <c r="C132" s="228" t="s">
        <v>410</v>
      </c>
      <c r="D132" s="229">
        <v>1</v>
      </c>
      <c r="E132" s="289" t="s">
        <v>454</v>
      </c>
      <c r="F132" s="235"/>
      <c r="G132" s="231" t="s">
        <v>459</v>
      </c>
      <c r="H132" s="306"/>
      <c r="I132" s="306"/>
      <c r="J132" s="306"/>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0" t="s">
        <v>411</v>
      </c>
      <c r="B133" s="227" t="s">
        <v>224</v>
      </c>
      <c r="C133" s="228" t="s">
        <v>412</v>
      </c>
      <c r="D133" s="229">
        <v>1</v>
      </c>
      <c r="E133" s="289" t="s">
        <v>454</v>
      </c>
      <c r="F133" s="235"/>
      <c r="G133" s="235"/>
      <c r="H133" s="306"/>
      <c r="I133" s="306"/>
      <c r="J133" s="306"/>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0" t="s">
        <v>413</v>
      </c>
      <c r="B134" s="227" t="s">
        <v>225</v>
      </c>
      <c r="C134" s="228" t="s">
        <v>414</v>
      </c>
      <c r="D134" s="229">
        <v>1</v>
      </c>
      <c r="E134" s="289" t="s">
        <v>454</v>
      </c>
      <c r="F134" s="235"/>
      <c r="G134" s="235"/>
      <c r="H134" s="306"/>
      <c r="I134" s="306"/>
      <c r="J134" s="306"/>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0" t="s">
        <v>415</v>
      </c>
      <c r="B135" s="227" t="s">
        <v>226</v>
      </c>
      <c r="C135" s="228" t="s">
        <v>416</v>
      </c>
      <c r="D135" s="229">
        <v>1</v>
      </c>
      <c r="E135" s="289" t="s">
        <v>454</v>
      </c>
      <c r="F135" s="235"/>
      <c r="G135" s="235"/>
      <c r="H135" s="306"/>
      <c r="I135" s="306"/>
      <c r="J135" s="306"/>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267"/>
      <c r="B136" s="238"/>
      <c r="C136" s="238"/>
      <c r="D136" s="239"/>
      <c r="E136" s="294"/>
      <c r="F136" s="235"/>
      <c r="G136" s="235"/>
      <c r="H136" s="306"/>
      <c r="I136" s="306"/>
      <c r="J136" s="306"/>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0"/>
      <c r="B137" s="251" t="s">
        <v>417</v>
      </c>
      <c r="C137" s="248"/>
      <c r="D137" s="248"/>
      <c r="E137" s="248"/>
      <c r="F137" s="249"/>
      <c r="G137" s="249"/>
      <c r="H137" s="306"/>
      <c r="I137" s="306"/>
      <c r="J137" s="306"/>
      <c r="K137" s="211"/>
      <c r="L137" s="211"/>
      <c r="M137" s="130"/>
      <c r="N137" s="130"/>
      <c r="O137" s="130"/>
      <c r="P137" s="130"/>
      <c r="Q137" s="130"/>
      <c r="R137" s="130"/>
      <c r="S137" s="130"/>
      <c r="T137" s="130"/>
      <c r="U137" s="130"/>
      <c r="V137" s="130"/>
      <c r="W137" s="130"/>
      <c r="X137" s="130"/>
      <c r="Y137" s="130"/>
      <c r="Z137" s="130"/>
      <c r="AA137" s="130"/>
      <c r="AB137" s="130"/>
    </row>
    <row r="138" spans="1:28" ht="28.5">
      <c r="A138" s="260" t="s">
        <v>418</v>
      </c>
      <c r="B138" s="227" t="s">
        <v>228</v>
      </c>
      <c r="C138" s="238"/>
      <c r="D138" s="229">
        <v>1</v>
      </c>
      <c r="E138" s="289" t="s">
        <v>454</v>
      </c>
      <c r="F138" s="235"/>
      <c r="G138" s="231" t="s">
        <v>459</v>
      </c>
      <c r="H138" s="306"/>
      <c r="I138" s="306"/>
      <c r="J138" s="306"/>
      <c r="K138" s="211"/>
      <c r="L138" s="211"/>
      <c r="M138" s="130"/>
      <c r="N138" s="130"/>
      <c r="O138" s="130"/>
      <c r="P138" s="130"/>
      <c r="Q138" s="130"/>
      <c r="R138" s="130"/>
      <c r="S138" s="130"/>
      <c r="T138" s="130"/>
      <c r="U138" s="130"/>
      <c r="V138" s="130"/>
      <c r="W138" s="130"/>
      <c r="X138" s="130"/>
      <c r="Y138" s="130"/>
      <c r="Z138" s="130"/>
      <c r="AA138" s="130"/>
      <c r="AB138" s="130"/>
    </row>
    <row r="139" spans="1:28" ht="28.5">
      <c r="A139" s="260" t="s">
        <v>419</v>
      </c>
      <c r="B139" s="227" t="s">
        <v>229</v>
      </c>
      <c r="C139" s="238"/>
      <c r="D139" s="229">
        <v>1</v>
      </c>
      <c r="E139" s="289" t="s">
        <v>454</v>
      </c>
      <c r="F139" s="235"/>
      <c r="G139" s="235"/>
      <c r="H139" s="306"/>
      <c r="I139" s="306"/>
      <c r="J139" s="306"/>
      <c r="K139" s="211"/>
      <c r="L139" s="211"/>
      <c r="M139" s="130"/>
      <c r="N139" s="130"/>
      <c r="O139" s="130"/>
      <c r="P139" s="130"/>
      <c r="Q139" s="130"/>
      <c r="R139" s="130"/>
      <c r="S139" s="130"/>
      <c r="T139" s="130"/>
      <c r="U139" s="130"/>
      <c r="V139" s="130"/>
      <c r="W139" s="130"/>
      <c r="X139" s="130"/>
      <c r="Y139" s="130"/>
      <c r="Z139" s="130"/>
      <c r="AA139" s="130"/>
      <c r="AB139" s="130"/>
    </row>
    <row r="140" spans="1:28" ht="42.75">
      <c r="A140" s="260" t="s">
        <v>420</v>
      </c>
      <c r="B140" s="227" t="s">
        <v>230</v>
      </c>
      <c r="C140" s="228" t="s">
        <v>421</v>
      </c>
      <c r="D140" s="229">
        <v>1</v>
      </c>
      <c r="E140" s="289" t="s">
        <v>454</v>
      </c>
      <c r="F140" s="235"/>
      <c r="G140" s="235"/>
      <c r="H140" s="306"/>
      <c r="I140" s="306"/>
      <c r="J140" s="306"/>
      <c r="K140" s="211"/>
      <c r="L140" s="211"/>
      <c r="M140" s="130"/>
      <c r="N140" s="130"/>
      <c r="O140" s="130"/>
      <c r="P140" s="130"/>
      <c r="Q140" s="130"/>
      <c r="R140" s="130"/>
      <c r="S140" s="130"/>
      <c r="T140" s="130"/>
      <c r="U140" s="130"/>
      <c r="V140" s="130"/>
      <c r="W140" s="130"/>
      <c r="X140" s="130"/>
      <c r="Y140" s="130"/>
      <c r="Z140" s="130"/>
      <c r="AA140" s="130"/>
      <c r="AB140" s="130"/>
    </row>
    <row r="141" spans="1:28" ht="57">
      <c r="A141" s="260" t="s">
        <v>422</v>
      </c>
      <c r="B141" s="227" t="s">
        <v>231</v>
      </c>
      <c r="C141" s="238"/>
      <c r="D141" s="229">
        <v>1</v>
      </c>
      <c r="E141" s="289" t="s">
        <v>454</v>
      </c>
      <c r="F141" s="235"/>
      <c r="G141" s="235"/>
      <c r="H141" s="306"/>
      <c r="I141" s="306"/>
      <c r="J141" s="306"/>
      <c r="K141" s="211"/>
      <c r="L141" s="211"/>
      <c r="M141" s="130"/>
      <c r="N141" s="130"/>
      <c r="O141" s="130"/>
      <c r="P141" s="130"/>
      <c r="Q141" s="130"/>
      <c r="R141" s="130"/>
      <c r="S141" s="130"/>
      <c r="T141" s="130"/>
      <c r="U141" s="130"/>
      <c r="V141" s="130"/>
      <c r="W141" s="130"/>
      <c r="X141" s="130"/>
      <c r="Y141" s="130"/>
      <c r="Z141" s="130"/>
      <c r="AA141" s="130"/>
      <c r="AB141" s="130"/>
    </row>
    <row r="142" spans="1:28" ht="15">
      <c r="A142" s="260" t="s">
        <v>423</v>
      </c>
      <c r="B142" s="227" t="s">
        <v>232</v>
      </c>
      <c r="C142" s="238"/>
      <c r="D142" s="229">
        <v>1</v>
      </c>
      <c r="E142" s="289" t="s">
        <v>454</v>
      </c>
      <c r="F142" s="235"/>
      <c r="G142" s="235"/>
      <c r="H142" s="306"/>
      <c r="I142" s="306"/>
      <c r="J142" s="306"/>
      <c r="K142" s="211"/>
      <c r="L142" s="211"/>
      <c r="M142" s="130"/>
      <c r="N142" s="130"/>
      <c r="O142" s="130"/>
      <c r="P142" s="130"/>
      <c r="Q142" s="130"/>
      <c r="R142" s="130"/>
      <c r="S142" s="130"/>
      <c r="T142" s="130"/>
      <c r="U142" s="130"/>
      <c r="V142" s="130"/>
      <c r="W142" s="130"/>
      <c r="X142" s="130"/>
      <c r="Y142" s="130"/>
      <c r="Z142" s="130"/>
      <c r="AA142" s="130"/>
      <c r="AB142" s="130"/>
    </row>
    <row r="143" spans="1:28" ht="28.5">
      <c r="A143" s="260" t="s">
        <v>424</v>
      </c>
      <c r="B143" s="227" t="s">
        <v>233</v>
      </c>
      <c r="C143" s="238"/>
      <c r="D143" s="229">
        <v>1</v>
      </c>
      <c r="E143" s="289" t="s">
        <v>454</v>
      </c>
      <c r="F143" s="235"/>
      <c r="G143" s="235"/>
      <c r="H143" s="306"/>
      <c r="I143" s="306"/>
      <c r="J143" s="306"/>
      <c r="K143" s="211"/>
      <c r="L143" s="211"/>
      <c r="M143" s="130"/>
      <c r="N143" s="130"/>
      <c r="O143" s="130"/>
      <c r="P143" s="130"/>
      <c r="Q143" s="130"/>
      <c r="R143" s="130"/>
      <c r="S143" s="130"/>
      <c r="T143" s="130"/>
      <c r="U143" s="130"/>
      <c r="V143" s="130"/>
      <c r="W143" s="130"/>
      <c r="X143" s="130"/>
      <c r="Y143" s="130"/>
      <c r="Z143" s="130"/>
      <c r="AA143" s="130"/>
      <c r="AB143" s="130"/>
    </row>
    <row r="144" spans="1:28" ht="171">
      <c r="A144" s="260" t="s">
        <v>425</v>
      </c>
      <c r="B144" s="227" t="s">
        <v>234</v>
      </c>
      <c r="C144" s="228" t="s">
        <v>426</v>
      </c>
      <c r="D144" s="229">
        <v>2</v>
      </c>
      <c r="E144" s="289" t="s">
        <v>454</v>
      </c>
      <c r="F144" s="235"/>
      <c r="G144" s="235"/>
      <c r="H144" s="306"/>
      <c r="I144" s="306"/>
      <c r="J144" s="306"/>
      <c r="K144" s="211"/>
      <c r="L144" s="211"/>
      <c r="M144" s="130"/>
      <c r="N144" s="130"/>
      <c r="O144" s="130"/>
      <c r="P144" s="130"/>
      <c r="Q144" s="130"/>
      <c r="R144" s="130"/>
      <c r="S144" s="130"/>
      <c r="T144" s="130"/>
      <c r="U144" s="130"/>
      <c r="V144" s="130"/>
      <c r="W144" s="130"/>
      <c r="X144" s="130"/>
      <c r="Y144" s="130"/>
      <c r="Z144" s="130"/>
      <c r="AA144" s="130"/>
      <c r="AB144" s="130"/>
    </row>
    <row r="145" spans="1:28" ht="15">
      <c r="A145" s="267"/>
      <c r="B145" s="238"/>
      <c r="C145" s="238"/>
      <c r="D145" s="239"/>
      <c r="E145" s="294"/>
      <c r="F145" s="235"/>
      <c r="G145" s="235"/>
      <c r="H145" s="306"/>
      <c r="I145" s="306"/>
      <c r="J145" s="306"/>
      <c r="K145" s="211"/>
      <c r="L145" s="211"/>
      <c r="M145" s="130"/>
      <c r="N145" s="130"/>
      <c r="O145" s="130"/>
      <c r="P145" s="130"/>
      <c r="Q145" s="130"/>
      <c r="R145" s="130"/>
      <c r="S145" s="130"/>
      <c r="T145" s="130"/>
      <c r="U145" s="130"/>
      <c r="V145" s="130"/>
      <c r="W145" s="130"/>
      <c r="X145" s="130"/>
      <c r="Y145" s="130"/>
      <c r="Z145" s="130"/>
      <c r="AA145" s="130"/>
      <c r="AB145" s="130"/>
    </row>
    <row r="146" spans="1:28" ht="15">
      <c r="A146" s="260"/>
      <c r="B146" s="251" t="s">
        <v>428</v>
      </c>
      <c r="C146" s="248"/>
      <c r="D146" s="248"/>
      <c r="E146" s="248"/>
      <c r="F146" s="249"/>
      <c r="G146" s="249"/>
      <c r="H146" s="306"/>
      <c r="I146" s="306"/>
      <c r="J146" s="306"/>
      <c r="K146" s="211"/>
      <c r="L146" s="211"/>
      <c r="M146" s="130"/>
      <c r="N146" s="130"/>
      <c r="O146" s="130"/>
      <c r="P146" s="130"/>
      <c r="Q146" s="130"/>
      <c r="R146" s="130"/>
      <c r="S146" s="130"/>
      <c r="T146" s="130"/>
      <c r="U146" s="130"/>
      <c r="V146" s="130"/>
      <c r="W146" s="130"/>
      <c r="X146" s="130"/>
      <c r="Y146" s="130"/>
      <c r="Z146" s="130"/>
      <c r="AA146" s="130"/>
      <c r="AB146" s="130"/>
    </row>
    <row r="147" spans="1:28" ht="71.25">
      <c r="A147" s="260" t="s">
        <v>429</v>
      </c>
      <c r="B147" s="227" t="s">
        <v>236</v>
      </c>
      <c r="C147" s="228" t="s">
        <v>430</v>
      </c>
      <c r="D147" s="229">
        <v>1</v>
      </c>
      <c r="E147" s="289" t="s">
        <v>454</v>
      </c>
      <c r="F147" s="235"/>
      <c r="G147" s="231" t="s">
        <v>459</v>
      </c>
      <c r="H147" s="306"/>
      <c r="I147" s="306"/>
      <c r="J147" s="306"/>
      <c r="K147" s="211"/>
      <c r="L147" s="211"/>
      <c r="M147" s="130"/>
      <c r="N147" s="130"/>
      <c r="O147" s="130"/>
      <c r="P147" s="130"/>
      <c r="Q147" s="130"/>
      <c r="R147" s="130"/>
      <c r="S147" s="130"/>
      <c r="T147" s="130"/>
      <c r="U147" s="130"/>
      <c r="V147" s="130"/>
      <c r="W147" s="130"/>
      <c r="X147" s="130"/>
      <c r="Y147" s="130"/>
      <c r="Z147" s="130"/>
      <c r="AA147" s="130"/>
      <c r="AB147" s="130"/>
    </row>
    <row r="148" spans="1:28" ht="71.25">
      <c r="A148" s="260" t="s">
        <v>431</v>
      </c>
      <c r="B148" s="227" t="s">
        <v>237</v>
      </c>
      <c r="C148" s="228" t="s">
        <v>430</v>
      </c>
      <c r="D148" s="229">
        <v>1</v>
      </c>
      <c r="E148" s="289" t="s">
        <v>454</v>
      </c>
      <c r="F148" s="235"/>
      <c r="G148" s="235"/>
      <c r="H148" s="306"/>
      <c r="I148" s="306"/>
      <c r="J148" s="306"/>
      <c r="K148" s="211"/>
      <c r="L148" s="211"/>
      <c r="M148" s="130"/>
      <c r="N148" s="130"/>
      <c r="O148" s="130"/>
      <c r="P148" s="130"/>
      <c r="Q148" s="130"/>
      <c r="R148" s="130"/>
      <c r="S148" s="130"/>
      <c r="T148" s="130"/>
      <c r="U148" s="130"/>
      <c r="V148" s="130"/>
      <c r="W148" s="130"/>
      <c r="X148" s="130"/>
      <c r="Y148" s="130"/>
      <c r="Z148" s="130"/>
      <c r="AA148" s="130"/>
      <c r="AB148" s="130"/>
    </row>
    <row r="149" spans="1:28" ht="71.25">
      <c r="A149" s="260" t="s">
        <v>432</v>
      </c>
      <c r="B149" s="227" t="s">
        <v>238</v>
      </c>
      <c r="C149" s="228" t="s">
        <v>430</v>
      </c>
      <c r="D149" s="229">
        <v>1</v>
      </c>
      <c r="E149" s="289" t="s">
        <v>454</v>
      </c>
      <c r="F149" s="235"/>
      <c r="G149" s="235"/>
      <c r="H149" s="306"/>
      <c r="I149" s="306"/>
      <c r="J149" s="306"/>
      <c r="K149" s="211"/>
      <c r="L149" s="211"/>
      <c r="M149" s="130"/>
      <c r="N149" s="130"/>
      <c r="O149" s="130"/>
      <c r="P149" s="130"/>
      <c r="Q149" s="130"/>
      <c r="R149" s="130"/>
      <c r="S149" s="130"/>
      <c r="T149" s="130"/>
      <c r="U149" s="130"/>
      <c r="V149" s="130"/>
      <c r="W149" s="130"/>
      <c r="X149" s="130"/>
      <c r="Y149" s="130"/>
      <c r="Z149" s="130"/>
      <c r="AA149" s="130"/>
      <c r="AB149" s="130"/>
    </row>
    <row r="150" spans="1:28" ht="71.25">
      <c r="A150" s="260" t="s">
        <v>433</v>
      </c>
      <c r="B150" s="227" t="s">
        <v>239</v>
      </c>
      <c r="C150" s="228" t="s">
        <v>430</v>
      </c>
      <c r="D150" s="229">
        <v>1</v>
      </c>
      <c r="E150" s="289" t="s">
        <v>454</v>
      </c>
      <c r="F150" s="235"/>
      <c r="G150" s="235"/>
      <c r="H150" s="306"/>
      <c r="I150" s="306"/>
      <c r="J150" s="306"/>
      <c r="K150" s="211"/>
      <c r="L150" s="211"/>
      <c r="M150" s="130"/>
      <c r="N150" s="130"/>
      <c r="O150" s="130"/>
      <c r="P150" s="130"/>
      <c r="Q150" s="130"/>
      <c r="R150" s="130"/>
      <c r="S150" s="130"/>
      <c r="T150" s="130"/>
      <c r="U150" s="130"/>
      <c r="V150" s="130"/>
      <c r="W150" s="130"/>
      <c r="X150" s="130"/>
      <c r="Y150" s="130"/>
      <c r="Z150" s="130"/>
      <c r="AA150" s="130"/>
      <c r="AB150" s="130"/>
    </row>
    <row r="151" spans="1:28" ht="15">
      <c r="A151" s="237"/>
      <c r="B151" s="238"/>
      <c r="C151" s="238"/>
      <c r="D151" s="239"/>
      <c r="E151" s="294"/>
      <c r="F151" s="235"/>
      <c r="G151" s="235"/>
      <c r="H151" s="306"/>
      <c r="I151" s="306"/>
      <c r="J151" s="306"/>
      <c r="K151" s="211"/>
      <c r="L151" s="211"/>
      <c r="M151" s="130"/>
      <c r="N151" s="130"/>
      <c r="O151" s="130"/>
      <c r="P151" s="130"/>
      <c r="Q151" s="130"/>
      <c r="R151" s="130"/>
      <c r="S151" s="130"/>
      <c r="T151" s="130"/>
      <c r="U151" s="130"/>
      <c r="V151" s="130"/>
      <c r="W151" s="130"/>
      <c r="X151" s="130"/>
      <c r="Y151" s="130"/>
      <c r="Z151" s="130"/>
      <c r="AA151" s="130"/>
      <c r="AB151" s="130"/>
    </row>
    <row r="152" spans="1:28" ht="15">
      <c r="A152" s="269"/>
      <c r="B152" s="270"/>
      <c r="C152" s="270"/>
      <c r="D152" s="271"/>
      <c r="E152" s="298"/>
      <c r="F152" s="272"/>
      <c r="G152" s="272"/>
      <c r="H152" s="306"/>
      <c r="I152" s="306"/>
      <c r="J152" s="306"/>
      <c r="K152" s="211"/>
      <c r="L152" s="211"/>
      <c r="M152" s="130"/>
      <c r="N152" s="130"/>
      <c r="O152" s="130"/>
      <c r="P152" s="130"/>
      <c r="Q152" s="130"/>
      <c r="R152" s="130"/>
      <c r="S152" s="130"/>
      <c r="T152" s="130"/>
      <c r="U152" s="130"/>
      <c r="V152" s="130"/>
      <c r="W152" s="130"/>
      <c r="X152" s="130"/>
      <c r="Y152" s="130"/>
      <c r="Z152" s="130"/>
      <c r="AA152" s="130"/>
      <c r="AB152" s="130"/>
    </row>
    <row r="153" spans="1:28" ht="15">
      <c r="A153" s="237"/>
      <c r="B153" s="238"/>
      <c r="C153" s="238"/>
      <c r="D153" s="239"/>
      <c r="E153" s="294"/>
      <c r="F153" s="235"/>
      <c r="G153" s="235"/>
      <c r="H153" s="306"/>
      <c r="I153" s="306"/>
      <c r="J153" s="306"/>
      <c r="K153" s="211"/>
      <c r="L153" s="211"/>
      <c r="M153" s="130"/>
      <c r="N153" s="130"/>
      <c r="O153" s="130"/>
      <c r="P153" s="130"/>
      <c r="Q153" s="130"/>
      <c r="R153" s="130"/>
      <c r="S153" s="130"/>
      <c r="T153" s="130"/>
      <c r="U153" s="130"/>
      <c r="V153" s="130"/>
      <c r="W153" s="130"/>
      <c r="X153" s="130"/>
      <c r="Y153" s="130"/>
      <c r="Z153" s="130"/>
      <c r="AA153" s="130"/>
      <c r="AB153" s="130"/>
    </row>
    <row r="154" spans="1:28" ht="30">
      <c r="A154" s="237"/>
      <c r="B154" s="273" t="s">
        <v>434</v>
      </c>
      <c r="C154" s="274"/>
      <c r="D154" s="275" t="s">
        <v>250</v>
      </c>
      <c r="F154" s="235"/>
      <c r="G154" s="235"/>
      <c r="H154" s="306"/>
      <c r="I154" s="306"/>
      <c r="J154" s="306"/>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276"/>
      <c r="B155" s="277" t="s">
        <v>32</v>
      </c>
      <c r="C155" s="278" t="s">
        <v>435</v>
      </c>
      <c r="D155" s="279">
        <f>SUM(D7:D150)-SUMIF(E5:E150,"-",D5:D150)</f>
        <v>131</v>
      </c>
      <c r="E155" s="186"/>
      <c r="F155" s="235"/>
      <c r="G155" s="235"/>
      <c r="H155" s="306"/>
      <c r="I155" s="306"/>
      <c r="J155" s="306"/>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276"/>
      <c r="B156" s="277" t="s">
        <v>33</v>
      </c>
      <c r="C156" s="278" t="s">
        <v>241</v>
      </c>
      <c r="D156" s="279">
        <f>SUMIF(E5:E150,"~?",D5:D150)</f>
        <v>55</v>
      </c>
      <c r="E156" s="186"/>
      <c r="F156" s="235"/>
      <c r="G156" s="235"/>
      <c r="H156" s="306"/>
      <c r="I156" s="306"/>
      <c r="J156" s="306"/>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276"/>
      <c r="B157" s="277" t="s">
        <v>34</v>
      </c>
      <c r="C157" s="278" t="s">
        <v>242</v>
      </c>
      <c r="D157" s="279">
        <f>SUM(E5:E150)</f>
        <v>37</v>
      </c>
      <c r="E157" s="186"/>
      <c r="F157" s="235"/>
      <c r="G157" s="235"/>
      <c r="H157" s="306"/>
      <c r="I157" s="306"/>
      <c r="J157" s="306"/>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276"/>
      <c r="B158" s="277" t="s">
        <v>35</v>
      </c>
      <c r="C158" s="278" t="s">
        <v>243</v>
      </c>
      <c r="D158" s="279">
        <f>D155-D156</f>
        <v>76</v>
      </c>
      <c r="E158" s="186"/>
      <c r="F158" s="235"/>
      <c r="G158" s="235"/>
      <c r="H158" s="306"/>
      <c r="I158" s="306"/>
      <c r="J158" s="306"/>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276"/>
      <c r="B159" s="280" t="s">
        <v>244</v>
      </c>
      <c r="C159" s="281" t="s">
        <v>436</v>
      </c>
      <c r="D159" s="282">
        <v>0.36151515150000002</v>
      </c>
      <c r="E159" s="186"/>
      <c r="F159" s="235"/>
      <c r="G159" s="235"/>
      <c r="H159" s="306"/>
      <c r="I159" s="306"/>
      <c r="J159" s="306"/>
      <c r="K159" s="211"/>
      <c r="L159" s="211"/>
      <c r="M159" s="130"/>
      <c r="N159" s="130"/>
      <c r="O159" s="130"/>
      <c r="P159" s="130"/>
      <c r="Q159" s="130"/>
      <c r="R159" s="130"/>
      <c r="S159" s="130"/>
      <c r="T159" s="130"/>
      <c r="U159" s="130"/>
      <c r="V159" s="130"/>
      <c r="W159" s="130"/>
      <c r="X159" s="130"/>
      <c r="Y159" s="130"/>
      <c r="Z159" s="130"/>
      <c r="AA159" s="130"/>
      <c r="AB159" s="130"/>
    </row>
    <row r="160" spans="1:28" ht="15">
      <c r="A160" s="276"/>
      <c r="B160" s="235"/>
      <c r="C160" s="235"/>
      <c r="D160" s="235"/>
      <c r="E160" s="235"/>
      <c r="F160" s="235"/>
      <c r="G160" s="235"/>
      <c r="H160" s="306"/>
      <c r="I160" s="306"/>
      <c r="J160" s="306"/>
      <c r="K160" s="211"/>
      <c r="L160" s="211"/>
      <c r="M160" s="130"/>
      <c r="N160" s="130"/>
      <c r="O160" s="130"/>
      <c r="P160" s="130"/>
      <c r="Q160" s="130"/>
      <c r="R160" s="130"/>
      <c r="S160" s="130"/>
      <c r="T160" s="130"/>
      <c r="U160" s="130"/>
      <c r="V160" s="130"/>
      <c r="W160" s="130"/>
      <c r="X160" s="130"/>
      <c r="Y160" s="130"/>
      <c r="Z160" s="130"/>
      <c r="AA160" s="130"/>
      <c r="AB160" s="130"/>
    </row>
    <row r="161" spans="1:28" ht="15">
      <c r="A161" s="237"/>
      <c r="B161" s="235"/>
      <c r="C161" s="235"/>
      <c r="D161" s="235"/>
      <c r="E161" s="235"/>
      <c r="F161" s="235"/>
      <c r="G161" s="235"/>
      <c r="H161" s="306"/>
      <c r="I161" s="306"/>
      <c r="J161" s="306"/>
      <c r="K161" s="211"/>
      <c r="L161" s="211"/>
      <c r="M161" s="130"/>
      <c r="N161" s="130"/>
      <c r="O161" s="130"/>
      <c r="P161" s="130"/>
      <c r="Q161" s="130"/>
      <c r="R161" s="130"/>
      <c r="S161" s="130"/>
      <c r="T161" s="130"/>
      <c r="U161" s="130"/>
      <c r="V161" s="130"/>
      <c r="W161" s="130"/>
      <c r="X161" s="130"/>
      <c r="Y161" s="130"/>
      <c r="Z161" s="130"/>
      <c r="AA161" s="130"/>
      <c r="AB161" s="130"/>
    </row>
    <row r="162" spans="1:28" ht="15">
      <c r="A162" s="237"/>
      <c r="B162" s="235"/>
      <c r="C162" s="235"/>
      <c r="D162" s="235"/>
      <c r="E162" s="235"/>
      <c r="F162" s="235"/>
      <c r="G162" s="235"/>
      <c r="H162" s="306"/>
      <c r="I162" s="306"/>
      <c r="J162" s="306"/>
      <c r="K162" s="211"/>
      <c r="L162" s="211"/>
      <c r="M162" s="130"/>
      <c r="N162" s="130"/>
      <c r="O162" s="130"/>
      <c r="P162" s="130"/>
      <c r="Q162" s="130"/>
      <c r="R162" s="130"/>
      <c r="S162" s="130"/>
      <c r="T162" s="130"/>
      <c r="U162" s="130"/>
      <c r="V162" s="130"/>
      <c r="W162" s="130"/>
      <c r="X162" s="130"/>
      <c r="Y162" s="130"/>
      <c r="Z162" s="130"/>
      <c r="AA162" s="130"/>
      <c r="AB162" s="130"/>
    </row>
    <row r="163" spans="1:28" ht="75">
      <c r="A163" s="237"/>
      <c r="B163" s="324" t="s">
        <v>575</v>
      </c>
      <c r="C163" s="324" t="s">
        <v>579</v>
      </c>
      <c r="D163" s="325" t="s">
        <v>580</v>
      </c>
      <c r="E163" s="235"/>
      <c r="F163" s="235"/>
      <c r="G163" s="235"/>
      <c r="H163" s="306"/>
      <c r="I163" s="306"/>
      <c r="J163" s="306"/>
      <c r="K163" s="211"/>
      <c r="L163" s="211"/>
      <c r="M163" s="130"/>
      <c r="N163" s="130"/>
      <c r="O163" s="130"/>
      <c r="P163" s="130"/>
      <c r="Q163" s="130"/>
      <c r="R163" s="130"/>
      <c r="S163" s="130"/>
      <c r="T163" s="130"/>
      <c r="U163" s="130"/>
      <c r="V163" s="130"/>
      <c r="W163" s="130"/>
      <c r="X163" s="130"/>
      <c r="Y163" s="130"/>
      <c r="Z163" s="130"/>
      <c r="AA163" s="130"/>
      <c r="AB163" s="130"/>
    </row>
    <row r="164" spans="1:28" ht="15">
      <c r="A164" s="237"/>
      <c r="B164" s="235" t="str">
        <f>Dimenzie!$B$2</f>
        <v>Vyhľadateľnosť</v>
      </c>
      <c r="C164" s="326">
        <f>L11</f>
        <v>0.66666666666666663</v>
      </c>
      <c r="D164" s="326">
        <f t="shared" ref="D164:D178" si="0">1-C164</f>
        <v>0.33333333333333337</v>
      </c>
      <c r="E164" s="235"/>
      <c r="F164" s="235"/>
      <c r="G164" s="235"/>
      <c r="H164" s="306"/>
      <c r="I164" s="306"/>
      <c r="J164" s="306"/>
      <c r="K164" s="211"/>
      <c r="L164" s="211"/>
      <c r="M164" s="130"/>
      <c r="N164" s="130"/>
      <c r="O164" s="130"/>
      <c r="P164" s="130"/>
      <c r="Q164" s="130"/>
      <c r="R164" s="130"/>
      <c r="S164" s="130"/>
      <c r="T164" s="130"/>
      <c r="U164" s="130"/>
      <c r="V164" s="130"/>
      <c r="W164" s="130"/>
      <c r="X164" s="130"/>
      <c r="Y164" s="130"/>
      <c r="Z164" s="130"/>
      <c r="AA164" s="130"/>
      <c r="AB164" s="130"/>
    </row>
    <row r="165" spans="1:28" ht="15">
      <c r="A165" s="237"/>
      <c r="B165" s="235" t="str">
        <f>Dimenzie!$B$3</f>
        <v>Návody a informovanosť</v>
      </c>
      <c r="C165" s="326">
        <f>L17</f>
        <v>1</v>
      </c>
      <c r="D165" s="326">
        <f t="shared" si="0"/>
        <v>0</v>
      </c>
      <c r="E165" s="235"/>
      <c r="F165" s="235"/>
      <c r="G165" s="235"/>
      <c r="H165" s="306"/>
      <c r="I165" s="306"/>
      <c r="J165" s="306"/>
      <c r="K165" s="211"/>
      <c r="L165" s="211"/>
      <c r="M165" s="130"/>
      <c r="N165" s="130"/>
      <c r="O165" s="130"/>
      <c r="P165" s="130"/>
      <c r="Q165" s="130"/>
      <c r="R165" s="130"/>
      <c r="S165" s="130"/>
      <c r="T165" s="130"/>
      <c r="U165" s="130"/>
      <c r="V165" s="130"/>
      <c r="W165" s="130"/>
      <c r="X165" s="130"/>
      <c r="Y165" s="130"/>
      <c r="Z165" s="130"/>
      <c r="AA165" s="130"/>
      <c r="AB165" s="130"/>
    </row>
    <row r="166" spans="1:28" ht="15">
      <c r="A166" s="237"/>
      <c r="B166" s="235" t="str">
        <f>Dimenzie!$B$4</f>
        <v>Navigácia vo formulároch</v>
      </c>
      <c r="C166" s="326">
        <f>L27</f>
        <v>0.33333333333333331</v>
      </c>
      <c r="D166" s="326">
        <f t="shared" si="0"/>
        <v>0.66666666666666674</v>
      </c>
      <c r="E166" s="235"/>
      <c r="F166" s="235"/>
      <c r="G166" s="235"/>
      <c r="H166" s="306"/>
      <c r="I166" s="306"/>
      <c r="J166" s="306"/>
      <c r="K166" s="211"/>
      <c r="L166" s="211"/>
      <c r="M166" s="130"/>
      <c r="N166" s="130"/>
      <c r="O166" s="130"/>
      <c r="P166" s="130"/>
      <c r="Q166" s="130"/>
      <c r="R166" s="130"/>
      <c r="S166" s="130"/>
      <c r="T166" s="130"/>
      <c r="U166" s="130"/>
      <c r="V166" s="130"/>
      <c r="W166" s="130"/>
      <c r="X166" s="130"/>
      <c r="Y166" s="130"/>
      <c r="Z166" s="130"/>
      <c r="AA166" s="130"/>
      <c r="AB166" s="130"/>
    </row>
    <row r="167" spans="1:28" ht="15">
      <c r="A167" s="237"/>
      <c r="B167" s="235" t="str">
        <f>Dimenzie!$B$5</f>
        <v>Proaktívnosť</v>
      </c>
      <c r="C167" s="326">
        <f>L32</f>
        <v>0.66666666666666663</v>
      </c>
      <c r="D167" s="326">
        <f t="shared" si="0"/>
        <v>0.33333333333333337</v>
      </c>
      <c r="E167" s="235"/>
      <c r="F167" s="235"/>
      <c r="G167" s="235"/>
      <c r="H167" s="306"/>
      <c r="I167" s="306"/>
      <c r="J167" s="306"/>
      <c r="K167" s="211"/>
      <c r="L167" s="211"/>
      <c r="M167" s="130"/>
      <c r="N167" s="130"/>
      <c r="O167" s="130"/>
      <c r="P167" s="130"/>
      <c r="Q167" s="130"/>
      <c r="R167" s="130"/>
      <c r="S167" s="130"/>
      <c r="T167" s="130"/>
      <c r="U167" s="130"/>
      <c r="V167" s="130"/>
      <c r="W167" s="130"/>
      <c r="X167" s="130"/>
      <c r="Y167" s="130"/>
      <c r="Z167" s="130"/>
      <c r="AA167" s="130"/>
      <c r="AB167" s="130"/>
    </row>
    <row r="168" spans="1:28" ht="15">
      <c r="A168" s="237"/>
      <c r="B168" s="235" t="str">
        <f>Dimenzie!$B$6</f>
        <v>1x a dosť!</v>
      </c>
      <c r="C168" s="326">
        <f>L37</f>
        <v>0</v>
      </c>
      <c r="D168" s="326">
        <f t="shared" si="0"/>
        <v>1</v>
      </c>
      <c r="E168" s="235"/>
      <c r="F168" s="235"/>
      <c r="G168" s="235"/>
      <c r="H168" s="306"/>
      <c r="I168" s="306"/>
      <c r="J168" s="306"/>
      <c r="K168" s="211"/>
      <c r="L168" s="211"/>
      <c r="M168" s="130"/>
      <c r="N168" s="130"/>
      <c r="O168" s="130"/>
      <c r="P168" s="130"/>
      <c r="Q168" s="130"/>
      <c r="R168" s="130"/>
      <c r="S168" s="130"/>
      <c r="T168" s="130"/>
      <c r="U168" s="130"/>
      <c r="V168" s="130"/>
      <c r="W168" s="130"/>
      <c r="X168" s="130"/>
      <c r="Y168" s="130"/>
      <c r="Z168" s="130"/>
      <c r="AA168" s="130"/>
      <c r="AB168" s="130"/>
    </row>
    <row r="169" spans="1:28" ht="15">
      <c r="A169" s="237"/>
      <c r="B169" s="235" t="str">
        <f>Dimenzie!$B$7</f>
        <v>Spätná väzba</v>
      </c>
      <c r="C169" s="326">
        <f>L42</f>
        <v>0</v>
      </c>
      <c r="D169" s="326">
        <f t="shared" si="0"/>
        <v>1</v>
      </c>
      <c r="E169" s="235"/>
      <c r="F169" s="235"/>
      <c r="G169" s="235"/>
      <c r="H169" s="306"/>
      <c r="I169" s="306"/>
      <c r="J169" s="306"/>
      <c r="K169" s="211"/>
      <c r="L169" s="211"/>
      <c r="M169" s="130"/>
      <c r="N169" s="130"/>
      <c r="O169" s="130"/>
      <c r="P169" s="130"/>
      <c r="Q169" s="130"/>
      <c r="R169" s="130"/>
      <c r="S169" s="130"/>
      <c r="T169" s="130"/>
      <c r="U169" s="130"/>
      <c r="V169" s="130"/>
      <c r="W169" s="130"/>
      <c r="X169" s="130"/>
      <c r="Y169" s="130"/>
      <c r="Z169" s="130"/>
      <c r="AA169" s="130"/>
      <c r="AB169" s="130"/>
    </row>
    <row r="170" spans="1:28" ht="15">
      <c r="A170" s="237"/>
      <c r="B170" s="235" t="str">
        <f>Dimenzie!$B$8</f>
        <v>Použiteľnosť</v>
      </c>
      <c r="C170" s="326">
        <f>L56</f>
        <v>0.18181818181818182</v>
      </c>
      <c r="D170" s="326">
        <f t="shared" si="0"/>
        <v>0.81818181818181812</v>
      </c>
      <c r="E170" s="235"/>
      <c r="F170" s="235"/>
      <c r="G170" s="235"/>
      <c r="H170" s="306"/>
      <c r="I170" s="306"/>
      <c r="J170" s="306"/>
      <c r="K170" s="211"/>
      <c r="L170" s="211"/>
      <c r="M170" s="130"/>
      <c r="N170" s="130"/>
      <c r="O170" s="130"/>
      <c r="P170" s="130"/>
      <c r="Q170" s="130"/>
      <c r="R170" s="130"/>
      <c r="S170" s="130"/>
      <c r="T170" s="130"/>
      <c r="U170" s="130"/>
      <c r="V170" s="130"/>
      <c r="W170" s="130"/>
      <c r="X170" s="130"/>
      <c r="Y170" s="130"/>
      <c r="Z170" s="130"/>
      <c r="AA170" s="130"/>
      <c r="AB170" s="130"/>
    </row>
    <row r="171" spans="1:28" ht="15">
      <c r="A171" s="237"/>
      <c r="B171" s="235" t="str">
        <f>Dimenzie!$B$9</f>
        <v>Zrozumiteľnosť</v>
      </c>
      <c r="C171" s="326">
        <f>L90</f>
        <v>0</v>
      </c>
      <c r="D171" s="326">
        <f t="shared" si="0"/>
        <v>1</v>
      </c>
      <c r="E171" s="235"/>
      <c r="F171" s="235"/>
      <c r="G171" s="235"/>
      <c r="H171" s="306"/>
      <c r="I171" s="306"/>
      <c r="J171" s="306"/>
      <c r="K171" s="211"/>
      <c r="L171" s="211"/>
      <c r="M171" s="130"/>
      <c r="N171" s="130"/>
      <c r="O171" s="130"/>
      <c r="P171" s="130"/>
      <c r="Q171" s="130"/>
      <c r="R171" s="130"/>
      <c r="S171" s="130"/>
      <c r="T171" s="130"/>
      <c r="U171" s="130"/>
      <c r="V171" s="130"/>
      <c r="W171" s="130"/>
      <c r="X171" s="130"/>
      <c r="Y171" s="130"/>
      <c r="Z171" s="130"/>
      <c r="AA171" s="130"/>
      <c r="AB171" s="130"/>
    </row>
    <row r="172" spans="1:28" ht="15">
      <c r="A172" s="237"/>
      <c r="B172" s="235" t="str">
        <f>Dimenzie!$B$10</f>
        <v>Dostupnosť online</v>
      </c>
      <c r="C172" s="326">
        <f>L95</f>
        <v>1</v>
      </c>
      <c r="D172" s="326">
        <f t="shared" si="0"/>
        <v>0</v>
      </c>
      <c r="E172" s="235"/>
      <c r="F172" s="235"/>
      <c r="G172" s="235"/>
      <c r="H172" s="306"/>
      <c r="I172" s="306"/>
      <c r="J172" s="306"/>
      <c r="K172" s="211"/>
      <c r="L172" s="211"/>
      <c r="M172" s="130"/>
      <c r="N172" s="130"/>
      <c r="O172" s="130"/>
      <c r="P172" s="130"/>
      <c r="Q172" s="130"/>
      <c r="R172" s="130"/>
      <c r="S172" s="130"/>
      <c r="T172" s="130"/>
      <c r="U172" s="130"/>
      <c r="V172" s="130"/>
      <c r="W172" s="130"/>
      <c r="X172" s="130"/>
      <c r="Y172" s="130"/>
      <c r="Z172" s="130"/>
      <c r="AA172" s="130"/>
      <c r="AB172" s="130"/>
    </row>
    <row r="173" spans="1:28" ht="15">
      <c r="A173" s="237"/>
      <c r="B173" s="235" t="str">
        <f>Dimenzie!$B$11</f>
        <v>Mobilita</v>
      </c>
      <c r="C173" s="326">
        <f>L100</f>
        <v>0.2</v>
      </c>
      <c r="D173" s="326">
        <f t="shared" si="0"/>
        <v>0.8</v>
      </c>
      <c r="E173" s="235"/>
      <c r="F173" s="235"/>
      <c r="G173" s="235"/>
      <c r="H173" s="306"/>
      <c r="I173" s="306"/>
      <c r="J173" s="306"/>
      <c r="K173" s="211"/>
      <c r="L173" s="211"/>
      <c r="M173" s="130"/>
      <c r="N173" s="130"/>
      <c r="O173" s="130"/>
      <c r="P173" s="130"/>
      <c r="Q173" s="130"/>
      <c r="R173" s="130"/>
      <c r="S173" s="130"/>
      <c r="T173" s="130"/>
      <c r="U173" s="130"/>
      <c r="V173" s="130"/>
      <c r="W173" s="130"/>
      <c r="X173" s="130"/>
      <c r="Y173" s="130"/>
      <c r="Z173" s="130"/>
      <c r="AA173" s="130"/>
      <c r="AB173" s="130"/>
    </row>
    <row r="174" spans="1:28" ht="15">
      <c r="A174" s="237"/>
      <c r="B174" s="235" t="str">
        <f>Dimenzie!$B$12</f>
        <v>Inkluzívnosť</v>
      </c>
      <c r="C174" s="326">
        <f>L107</f>
        <v>0</v>
      </c>
      <c r="D174" s="326">
        <f t="shared" si="0"/>
        <v>1</v>
      </c>
      <c r="E174" s="235"/>
      <c r="F174" s="235"/>
      <c r="G174" s="235"/>
      <c r="H174" s="306"/>
      <c r="I174" s="306"/>
      <c r="J174" s="306"/>
      <c r="K174" s="211"/>
      <c r="L174" s="211"/>
      <c r="M174" s="130"/>
      <c r="N174" s="130"/>
      <c r="O174" s="130"/>
      <c r="P174" s="130"/>
      <c r="Q174" s="130"/>
      <c r="R174" s="130"/>
      <c r="S174" s="130"/>
      <c r="T174" s="130"/>
      <c r="U174" s="130"/>
      <c r="V174" s="130"/>
      <c r="W174" s="130"/>
      <c r="X174" s="130"/>
      <c r="Y174" s="130"/>
      <c r="Z174" s="130"/>
      <c r="AA174" s="130"/>
      <c r="AB174" s="130"/>
    </row>
    <row r="175" spans="1:28" ht="15">
      <c r="A175" s="237"/>
      <c r="B175" s="235" t="str">
        <f>Dimenzie!$B$13</f>
        <v>Platba</v>
      </c>
      <c r="C175" s="326">
        <f>L113</f>
        <v>0</v>
      </c>
      <c r="D175" s="326">
        <f t="shared" si="0"/>
        <v>1</v>
      </c>
      <c r="E175" s="235"/>
      <c r="F175" s="235"/>
      <c r="G175" s="235"/>
      <c r="H175" s="306"/>
      <c r="I175" s="306"/>
      <c r="J175" s="306"/>
      <c r="K175" s="211"/>
      <c r="L175" s="211"/>
      <c r="M175" s="130"/>
      <c r="N175" s="130"/>
      <c r="O175" s="130"/>
      <c r="P175" s="130"/>
      <c r="Q175" s="130"/>
      <c r="R175" s="130"/>
      <c r="S175" s="130"/>
      <c r="T175" s="130"/>
      <c r="U175" s="130"/>
      <c r="V175" s="130"/>
      <c r="W175" s="130"/>
      <c r="X175" s="130"/>
      <c r="Y175" s="130"/>
      <c r="Z175" s="130"/>
      <c r="AA175" s="130"/>
      <c r="AB175" s="130"/>
    </row>
    <row r="176" spans="1:28" ht="15">
      <c r="A176" s="237"/>
      <c r="B176" s="235" t="str">
        <f>Dimenzie!$B$14</f>
        <v>Bezpečnosť</v>
      </c>
      <c r="C176" s="326">
        <f>L120</f>
        <v>0.8</v>
      </c>
      <c r="D176" s="326">
        <f t="shared" si="0"/>
        <v>0.19999999999999996</v>
      </c>
      <c r="E176" s="235"/>
      <c r="F176" s="235"/>
      <c r="G176" s="235"/>
      <c r="H176" s="306"/>
      <c r="I176" s="327"/>
      <c r="J176" s="306"/>
      <c r="K176" s="211"/>
      <c r="L176" s="211"/>
      <c r="M176" s="130"/>
      <c r="N176" s="130"/>
      <c r="O176" s="130"/>
      <c r="P176" s="130"/>
      <c r="Q176" s="130"/>
      <c r="R176" s="130"/>
      <c r="S176" s="130"/>
      <c r="T176" s="130"/>
      <c r="U176" s="130"/>
      <c r="V176" s="130"/>
      <c r="W176" s="130"/>
      <c r="X176" s="130"/>
      <c r="Y176" s="130"/>
      <c r="Z176" s="130"/>
      <c r="AA176" s="130"/>
      <c r="AB176" s="130"/>
    </row>
    <row r="177" spans="1:28" ht="15">
      <c r="A177" s="237"/>
      <c r="B177" s="235" t="str">
        <f>Dimenzie!$B$15</f>
        <v>Transparentnosť</v>
      </c>
      <c r="C177" s="326">
        <f>L127</f>
        <v>0</v>
      </c>
      <c r="D177" s="326">
        <f t="shared" si="0"/>
        <v>1</v>
      </c>
      <c r="E177" s="235"/>
      <c r="F177" s="235"/>
      <c r="G177" s="235"/>
      <c r="H177" s="306"/>
      <c r="I177" s="306"/>
      <c r="J177" s="306"/>
      <c r="K177" s="211"/>
      <c r="L177" s="211"/>
      <c r="M177" s="130"/>
      <c r="N177" s="130"/>
      <c r="O177" s="130"/>
      <c r="P177" s="130"/>
      <c r="Q177" s="130"/>
      <c r="R177" s="130"/>
      <c r="S177" s="130"/>
      <c r="T177" s="130"/>
      <c r="U177" s="130"/>
      <c r="V177" s="130"/>
      <c r="W177" s="130"/>
      <c r="X177" s="130"/>
      <c r="Y177" s="130"/>
      <c r="Z177" s="130"/>
      <c r="AA177" s="130"/>
      <c r="AB177" s="130"/>
    </row>
    <row r="178" spans="1:28" ht="15">
      <c r="A178" s="237"/>
      <c r="B178" s="235" t="str">
        <f>Dimenzie!$B$16</f>
        <v>Rozvoj</v>
      </c>
      <c r="C178" s="326">
        <f>L136</f>
        <v>0</v>
      </c>
      <c r="D178" s="326">
        <f t="shared" si="0"/>
        <v>1</v>
      </c>
      <c r="E178" s="235"/>
      <c r="F178" s="235"/>
      <c r="G178" s="235"/>
      <c r="H178" s="306"/>
      <c r="I178" s="306"/>
      <c r="J178" s="306"/>
      <c r="K178" s="211"/>
      <c r="L178" s="211"/>
      <c r="M178" s="130"/>
      <c r="N178" s="130"/>
      <c r="O178" s="130"/>
      <c r="P178" s="130"/>
      <c r="Q178" s="130"/>
      <c r="R178" s="130"/>
      <c r="S178" s="130"/>
      <c r="T178" s="130"/>
      <c r="U178" s="130"/>
      <c r="V178" s="130"/>
      <c r="W178" s="130"/>
      <c r="X178" s="130"/>
      <c r="Y178" s="130"/>
      <c r="Z178" s="130"/>
      <c r="AA178" s="130"/>
      <c r="AB178" s="130"/>
    </row>
    <row r="179" spans="1:28" ht="15">
      <c r="A179" s="237"/>
      <c r="B179" s="235"/>
      <c r="C179" s="235"/>
      <c r="D179" s="235"/>
      <c r="E179" s="235"/>
      <c r="F179" s="235"/>
      <c r="G179" s="235"/>
      <c r="H179" s="306"/>
      <c r="I179" s="306"/>
      <c r="J179" s="306"/>
      <c r="K179" s="211"/>
      <c r="L179" s="211"/>
      <c r="M179" s="130"/>
      <c r="N179" s="130"/>
      <c r="O179" s="130"/>
      <c r="P179" s="130"/>
      <c r="Q179" s="130"/>
      <c r="R179" s="130"/>
      <c r="S179" s="130"/>
      <c r="T179" s="130"/>
      <c r="U179" s="130"/>
      <c r="V179" s="130"/>
      <c r="W179" s="130"/>
      <c r="X179" s="130"/>
      <c r="Y179" s="130"/>
      <c r="Z179" s="130"/>
      <c r="AA179" s="130"/>
      <c r="AB179" s="130"/>
    </row>
    <row r="180" spans="1:28" ht="15">
      <c r="A180" s="237"/>
      <c r="B180" s="235"/>
      <c r="C180" s="235"/>
      <c r="D180" s="235"/>
      <c r="E180" s="235"/>
      <c r="F180" s="235"/>
      <c r="G180" s="235"/>
      <c r="H180" s="306"/>
      <c r="I180" s="306"/>
      <c r="J180" s="306"/>
      <c r="K180" s="211"/>
      <c r="L180" s="211"/>
      <c r="M180" s="130"/>
      <c r="N180" s="130"/>
      <c r="O180" s="130"/>
      <c r="P180" s="130"/>
      <c r="Q180" s="130"/>
      <c r="R180" s="130"/>
      <c r="S180" s="130"/>
      <c r="T180" s="130"/>
      <c r="U180" s="130"/>
      <c r="V180" s="130"/>
      <c r="W180" s="130"/>
      <c r="X180" s="130"/>
      <c r="Y180" s="130"/>
      <c r="Z180" s="130"/>
      <c r="AA180" s="130"/>
      <c r="AB180" s="130"/>
    </row>
    <row r="181" spans="1:28" ht="15">
      <c r="A181" s="237"/>
      <c r="B181" s="235"/>
      <c r="C181" s="235"/>
      <c r="D181" s="235"/>
      <c r="E181" s="235"/>
      <c r="F181" s="235"/>
      <c r="G181" s="235"/>
      <c r="H181" s="306"/>
      <c r="I181" s="306"/>
      <c r="J181" s="306"/>
      <c r="K181" s="211"/>
      <c r="L181" s="211"/>
      <c r="M181" s="130"/>
      <c r="N181" s="130"/>
      <c r="O181" s="130"/>
      <c r="P181" s="130"/>
      <c r="Q181" s="130"/>
      <c r="R181" s="130"/>
      <c r="S181" s="130"/>
      <c r="T181" s="130"/>
      <c r="U181" s="130"/>
      <c r="V181" s="130"/>
      <c r="W181" s="130"/>
      <c r="X181" s="130"/>
      <c r="Y181" s="130"/>
      <c r="Z181" s="130"/>
      <c r="AA181" s="130"/>
      <c r="AB181" s="130"/>
    </row>
    <row r="182" spans="1:28" ht="15">
      <c r="A182" s="237"/>
      <c r="B182" s="235"/>
      <c r="C182" s="235"/>
      <c r="D182" s="235"/>
      <c r="E182" s="235"/>
      <c r="F182" s="235"/>
      <c r="G182" s="235"/>
      <c r="H182" s="306"/>
      <c r="I182" s="306"/>
      <c r="J182" s="306"/>
      <c r="K182" s="211"/>
      <c r="L182" s="211"/>
      <c r="M182" s="130"/>
      <c r="N182" s="130"/>
      <c r="O182" s="130"/>
      <c r="P182" s="130"/>
      <c r="Q182" s="130"/>
      <c r="R182" s="130"/>
      <c r="S182" s="130"/>
      <c r="T182" s="130"/>
      <c r="U182" s="130"/>
      <c r="V182" s="130"/>
      <c r="W182" s="130"/>
      <c r="X182" s="130"/>
      <c r="Y182" s="130"/>
      <c r="Z182" s="130"/>
      <c r="AA182" s="130"/>
      <c r="AB182" s="130"/>
    </row>
    <row r="183" spans="1:28" ht="15">
      <c r="A183" s="237"/>
      <c r="B183" s="235"/>
      <c r="C183" s="235"/>
      <c r="D183" s="235"/>
      <c r="E183" s="235"/>
      <c r="F183" s="235"/>
      <c r="G183" s="235"/>
      <c r="H183" s="306"/>
      <c r="I183" s="306"/>
      <c r="J183" s="306"/>
      <c r="K183" s="211"/>
      <c r="L183" s="211"/>
      <c r="M183" s="130"/>
      <c r="N183" s="130"/>
      <c r="O183" s="130"/>
      <c r="P183" s="130"/>
      <c r="Q183" s="130"/>
      <c r="R183" s="130"/>
      <c r="S183" s="130"/>
      <c r="T183" s="130"/>
      <c r="U183" s="130"/>
      <c r="V183" s="130"/>
      <c r="W183" s="130"/>
      <c r="X183" s="130"/>
      <c r="Y183" s="130"/>
      <c r="Z183" s="130"/>
      <c r="AA183" s="130"/>
      <c r="AB183" s="130"/>
    </row>
    <row r="184" spans="1:28" ht="15">
      <c r="A184" s="237"/>
      <c r="B184" s="235"/>
      <c r="C184" s="235"/>
      <c r="D184" s="235"/>
      <c r="E184" s="235"/>
      <c r="F184" s="235"/>
      <c r="G184" s="235"/>
      <c r="H184" s="306"/>
      <c r="I184" s="306"/>
      <c r="J184" s="306"/>
      <c r="K184" s="211"/>
      <c r="L184" s="211"/>
      <c r="M184" s="130"/>
      <c r="N184" s="130"/>
      <c r="O184" s="130"/>
      <c r="P184" s="130"/>
      <c r="Q184" s="130"/>
      <c r="R184" s="130"/>
      <c r="S184" s="130"/>
      <c r="T184" s="130"/>
      <c r="U184" s="130"/>
      <c r="V184" s="130"/>
      <c r="W184" s="130"/>
      <c r="X184" s="130"/>
      <c r="Y184" s="130"/>
      <c r="Z184" s="130"/>
      <c r="AA184" s="130"/>
      <c r="AB184" s="130"/>
    </row>
    <row r="185" spans="1:28" ht="15">
      <c r="A185" s="237"/>
      <c r="B185" s="235"/>
      <c r="C185" s="235"/>
      <c r="D185" s="235"/>
      <c r="E185" s="235"/>
      <c r="F185" s="235"/>
      <c r="G185" s="235"/>
      <c r="H185" s="306"/>
      <c r="I185" s="306"/>
      <c r="J185" s="306"/>
      <c r="K185" s="211"/>
      <c r="L185" s="211"/>
      <c r="M185" s="130"/>
      <c r="N185" s="130"/>
      <c r="O185" s="130"/>
      <c r="P185" s="130"/>
      <c r="Q185" s="130"/>
      <c r="R185" s="130"/>
      <c r="S185" s="130"/>
      <c r="T185" s="130"/>
      <c r="U185" s="130"/>
      <c r="V185" s="130"/>
      <c r="W185" s="130"/>
      <c r="X185" s="130"/>
      <c r="Y185" s="130"/>
      <c r="Z185" s="130"/>
      <c r="AA185" s="130"/>
      <c r="AB185" s="130"/>
    </row>
    <row r="186" spans="1:28" ht="15">
      <c r="A186" s="237"/>
      <c r="B186" s="235"/>
      <c r="C186" s="235"/>
      <c r="D186" s="235"/>
      <c r="E186" s="235"/>
      <c r="F186" s="235"/>
      <c r="G186" s="235"/>
      <c r="H186" s="306"/>
      <c r="I186" s="306"/>
      <c r="J186" s="306"/>
      <c r="K186" s="211"/>
      <c r="L186" s="211"/>
      <c r="M186" s="130"/>
      <c r="N186" s="130"/>
      <c r="O186" s="130"/>
      <c r="P186" s="130"/>
      <c r="Q186" s="130"/>
      <c r="R186" s="130"/>
      <c r="S186" s="130"/>
      <c r="T186" s="130"/>
      <c r="U186" s="130"/>
      <c r="V186" s="130"/>
      <c r="W186" s="130"/>
      <c r="X186" s="130"/>
      <c r="Y186" s="130"/>
      <c r="Z186" s="130"/>
      <c r="AA186" s="130"/>
      <c r="AB186" s="130"/>
    </row>
    <row r="187" spans="1:28" ht="15">
      <c r="A187" s="237"/>
      <c r="B187" s="235"/>
      <c r="C187" s="235"/>
      <c r="D187" s="235"/>
      <c r="E187" s="235"/>
      <c r="F187" s="235"/>
      <c r="G187" s="235"/>
      <c r="H187" s="306"/>
      <c r="I187" s="306"/>
      <c r="J187" s="306"/>
      <c r="K187" s="211"/>
      <c r="L187" s="211"/>
      <c r="M187" s="130"/>
      <c r="N187" s="130"/>
      <c r="O187" s="130"/>
      <c r="P187" s="130"/>
      <c r="Q187" s="130"/>
      <c r="R187" s="130"/>
      <c r="S187" s="130"/>
      <c r="T187" s="130"/>
      <c r="U187" s="130"/>
      <c r="V187" s="130"/>
      <c r="W187" s="130"/>
      <c r="X187" s="130"/>
      <c r="Y187" s="130"/>
      <c r="Z187" s="130"/>
      <c r="AA187" s="130"/>
      <c r="AB187" s="130"/>
    </row>
    <row r="188" spans="1:28" ht="15">
      <c r="A188" s="237"/>
      <c r="B188" s="235"/>
      <c r="C188" s="235"/>
      <c r="D188" s="235"/>
      <c r="E188" s="235"/>
      <c r="F188" s="235"/>
      <c r="G188" s="235"/>
      <c r="H188" s="306"/>
      <c r="I188" s="306"/>
      <c r="J188" s="306"/>
      <c r="K188" s="211"/>
      <c r="L188" s="211"/>
      <c r="M188" s="130"/>
      <c r="N188" s="130"/>
      <c r="O188" s="130"/>
      <c r="P188" s="130"/>
      <c r="Q188" s="130"/>
      <c r="R188" s="130"/>
      <c r="S188" s="130"/>
      <c r="T188" s="130"/>
      <c r="U188" s="130"/>
      <c r="V188" s="130"/>
      <c r="W188" s="130"/>
      <c r="X188" s="130"/>
      <c r="Y188" s="130"/>
      <c r="Z188" s="130"/>
      <c r="AA188" s="130"/>
      <c r="AB188" s="130"/>
    </row>
    <row r="189" spans="1:28" ht="15">
      <c r="A189" s="237"/>
      <c r="B189" s="235"/>
      <c r="C189" s="235"/>
      <c r="D189" s="235"/>
      <c r="E189" s="235"/>
      <c r="F189" s="235"/>
      <c r="G189" s="235"/>
      <c r="H189" s="306"/>
      <c r="I189" s="306"/>
      <c r="J189" s="306"/>
      <c r="K189" s="211"/>
      <c r="L189" s="211"/>
      <c r="M189" s="130"/>
      <c r="N189" s="130"/>
      <c r="O189" s="130"/>
      <c r="P189" s="130"/>
      <c r="Q189" s="130"/>
      <c r="R189" s="130"/>
      <c r="S189" s="130"/>
      <c r="T189" s="130"/>
      <c r="U189" s="130"/>
      <c r="V189" s="130"/>
      <c r="W189" s="130"/>
      <c r="X189" s="130"/>
      <c r="Y189" s="130"/>
      <c r="Z189" s="130"/>
      <c r="AA189" s="130"/>
      <c r="AB189" s="130"/>
    </row>
    <row r="190" spans="1:28" ht="15">
      <c r="A190" s="237"/>
      <c r="B190" s="235"/>
      <c r="C190" s="235"/>
      <c r="D190" s="235"/>
      <c r="E190" s="235"/>
      <c r="F190" s="235"/>
      <c r="G190" s="235"/>
      <c r="H190" s="306"/>
      <c r="I190" s="306"/>
      <c r="J190" s="306"/>
      <c r="K190" s="211"/>
      <c r="L190" s="211"/>
      <c r="M190" s="130"/>
      <c r="N190" s="130"/>
      <c r="O190" s="130"/>
      <c r="P190" s="130"/>
      <c r="Q190" s="130"/>
      <c r="R190" s="130"/>
      <c r="S190" s="130"/>
      <c r="T190" s="130"/>
      <c r="U190" s="130"/>
      <c r="V190" s="130"/>
      <c r="W190" s="130"/>
      <c r="X190" s="130"/>
      <c r="Y190" s="130"/>
      <c r="Z190" s="130"/>
      <c r="AA190" s="130"/>
      <c r="AB190" s="130"/>
    </row>
    <row r="191" spans="1:28" ht="15">
      <c r="A191" s="237"/>
      <c r="B191" s="235"/>
      <c r="C191" s="235"/>
      <c r="D191" s="235"/>
      <c r="E191" s="235"/>
      <c r="F191" s="235"/>
      <c r="G191" s="235"/>
      <c r="H191" s="306"/>
      <c r="I191" s="306"/>
      <c r="J191" s="306"/>
      <c r="K191" s="211"/>
      <c r="L191" s="211"/>
      <c r="M191" s="130"/>
      <c r="N191" s="130"/>
      <c r="O191" s="130"/>
      <c r="P191" s="130"/>
      <c r="Q191" s="130"/>
      <c r="R191" s="130"/>
      <c r="S191" s="130"/>
      <c r="T191" s="130"/>
      <c r="U191" s="130"/>
      <c r="V191" s="130"/>
      <c r="W191" s="130"/>
      <c r="X191" s="130"/>
      <c r="Y191" s="130"/>
      <c r="Z191" s="130"/>
      <c r="AA191" s="130"/>
      <c r="AB191" s="130"/>
    </row>
    <row r="192" spans="1:28" ht="15">
      <c r="A192" s="237"/>
      <c r="B192" s="235"/>
      <c r="C192" s="235"/>
      <c r="D192" s="235"/>
      <c r="E192" s="235"/>
      <c r="F192" s="235"/>
      <c r="G192" s="235"/>
      <c r="H192" s="306"/>
      <c r="I192" s="306"/>
      <c r="J192" s="306"/>
      <c r="K192" s="211"/>
      <c r="L192" s="211"/>
      <c r="M192" s="130"/>
      <c r="N192" s="130"/>
      <c r="O192" s="130"/>
      <c r="P192" s="130"/>
      <c r="Q192" s="130"/>
      <c r="R192" s="130"/>
      <c r="S192" s="130"/>
      <c r="T192" s="130"/>
      <c r="U192" s="130"/>
      <c r="V192" s="130"/>
      <c r="W192" s="130"/>
      <c r="X192" s="130"/>
      <c r="Y192" s="130"/>
      <c r="Z192" s="130"/>
      <c r="AA192" s="130"/>
      <c r="AB192" s="130"/>
    </row>
    <row r="193" spans="1:28" ht="15">
      <c r="A193" s="237"/>
      <c r="B193" s="235"/>
      <c r="C193" s="235"/>
      <c r="D193" s="235"/>
      <c r="E193" s="235"/>
      <c r="F193" s="235"/>
      <c r="G193" s="235"/>
      <c r="H193" s="306"/>
      <c r="I193" s="306"/>
      <c r="J193" s="306"/>
      <c r="K193" s="211"/>
      <c r="L193" s="211"/>
      <c r="M193" s="130"/>
      <c r="N193" s="130"/>
      <c r="O193" s="130"/>
      <c r="P193" s="130"/>
      <c r="Q193" s="130"/>
      <c r="R193" s="130"/>
      <c r="S193" s="130"/>
      <c r="T193" s="130"/>
      <c r="U193" s="130"/>
      <c r="V193" s="130"/>
      <c r="W193" s="130"/>
      <c r="X193" s="130"/>
      <c r="Y193" s="130"/>
      <c r="Z193" s="130"/>
      <c r="AA193" s="130"/>
      <c r="AB193" s="130"/>
    </row>
    <row r="194" spans="1:28" ht="15">
      <c r="A194" s="237"/>
      <c r="B194" s="235"/>
      <c r="C194" s="235"/>
      <c r="D194" s="235"/>
      <c r="E194" s="235"/>
      <c r="F194" s="235"/>
      <c r="G194" s="235"/>
      <c r="H194" s="306"/>
      <c r="I194" s="306"/>
      <c r="J194" s="306"/>
      <c r="K194" s="211"/>
      <c r="L194" s="211"/>
      <c r="M194" s="130"/>
      <c r="N194" s="130"/>
      <c r="O194" s="130"/>
      <c r="P194" s="130"/>
      <c r="Q194" s="130"/>
      <c r="R194" s="130"/>
      <c r="S194" s="130"/>
      <c r="T194" s="130"/>
      <c r="U194" s="130"/>
      <c r="V194" s="130"/>
      <c r="W194" s="130"/>
      <c r="X194" s="130"/>
      <c r="Y194" s="130"/>
      <c r="Z194" s="130"/>
      <c r="AA194" s="130"/>
      <c r="AB194" s="130"/>
    </row>
    <row r="195" spans="1:28" ht="15">
      <c r="A195" s="237"/>
      <c r="B195" s="235"/>
      <c r="C195" s="235"/>
      <c r="D195" s="235"/>
      <c r="E195" s="235"/>
      <c r="F195" s="235"/>
      <c r="G195" s="235"/>
      <c r="H195" s="306"/>
      <c r="I195" s="306"/>
      <c r="J195" s="306"/>
      <c r="K195" s="211"/>
      <c r="L195" s="211"/>
      <c r="M195" s="130"/>
      <c r="N195" s="130"/>
      <c r="O195" s="130"/>
      <c r="P195" s="130"/>
      <c r="Q195" s="130"/>
      <c r="R195" s="130"/>
      <c r="S195" s="130"/>
      <c r="T195" s="130"/>
      <c r="U195" s="130"/>
      <c r="V195" s="130"/>
      <c r="W195" s="130"/>
      <c r="X195" s="130"/>
      <c r="Y195" s="130"/>
      <c r="Z195" s="130"/>
      <c r="AA195" s="130"/>
      <c r="AB195" s="130"/>
    </row>
    <row r="196" spans="1:28" ht="15">
      <c r="A196" s="237"/>
      <c r="B196" s="235"/>
      <c r="C196" s="235"/>
      <c r="D196" s="235"/>
      <c r="E196" s="235"/>
      <c r="F196" s="235"/>
      <c r="G196" s="235"/>
      <c r="H196" s="306"/>
      <c r="I196" s="306"/>
      <c r="J196" s="306"/>
      <c r="K196" s="211"/>
      <c r="L196" s="211"/>
      <c r="M196" s="130"/>
      <c r="N196" s="130"/>
      <c r="O196" s="130"/>
      <c r="P196" s="130"/>
      <c r="Q196" s="130"/>
      <c r="R196" s="130"/>
      <c r="S196" s="130"/>
      <c r="T196" s="130"/>
      <c r="U196" s="130"/>
      <c r="V196" s="130"/>
      <c r="W196" s="130"/>
      <c r="X196" s="130"/>
      <c r="Y196" s="130"/>
      <c r="Z196" s="130"/>
      <c r="AA196" s="130"/>
      <c r="AB196" s="130"/>
    </row>
    <row r="197" spans="1:28" ht="15">
      <c r="A197" s="237"/>
      <c r="B197" s="235"/>
      <c r="C197" s="235"/>
      <c r="D197" s="235"/>
      <c r="E197" s="235"/>
      <c r="F197" s="235"/>
      <c r="G197" s="235"/>
      <c r="H197" s="306"/>
      <c r="I197" s="306"/>
      <c r="J197" s="306"/>
      <c r="K197" s="211"/>
      <c r="L197" s="211"/>
      <c r="M197" s="130"/>
      <c r="N197" s="130"/>
      <c r="O197" s="130"/>
      <c r="P197" s="130"/>
      <c r="Q197" s="130"/>
      <c r="R197" s="130"/>
      <c r="S197" s="130"/>
      <c r="T197" s="130"/>
      <c r="U197" s="130"/>
      <c r="V197" s="130"/>
      <c r="W197" s="130"/>
      <c r="X197" s="130"/>
      <c r="Y197" s="130"/>
      <c r="Z197" s="130"/>
      <c r="AA197" s="130"/>
      <c r="AB197" s="130"/>
    </row>
    <row r="198" spans="1:28" ht="15">
      <c r="A198" s="237"/>
      <c r="B198" s="235"/>
      <c r="C198" s="235"/>
      <c r="D198" s="235"/>
      <c r="E198" s="235"/>
      <c r="F198" s="235"/>
      <c r="G198" s="235"/>
      <c r="H198" s="306"/>
      <c r="I198" s="306"/>
      <c r="J198" s="306"/>
      <c r="K198" s="211"/>
      <c r="L198" s="211"/>
      <c r="M198" s="130"/>
      <c r="N198" s="130"/>
      <c r="O198" s="130"/>
      <c r="P198" s="130"/>
      <c r="Q198" s="130"/>
      <c r="R198" s="130"/>
      <c r="S198" s="130"/>
      <c r="T198" s="130"/>
      <c r="U198" s="130"/>
      <c r="V198" s="130"/>
      <c r="W198" s="130"/>
      <c r="X198" s="130"/>
      <c r="Y198" s="130"/>
      <c r="Z198" s="130"/>
      <c r="AA198" s="130"/>
      <c r="AB198" s="130"/>
    </row>
    <row r="199" spans="1:28" ht="15">
      <c r="A199" s="237"/>
      <c r="B199" s="235"/>
      <c r="C199" s="235"/>
      <c r="D199" s="235"/>
      <c r="E199" s="235"/>
      <c r="F199" s="235"/>
      <c r="G199" s="235"/>
      <c r="H199" s="306"/>
      <c r="I199" s="306"/>
      <c r="J199" s="306"/>
      <c r="K199" s="211"/>
      <c r="L199" s="211"/>
      <c r="M199" s="130"/>
      <c r="N199" s="130"/>
      <c r="O199" s="130"/>
      <c r="P199" s="130"/>
      <c r="Q199" s="130"/>
      <c r="R199" s="130"/>
      <c r="S199" s="130"/>
      <c r="T199" s="130"/>
      <c r="U199" s="130"/>
      <c r="V199" s="130"/>
      <c r="W199" s="130"/>
      <c r="X199" s="130"/>
      <c r="Y199" s="130"/>
      <c r="Z199" s="130"/>
      <c r="AA199" s="130"/>
      <c r="AB199" s="130"/>
    </row>
    <row r="200" spans="1:28" ht="15">
      <c r="A200" s="237"/>
      <c r="B200" s="235"/>
      <c r="C200" s="235"/>
      <c r="D200" s="235"/>
      <c r="E200" s="235"/>
      <c r="F200" s="235"/>
      <c r="G200" s="235"/>
      <c r="H200" s="306"/>
      <c r="I200" s="306"/>
      <c r="J200" s="306"/>
      <c r="K200" s="211"/>
      <c r="L200" s="211"/>
      <c r="M200" s="130"/>
      <c r="N200" s="130"/>
      <c r="O200" s="130"/>
      <c r="P200" s="130"/>
      <c r="Q200" s="130"/>
      <c r="R200" s="130"/>
      <c r="S200" s="130"/>
      <c r="T200" s="130"/>
      <c r="U200" s="130"/>
      <c r="V200" s="130"/>
      <c r="W200" s="130"/>
      <c r="X200" s="130"/>
      <c r="Y200" s="130"/>
      <c r="Z200" s="130"/>
      <c r="AA200" s="130"/>
      <c r="AB200" s="130"/>
    </row>
    <row r="201" spans="1:28" ht="15">
      <c r="A201" s="237"/>
      <c r="B201" s="235"/>
      <c r="C201" s="235"/>
      <c r="D201" s="235"/>
      <c r="E201" s="235"/>
      <c r="F201" s="235"/>
      <c r="G201" s="235"/>
      <c r="H201" s="306"/>
      <c r="I201" s="306"/>
      <c r="J201" s="306"/>
      <c r="K201" s="211"/>
      <c r="L201" s="211"/>
      <c r="M201" s="130"/>
      <c r="N201" s="130"/>
      <c r="O201" s="130"/>
      <c r="P201" s="130"/>
      <c r="Q201" s="130"/>
      <c r="R201" s="130"/>
      <c r="S201" s="130"/>
      <c r="T201" s="130"/>
      <c r="U201" s="130"/>
      <c r="V201" s="130"/>
      <c r="W201" s="130"/>
      <c r="X201" s="130"/>
      <c r="Y201" s="130"/>
      <c r="Z201" s="130"/>
      <c r="AA201" s="130"/>
      <c r="AB201" s="130"/>
    </row>
    <row r="202" spans="1:28" ht="15">
      <c r="A202" s="237"/>
      <c r="B202" s="235"/>
      <c r="C202" s="235"/>
      <c r="D202" s="235"/>
      <c r="E202" s="235"/>
      <c r="F202" s="235"/>
      <c r="G202" s="235"/>
      <c r="H202" s="306"/>
      <c r="I202" s="306"/>
      <c r="J202" s="306"/>
      <c r="K202" s="211"/>
      <c r="L202" s="211"/>
      <c r="M202" s="130"/>
      <c r="N202" s="130"/>
      <c r="O202" s="130"/>
      <c r="P202" s="130"/>
      <c r="Q202" s="130"/>
      <c r="R202" s="130"/>
      <c r="S202" s="130"/>
      <c r="T202" s="130"/>
      <c r="U202" s="130"/>
      <c r="V202" s="130"/>
      <c r="W202" s="130"/>
      <c r="X202" s="130"/>
      <c r="Y202" s="130"/>
      <c r="Z202" s="130"/>
      <c r="AA202" s="130"/>
      <c r="AB202" s="130"/>
    </row>
    <row r="203" spans="1:28" ht="15">
      <c r="A203" s="237"/>
      <c r="B203" s="235"/>
      <c r="C203" s="235"/>
      <c r="D203" s="235"/>
      <c r="E203" s="235"/>
      <c r="F203" s="235"/>
      <c r="G203" s="235"/>
      <c r="H203" s="306"/>
      <c r="I203" s="306"/>
      <c r="J203" s="306"/>
      <c r="K203" s="211"/>
      <c r="L203" s="211"/>
      <c r="M203" s="130"/>
      <c r="N203" s="130"/>
      <c r="O203" s="130"/>
      <c r="P203" s="130"/>
      <c r="Q203" s="130"/>
      <c r="R203" s="130"/>
      <c r="S203" s="130"/>
      <c r="T203" s="130"/>
      <c r="U203" s="130"/>
      <c r="V203" s="130"/>
      <c r="W203" s="130"/>
      <c r="X203" s="130"/>
      <c r="Y203" s="130"/>
      <c r="Z203" s="130"/>
      <c r="AA203" s="130"/>
      <c r="AB203" s="130"/>
    </row>
    <row r="204" spans="1:28" ht="15">
      <c r="A204" s="237"/>
      <c r="B204" s="235"/>
      <c r="C204" s="235"/>
      <c r="D204" s="235"/>
      <c r="E204" s="235"/>
      <c r="F204" s="235"/>
      <c r="G204" s="235"/>
      <c r="H204" s="306"/>
      <c r="I204" s="306"/>
      <c r="J204" s="306"/>
      <c r="K204" s="211"/>
      <c r="L204" s="211"/>
      <c r="M204" s="130"/>
      <c r="N204" s="130"/>
      <c r="O204" s="130"/>
      <c r="P204" s="130"/>
      <c r="Q204" s="130"/>
      <c r="R204" s="130"/>
      <c r="S204" s="130"/>
      <c r="T204" s="130"/>
      <c r="U204" s="130"/>
      <c r="V204" s="130"/>
      <c r="W204" s="130"/>
      <c r="X204" s="130"/>
      <c r="Y204" s="130"/>
      <c r="Z204" s="130"/>
      <c r="AA204" s="130"/>
      <c r="AB204" s="130"/>
    </row>
    <row r="205" spans="1:28" ht="15">
      <c r="A205" s="237"/>
      <c r="B205" s="235"/>
      <c r="C205" s="235"/>
      <c r="D205" s="235"/>
      <c r="E205" s="235"/>
      <c r="F205" s="235"/>
      <c r="G205" s="235"/>
      <c r="H205" s="306"/>
      <c r="I205" s="306"/>
      <c r="J205" s="306"/>
      <c r="K205" s="211"/>
      <c r="L205" s="211"/>
      <c r="M205" s="130"/>
      <c r="N205" s="130"/>
      <c r="O205" s="130"/>
      <c r="P205" s="130"/>
      <c r="Q205" s="130"/>
      <c r="R205" s="130"/>
      <c r="S205" s="130"/>
      <c r="T205" s="130"/>
      <c r="U205" s="130"/>
      <c r="V205" s="130"/>
      <c r="W205" s="130"/>
      <c r="X205" s="130"/>
      <c r="Y205" s="130"/>
      <c r="Z205" s="130"/>
      <c r="AA205" s="130"/>
      <c r="AB205" s="130"/>
    </row>
    <row r="206" spans="1:28" ht="15">
      <c r="A206" s="237"/>
      <c r="B206" s="235"/>
      <c r="C206" s="235"/>
      <c r="D206" s="235"/>
      <c r="E206" s="235"/>
      <c r="F206" s="235"/>
      <c r="G206" s="235"/>
      <c r="H206" s="306"/>
      <c r="I206" s="306"/>
      <c r="J206" s="306"/>
      <c r="K206" s="211"/>
      <c r="L206" s="211"/>
      <c r="M206" s="130"/>
      <c r="N206" s="130"/>
      <c r="O206" s="130"/>
      <c r="P206" s="130"/>
      <c r="Q206" s="130"/>
      <c r="R206" s="130"/>
      <c r="S206" s="130"/>
      <c r="T206" s="130"/>
      <c r="U206" s="130"/>
      <c r="V206" s="130"/>
      <c r="W206" s="130"/>
      <c r="X206" s="130"/>
      <c r="Y206" s="130"/>
      <c r="Z206" s="130"/>
      <c r="AA206" s="130"/>
      <c r="AB206" s="130"/>
    </row>
    <row r="207" spans="1:28" ht="15">
      <c r="A207" s="237"/>
      <c r="B207" s="235"/>
      <c r="C207" s="235"/>
      <c r="D207" s="235"/>
      <c r="E207" s="235"/>
      <c r="F207" s="235"/>
      <c r="G207" s="235"/>
      <c r="H207" s="306"/>
      <c r="I207" s="306"/>
      <c r="J207" s="306"/>
      <c r="K207" s="211"/>
      <c r="L207" s="211"/>
      <c r="M207" s="130"/>
      <c r="N207" s="130"/>
      <c r="O207" s="130"/>
      <c r="P207" s="130"/>
      <c r="Q207" s="130"/>
      <c r="R207" s="130"/>
      <c r="S207" s="130"/>
      <c r="T207" s="130"/>
      <c r="U207" s="130"/>
      <c r="V207" s="130"/>
      <c r="W207" s="130"/>
      <c r="X207" s="130"/>
      <c r="Y207" s="130"/>
      <c r="Z207" s="130"/>
      <c r="AA207" s="130"/>
      <c r="AB207" s="130"/>
    </row>
    <row r="208" spans="1:28" ht="15">
      <c r="A208" s="237"/>
      <c r="B208" s="235"/>
      <c r="C208" s="235"/>
      <c r="D208" s="235"/>
      <c r="E208" s="235"/>
      <c r="F208" s="235"/>
      <c r="G208" s="235"/>
      <c r="H208" s="306"/>
      <c r="I208" s="306"/>
      <c r="J208" s="306"/>
      <c r="K208" s="211"/>
      <c r="L208" s="211"/>
      <c r="M208" s="130"/>
      <c r="N208" s="130"/>
      <c r="O208" s="130"/>
      <c r="P208" s="130"/>
      <c r="Q208" s="130"/>
      <c r="R208" s="130"/>
      <c r="S208" s="130"/>
      <c r="T208" s="130"/>
      <c r="U208" s="130"/>
      <c r="V208" s="130"/>
      <c r="W208" s="130"/>
      <c r="X208" s="130"/>
      <c r="Y208" s="130"/>
      <c r="Z208" s="130"/>
      <c r="AA208" s="130"/>
      <c r="AB208" s="130"/>
    </row>
    <row r="209" spans="1:28" ht="15">
      <c r="A209" s="237"/>
      <c r="B209" s="235"/>
      <c r="C209" s="235"/>
      <c r="D209" s="235"/>
      <c r="E209" s="235"/>
      <c r="F209" s="235"/>
      <c r="G209" s="235"/>
      <c r="H209" s="306"/>
      <c r="I209" s="306"/>
      <c r="J209" s="306"/>
      <c r="K209" s="211"/>
      <c r="L209" s="211"/>
      <c r="M209" s="130"/>
      <c r="N209" s="130"/>
      <c r="O209" s="130"/>
      <c r="P209" s="130"/>
      <c r="Q209" s="130"/>
      <c r="R209" s="130"/>
      <c r="S209" s="130"/>
      <c r="T209" s="130"/>
      <c r="U209" s="130"/>
      <c r="V209" s="130"/>
      <c r="W209" s="130"/>
      <c r="X209" s="130"/>
      <c r="Y209" s="130"/>
      <c r="Z209" s="130"/>
      <c r="AA209" s="130"/>
      <c r="AB209" s="130"/>
    </row>
    <row r="210" spans="1:28" ht="15">
      <c r="A210" s="237"/>
      <c r="B210" s="235"/>
      <c r="C210" s="235"/>
      <c r="D210" s="235"/>
      <c r="E210" s="235"/>
      <c r="F210" s="235"/>
      <c r="G210" s="235"/>
      <c r="H210" s="306"/>
      <c r="I210" s="306"/>
      <c r="J210" s="306"/>
      <c r="K210" s="211"/>
      <c r="L210" s="211"/>
      <c r="M210" s="130"/>
      <c r="N210" s="130"/>
      <c r="O210" s="130"/>
      <c r="P210" s="130"/>
      <c r="Q210" s="130"/>
      <c r="R210" s="130"/>
      <c r="S210" s="130"/>
      <c r="T210" s="130"/>
      <c r="U210" s="130"/>
      <c r="V210" s="130"/>
      <c r="W210" s="130"/>
      <c r="X210" s="130"/>
      <c r="Y210" s="130"/>
      <c r="Z210" s="130"/>
      <c r="AA210" s="130"/>
      <c r="AB210" s="130"/>
    </row>
    <row r="211" spans="1:28" ht="15">
      <c r="A211" s="237"/>
      <c r="B211" s="235"/>
      <c r="C211" s="235"/>
      <c r="D211" s="235"/>
      <c r="E211" s="235"/>
      <c r="F211" s="235"/>
      <c r="G211" s="235"/>
      <c r="H211" s="306"/>
      <c r="I211" s="306"/>
      <c r="J211" s="306"/>
      <c r="K211" s="211"/>
      <c r="L211" s="211"/>
      <c r="M211" s="130"/>
      <c r="N211" s="130"/>
      <c r="O211" s="130"/>
      <c r="P211" s="130"/>
      <c r="Q211" s="130"/>
      <c r="R211" s="130"/>
      <c r="S211" s="130"/>
      <c r="T211" s="130"/>
      <c r="U211" s="130"/>
      <c r="V211" s="130"/>
      <c r="W211" s="130"/>
      <c r="X211" s="130"/>
      <c r="Y211" s="130"/>
      <c r="Z211" s="130"/>
      <c r="AA211" s="130"/>
      <c r="AB211" s="130"/>
    </row>
    <row r="212" spans="1:28" ht="15">
      <c r="A212" s="237"/>
      <c r="B212" s="235"/>
      <c r="C212" s="235"/>
      <c r="D212" s="235"/>
      <c r="E212" s="235"/>
      <c r="F212" s="235"/>
      <c r="G212" s="235"/>
      <c r="H212" s="306"/>
      <c r="I212" s="306"/>
      <c r="J212" s="306"/>
      <c r="K212" s="211"/>
      <c r="L212" s="211"/>
      <c r="M212" s="130"/>
      <c r="N212" s="130"/>
      <c r="O212" s="130"/>
      <c r="P212" s="130"/>
      <c r="Q212" s="130"/>
      <c r="R212" s="130"/>
      <c r="S212" s="130"/>
      <c r="T212" s="130"/>
      <c r="U212" s="130"/>
      <c r="V212" s="130"/>
      <c r="W212" s="130"/>
      <c r="X212" s="130"/>
      <c r="Y212" s="130"/>
      <c r="Z212" s="130"/>
      <c r="AA212" s="130"/>
      <c r="AB212" s="130"/>
    </row>
  </sheetData>
  <mergeCells count="1">
    <mergeCell ref="I77:I79"/>
  </mergeCells>
  <hyperlinks>
    <hyperlink ref="F7" r:id="rId1"/>
    <hyperlink ref="F10" r:id="rId2"/>
    <hyperlink ref="F13" r:id="rId3"/>
    <hyperlink ref="F39" r:id="rId4"/>
    <hyperlink ref="F41" r:id="rId5"/>
    <hyperlink ref="F53" r:id="rId6"/>
    <hyperlink ref="F74" r:id="rId7"/>
  </hyperlinks>
  <pageMargins left="0.7" right="0.7" top="0.75" bottom="0.75" header="0.3" footer="0.3"/>
  <drawing r:id="rId8"/>
  <legacy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8" max="8" width="33.42578125" customWidth="1"/>
    <col min="9" max="9" width="20.42578125" customWidth="1"/>
    <col min="11" max="12" width="18.5703125" customWidth="1"/>
    <col min="13" max="28" width="14.42578125" hidden="1"/>
  </cols>
  <sheetData>
    <row r="1" spans="1:28" ht="45">
      <c r="A1" s="284" t="s">
        <v>81</v>
      </c>
      <c r="B1" s="208" t="s">
        <v>247</v>
      </c>
      <c r="C1" s="8" t="s">
        <v>248</v>
      </c>
      <c r="D1" s="8" t="s">
        <v>249</v>
      </c>
      <c r="E1" s="8" t="s">
        <v>250</v>
      </c>
      <c r="F1" s="8" t="s">
        <v>251</v>
      </c>
      <c r="G1" s="8" t="s">
        <v>252</v>
      </c>
      <c r="H1" s="8" t="s">
        <v>496</v>
      </c>
      <c r="I1" s="8" t="s">
        <v>537</v>
      </c>
      <c r="J1" s="210"/>
      <c r="K1" s="211"/>
      <c r="L1" s="211"/>
      <c r="M1" s="210"/>
      <c r="N1" s="210"/>
      <c r="O1" s="210"/>
      <c r="P1" s="210"/>
      <c r="Q1" s="210"/>
      <c r="R1" s="210"/>
      <c r="S1" s="210"/>
      <c r="T1" s="210"/>
      <c r="U1" s="210"/>
      <c r="V1" s="210"/>
      <c r="W1" s="210"/>
      <c r="X1" s="210"/>
      <c r="Y1" s="210"/>
      <c r="Z1" s="210"/>
      <c r="AA1" s="210"/>
      <c r="AB1" s="210"/>
    </row>
    <row r="2" spans="1:28" ht="15">
      <c r="A2" s="285" t="s">
        <v>254</v>
      </c>
      <c r="B2" s="213" t="s">
        <v>12</v>
      </c>
      <c r="C2" s="214"/>
      <c r="D2" s="214"/>
      <c r="E2" s="214"/>
      <c r="F2" s="314"/>
      <c r="G2" s="214"/>
      <c r="H2" s="216"/>
      <c r="I2" s="216"/>
      <c r="J2" s="216"/>
      <c r="K2" s="217"/>
      <c r="L2" s="217"/>
      <c r="M2" s="216"/>
      <c r="N2" s="216"/>
      <c r="O2" s="216"/>
      <c r="P2" s="216"/>
      <c r="Q2" s="216"/>
      <c r="R2" s="216"/>
      <c r="S2" s="216"/>
      <c r="T2" s="216"/>
      <c r="U2" s="216"/>
      <c r="V2" s="216"/>
      <c r="W2" s="216"/>
      <c r="X2" s="216"/>
      <c r="Y2" s="216"/>
      <c r="Z2" s="216"/>
      <c r="AA2" s="216"/>
      <c r="AB2" s="216"/>
    </row>
    <row r="3" spans="1:28" ht="30">
      <c r="A3" s="285" t="s">
        <v>256</v>
      </c>
      <c r="B3" s="213" t="s">
        <v>540</v>
      </c>
      <c r="C3" s="214"/>
      <c r="D3" s="214"/>
      <c r="E3" s="214"/>
      <c r="F3" s="314"/>
      <c r="G3" s="214"/>
      <c r="H3" s="235"/>
      <c r="I3" s="235"/>
      <c r="J3" s="130"/>
      <c r="K3" s="211"/>
      <c r="L3" s="211"/>
      <c r="M3" s="130"/>
      <c r="N3" s="130"/>
      <c r="O3" s="130"/>
      <c r="P3" s="130"/>
      <c r="Q3" s="130"/>
      <c r="R3" s="130"/>
      <c r="S3" s="130"/>
      <c r="T3" s="130"/>
      <c r="U3" s="130"/>
      <c r="V3" s="130"/>
      <c r="W3" s="130"/>
      <c r="X3" s="130"/>
      <c r="Y3" s="130"/>
      <c r="Z3" s="130"/>
      <c r="AA3" s="130"/>
      <c r="AB3" s="130"/>
    </row>
    <row r="4" spans="1:28" ht="30">
      <c r="A4" s="285" t="s">
        <v>257</v>
      </c>
      <c r="B4" s="213" t="s">
        <v>541</v>
      </c>
      <c r="C4" s="214"/>
      <c r="D4" s="214"/>
      <c r="E4" s="214"/>
      <c r="F4" s="314"/>
      <c r="G4" s="214"/>
      <c r="H4" s="235"/>
      <c r="I4" s="235"/>
      <c r="J4" s="130"/>
      <c r="K4" s="211"/>
      <c r="L4" s="211"/>
      <c r="M4" s="130"/>
      <c r="N4" s="130"/>
      <c r="O4" s="130"/>
      <c r="P4" s="130"/>
      <c r="Q4" s="130"/>
      <c r="R4" s="130"/>
      <c r="S4" s="130"/>
      <c r="T4" s="130"/>
      <c r="U4" s="130"/>
      <c r="V4" s="130"/>
      <c r="W4" s="130"/>
      <c r="X4" s="130"/>
      <c r="Y4" s="130"/>
      <c r="Z4" s="130"/>
      <c r="AA4" s="130"/>
      <c r="AB4" s="130"/>
    </row>
    <row r="5" spans="1:28" ht="15">
      <c r="A5" s="286" t="s">
        <v>258</v>
      </c>
      <c r="B5" s="219" t="s">
        <v>542</v>
      </c>
      <c r="C5" s="219" t="s">
        <v>543</v>
      </c>
      <c r="D5" s="216"/>
      <c r="E5" s="216"/>
      <c r="F5" s="315"/>
      <c r="G5" s="216"/>
      <c r="H5" s="235"/>
      <c r="I5" s="235"/>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316"/>
      <c r="G6" s="224"/>
      <c r="H6" s="235"/>
      <c r="I6" s="235"/>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290" t="s">
        <v>544</v>
      </c>
      <c r="G7" s="291" t="s">
        <v>545</v>
      </c>
      <c r="H7" s="231"/>
      <c r="I7" s="235"/>
      <c r="J7" s="130"/>
      <c r="K7" s="233" t="s">
        <v>32</v>
      </c>
      <c r="L7" s="234">
        <f>SUM(D7:D10)-SUMIF(E7:E10,"-",D7:D10)</f>
        <v>6</v>
      </c>
      <c r="M7" s="130"/>
      <c r="N7" s="130"/>
      <c r="O7" s="130"/>
      <c r="P7" s="130"/>
      <c r="Q7" s="130"/>
      <c r="R7" s="130"/>
      <c r="S7" s="130"/>
      <c r="T7" s="130"/>
      <c r="U7" s="130"/>
      <c r="V7" s="130"/>
      <c r="W7" s="130"/>
      <c r="X7" s="130"/>
      <c r="Y7" s="130"/>
      <c r="Z7" s="130"/>
      <c r="AA7" s="130"/>
      <c r="AB7" s="130"/>
    </row>
    <row r="8" spans="1:28" ht="57">
      <c r="A8" s="288">
        <v>1.2</v>
      </c>
      <c r="B8" s="227" t="s">
        <v>86</v>
      </c>
      <c r="C8" s="228" t="s">
        <v>262</v>
      </c>
      <c r="D8" s="229">
        <v>2</v>
      </c>
      <c r="E8" s="289">
        <v>2</v>
      </c>
      <c r="F8" s="230"/>
      <c r="G8" s="231" t="s">
        <v>546</v>
      </c>
      <c r="H8" s="231" t="s">
        <v>547</v>
      </c>
      <c r="I8" s="235"/>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289">
        <v>0</v>
      </c>
      <c r="F9" s="230"/>
      <c r="G9" s="231" t="s">
        <v>548</v>
      </c>
      <c r="H9" s="231" t="s">
        <v>549</v>
      </c>
      <c r="I9" s="235"/>
      <c r="J9" s="130"/>
      <c r="K9" s="233" t="s">
        <v>34</v>
      </c>
      <c r="L9" s="234">
        <f>SUM(E7:E10)</f>
        <v>4</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0</v>
      </c>
      <c r="F10" s="290" t="s">
        <v>550</v>
      </c>
      <c r="G10" s="231" t="s">
        <v>551</v>
      </c>
      <c r="H10" s="235"/>
      <c r="I10" s="235"/>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0"/>
      <c r="G11" s="235"/>
      <c r="H11" s="235"/>
      <c r="I11" s="235"/>
      <c r="J11" s="130"/>
      <c r="K11" s="240" t="s">
        <v>267</v>
      </c>
      <c r="L11" s="241">
        <f>IFERROR(L9/L7,"N/A")</f>
        <v>0.66666666666666663</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317"/>
      <c r="G12" s="244"/>
      <c r="H12" s="235"/>
      <c r="I12" s="235"/>
      <c r="J12" s="130"/>
      <c r="K12" s="225"/>
      <c r="L12" s="225"/>
      <c r="M12" s="130"/>
      <c r="N12" s="130"/>
      <c r="O12" s="130"/>
      <c r="P12" s="130"/>
      <c r="Q12" s="130"/>
      <c r="R12" s="130"/>
      <c r="S12" s="130"/>
      <c r="T12" s="130"/>
      <c r="U12" s="130"/>
      <c r="V12" s="130"/>
      <c r="W12" s="130"/>
      <c r="X12" s="130"/>
      <c r="Y12" s="130"/>
      <c r="Z12" s="130"/>
      <c r="AA12" s="130"/>
      <c r="AB12" s="130"/>
    </row>
    <row r="13" spans="1:28" ht="156.75">
      <c r="A13" s="288">
        <v>2.1</v>
      </c>
      <c r="B13" s="227" t="s">
        <v>89</v>
      </c>
      <c r="C13" s="228" t="s">
        <v>269</v>
      </c>
      <c r="D13" s="229">
        <v>2</v>
      </c>
      <c r="E13" s="289">
        <v>2</v>
      </c>
      <c r="F13" s="318" t="s">
        <v>554</v>
      </c>
      <c r="G13" s="231" t="s">
        <v>555</v>
      </c>
      <c r="H13" s="235"/>
      <c r="I13" s="235"/>
      <c r="J13" s="130"/>
      <c r="K13" s="233" t="s">
        <v>32</v>
      </c>
      <c r="L13" s="234">
        <f>SUM(D13:D20)-SUMIF(E13:E20,"-",D13:D20)</f>
        <v>12</v>
      </c>
      <c r="M13" s="130"/>
      <c r="N13" s="130"/>
      <c r="O13" s="130"/>
      <c r="P13" s="130"/>
      <c r="Q13" s="130"/>
      <c r="R13" s="130"/>
      <c r="S13" s="130"/>
      <c r="T13" s="130"/>
      <c r="U13" s="130"/>
      <c r="V13" s="130"/>
      <c r="W13" s="130"/>
      <c r="X13" s="130"/>
      <c r="Y13" s="130"/>
      <c r="Z13" s="130"/>
      <c r="AA13" s="130"/>
      <c r="AB13" s="130"/>
    </row>
    <row r="14" spans="1:28" ht="71.25">
      <c r="A14" s="288">
        <v>2.2000000000000002</v>
      </c>
      <c r="B14" s="227" t="s">
        <v>90</v>
      </c>
      <c r="C14" s="228" t="s">
        <v>270</v>
      </c>
      <c r="D14" s="229">
        <v>3</v>
      </c>
      <c r="E14" s="289">
        <v>3</v>
      </c>
      <c r="F14" s="319"/>
      <c r="G14" s="295" t="s">
        <v>446</v>
      </c>
      <c r="H14" s="235"/>
      <c r="I14" s="235"/>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289">
        <v>1</v>
      </c>
      <c r="F15" s="319"/>
      <c r="G15" s="295" t="s">
        <v>447</v>
      </c>
      <c r="H15" s="235"/>
      <c r="I15" s="235"/>
      <c r="J15" s="130"/>
      <c r="K15" s="233" t="s">
        <v>34</v>
      </c>
      <c r="L15" s="234">
        <f>SUM(E13:E20)</f>
        <v>7</v>
      </c>
      <c r="M15" s="130"/>
      <c r="N15" s="130"/>
      <c r="O15" s="130"/>
      <c r="P15" s="130"/>
      <c r="Q15" s="130"/>
      <c r="R15" s="130"/>
      <c r="S15" s="130"/>
      <c r="T15" s="130"/>
      <c r="U15" s="130"/>
      <c r="V15" s="130"/>
      <c r="W15" s="130"/>
      <c r="X15" s="130"/>
      <c r="Y15" s="130"/>
      <c r="Z15" s="130"/>
      <c r="AA15" s="130"/>
      <c r="AB15" s="130"/>
    </row>
    <row r="16" spans="1:28" ht="42.75">
      <c r="A16" s="288">
        <v>2.4</v>
      </c>
      <c r="B16" s="227" t="s">
        <v>92</v>
      </c>
      <c r="C16" s="228" t="s">
        <v>273</v>
      </c>
      <c r="D16" s="229">
        <v>2</v>
      </c>
      <c r="E16" s="289">
        <v>0</v>
      </c>
      <c r="F16" s="319"/>
      <c r="G16" s="231" t="s">
        <v>558</v>
      </c>
      <c r="H16" s="235"/>
      <c r="I16" s="235"/>
      <c r="J16" s="130"/>
      <c r="K16" s="233" t="s">
        <v>35</v>
      </c>
      <c r="L16" s="234">
        <f>L13-L14</f>
        <v>12</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289">
        <v>1</v>
      </c>
      <c r="F17" s="319"/>
      <c r="G17" s="231" t="s">
        <v>449</v>
      </c>
      <c r="H17" s="235"/>
      <c r="I17" s="235"/>
      <c r="J17" s="130"/>
      <c r="K17" s="240" t="s">
        <v>267</v>
      </c>
      <c r="L17" s="241">
        <f>IFERROR(L15/L13,"N/A")</f>
        <v>0.58333333333333337</v>
      </c>
      <c r="M17" s="130"/>
      <c r="N17" s="130"/>
      <c r="O17" s="130"/>
      <c r="P17" s="130"/>
      <c r="Q17" s="130"/>
      <c r="R17" s="130"/>
      <c r="S17" s="130"/>
      <c r="T17" s="130"/>
      <c r="U17" s="130"/>
      <c r="V17" s="130"/>
      <c r="W17" s="130"/>
      <c r="X17" s="130"/>
      <c r="Y17" s="130"/>
      <c r="Z17" s="130"/>
      <c r="AA17" s="130"/>
      <c r="AB17" s="130"/>
    </row>
    <row r="18" spans="1:28" ht="99.75">
      <c r="A18" s="288">
        <v>2.6</v>
      </c>
      <c r="B18" s="227" t="s">
        <v>94</v>
      </c>
      <c r="C18" s="228" t="s">
        <v>276</v>
      </c>
      <c r="D18" s="229">
        <v>1</v>
      </c>
      <c r="E18" s="289" t="s">
        <v>465</v>
      </c>
      <c r="F18" s="230"/>
      <c r="G18" s="231" t="s">
        <v>559</v>
      </c>
      <c r="H18" s="231" t="s">
        <v>560</v>
      </c>
      <c r="I18" s="235"/>
      <c r="J18" s="130"/>
      <c r="K18" s="211"/>
      <c r="L18" s="246"/>
      <c r="M18" s="130"/>
      <c r="N18" s="130"/>
      <c r="O18" s="130"/>
      <c r="P18" s="130"/>
      <c r="Q18" s="130"/>
      <c r="R18" s="130"/>
      <c r="S18" s="130"/>
      <c r="T18" s="130"/>
      <c r="U18" s="130"/>
      <c r="V18" s="130"/>
      <c r="W18" s="130"/>
      <c r="X18" s="130"/>
      <c r="Y18" s="130"/>
      <c r="Z18" s="130"/>
      <c r="AA18" s="130"/>
      <c r="AB18" s="130"/>
    </row>
    <row r="19" spans="1:28" ht="42.75">
      <c r="A19" s="288">
        <v>2.7</v>
      </c>
      <c r="B19" s="227" t="s">
        <v>95</v>
      </c>
      <c r="C19" s="228" t="s">
        <v>277</v>
      </c>
      <c r="D19" s="229">
        <v>2</v>
      </c>
      <c r="E19" s="289">
        <v>0</v>
      </c>
      <c r="F19" s="319"/>
      <c r="G19" s="231" t="s">
        <v>561</v>
      </c>
      <c r="H19" s="235"/>
      <c r="I19" s="235"/>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0</v>
      </c>
      <c r="F20" s="320"/>
      <c r="G20" s="231" t="s">
        <v>562</v>
      </c>
      <c r="H20" s="231" t="s">
        <v>563</v>
      </c>
      <c r="I20" s="235"/>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0"/>
      <c r="G21" s="235"/>
      <c r="H21" s="235"/>
      <c r="I21" s="235"/>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317"/>
      <c r="G22" s="244"/>
      <c r="H22" s="235"/>
      <c r="I22" s="235"/>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0</v>
      </c>
      <c r="F23" s="319"/>
      <c r="G23" s="231" t="s">
        <v>453</v>
      </c>
      <c r="H23" s="235"/>
      <c r="I23" s="235"/>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114">
      <c r="A24" s="288">
        <v>3.2</v>
      </c>
      <c r="B24" s="227" t="s">
        <v>98</v>
      </c>
      <c r="C24" s="228" t="s">
        <v>280</v>
      </c>
      <c r="D24" s="229">
        <v>3</v>
      </c>
      <c r="E24" s="289" t="s">
        <v>454</v>
      </c>
      <c r="F24" s="230"/>
      <c r="G24" s="231" t="s">
        <v>564</v>
      </c>
      <c r="H24" s="231" t="s">
        <v>565</v>
      </c>
      <c r="I24" s="321"/>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95.25">
      <c r="A25" s="288">
        <v>3.3</v>
      </c>
      <c r="B25" s="227" t="s">
        <v>99</v>
      </c>
      <c r="C25" s="228" t="s">
        <v>282</v>
      </c>
      <c r="D25" s="229">
        <v>2</v>
      </c>
      <c r="E25" s="289">
        <v>2</v>
      </c>
      <c r="F25" s="322"/>
      <c r="G25" s="231" t="s">
        <v>566</v>
      </c>
      <c r="H25" s="231" t="s">
        <v>567</v>
      </c>
      <c r="I25" s="231" t="s">
        <v>568</v>
      </c>
      <c r="J25" s="130"/>
      <c r="K25" s="233" t="s">
        <v>34</v>
      </c>
      <c r="L25" s="234">
        <f>SUM(E23:E26)</f>
        <v>2</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0"/>
      <c r="G26" s="235"/>
      <c r="H26" s="235"/>
      <c r="I26" s="235"/>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317"/>
      <c r="G27" s="244"/>
      <c r="H27" s="235"/>
      <c r="I27" s="235"/>
      <c r="J27" s="130"/>
      <c r="K27" s="240" t="s">
        <v>267</v>
      </c>
      <c r="L27" s="241">
        <f>IFERROR(L25/L23,"N/A")</f>
        <v>0.33333333333333331</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0"/>
      <c r="G28" s="231" t="s">
        <v>569</v>
      </c>
      <c r="H28" s="231" t="s">
        <v>570</v>
      </c>
      <c r="I28" s="231" t="s">
        <v>571</v>
      </c>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57">
      <c r="A29" s="288">
        <v>4.2</v>
      </c>
      <c r="B29" s="227" t="s">
        <v>102</v>
      </c>
      <c r="C29" s="228" t="s">
        <v>286</v>
      </c>
      <c r="D29" s="229">
        <v>2</v>
      </c>
      <c r="E29" s="289" t="s">
        <v>454</v>
      </c>
      <c r="F29" s="230"/>
      <c r="G29" s="231" t="s">
        <v>569</v>
      </c>
      <c r="H29" s="231" t="s">
        <v>531</v>
      </c>
      <c r="I29" s="235"/>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71.25">
      <c r="A30" s="288">
        <v>4.3</v>
      </c>
      <c r="B30" s="227" t="s">
        <v>103</v>
      </c>
      <c r="C30" s="228" t="s">
        <v>287</v>
      </c>
      <c r="D30" s="229">
        <v>2</v>
      </c>
      <c r="E30" s="289" t="s">
        <v>454</v>
      </c>
      <c r="F30" s="230"/>
      <c r="G30" s="231" t="s">
        <v>569</v>
      </c>
      <c r="H30" s="231" t="s">
        <v>531</v>
      </c>
      <c r="I30" s="235"/>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0"/>
      <c r="G31" s="235"/>
      <c r="H31" s="235"/>
      <c r="I31" s="235"/>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317"/>
      <c r="G32" s="244"/>
      <c r="H32" s="235"/>
      <c r="I32" s="235"/>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t="s">
        <v>454</v>
      </c>
      <c r="F33" s="230"/>
      <c r="G33" s="231" t="s">
        <v>569</v>
      </c>
      <c r="H33" s="231" t="s">
        <v>531</v>
      </c>
      <c r="I33" s="235"/>
      <c r="J33" s="130"/>
      <c r="K33" s="233" t="s">
        <v>32</v>
      </c>
      <c r="L33" s="234">
        <f>SUM(D33:D36)-SUMIF(E33:E36,"-",D33:D36)</f>
        <v>6</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454</v>
      </c>
      <c r="F34" s="230"/>
      <c r="G34" s="231" t="s">
        <v>569</v>
      </c>
      <c r="H34" s="231" t="s">
        <v>531</v>
      </c>
      <c r="I34" s="235"/>
      <c r="J34" s="130"/>
      <c r="K34" s="233" t="s">
        <v>33</v>
      </c>
      <c r="L34" s="234">
        <f>SUMIF(E33:E36,"~?",D33:D36)</f>
        <v>6</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0"/>
      <c r="G35" s="231" t="s">
        <v>569</v>
      </c>
      <c r="H35" s="231" t="s">
        <v>531</v>
      </c>
      <c r="I35" s="235"/>
      <c r="J35" s="130"/>
      <c r="K35" s="233" t="s">
        <v>34</v>
      </c>
      <c r="L35" s="234">
        <f>SUM(E33:E36)</f>
        <v>0</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0"/>
      <c r="G36" s="235"/>
      <c r="H36" s="235"/>
      <c r="I36" s="235"/>
      <c r="J36" s="130"/>
      <c r="K36" s="233" t="s">
        <v>35</v>
      </c>
      <c r="L36" s="234">
        <f>L33-L34</f>
        <v>0</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317"/>
      <c r="G37" s="244"/>
      <c r="H37" s="235"/>
      <c r="I37" s="235"/>
      <c r="J37" s="130"/>
      <c r="K37" s="240" t="s">
        <v>267</v>
      </c>
      <c r="L37" s="241">
        <f>IFERROR(L35/L33,"N/A")</f>
        <v>0</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323"/>
      <c r="G38" s="249"/>
      <c r="H38" s="235"/>
      <c r="I38" s="235"/>
      <c r="J38" s="130"/>
      <c r="K38" s="250" t="s">
        <v>32</v>
      </c>
      <c r="L38" s="234">
        <f>SUM(D38:D50)-SUMIF(E38:E50,"-",D38:D50)</f>
        <v>14</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1</v>
      </c>
      <c r="F39" s="290" t="s">
        <v>572</v>
      </c>
      <c r="G39" s="231" t="s">
        <v>573</v>
      </c>
      <c r="H39" s="235"/>
      <c r="I39" s="235"/>
      <c r="J39" s="130"/>
      <c r="K39" s="250" t="s">
        <v>33</v>
      </c>
      <c r="L39" s="234">
        <f>SUMIF(E38:E50,"~?",D38:D50)</f>
        <v>0</v>
      </c>
      <c r="M39" s="130"/>
      <c r="N39" s="130"/>
      <c r="O39" s="130"/>
      <c r="P39" s="130"/>
      <c r="Q39" s="130"/>
      <c r="R39" s="130"/>
      <c r="S39" s="130"/>
      <c r="T39" s="130"/>
      <c r="U39" s="130"/>
      <c r="V39" s="130"/>
      <c r="W39" s="130"/>
      <c r="X39" s="130"/>
      <c r="Y39" s="130"/>
      <c r="Z39" s="130"/>
      <c r="AA39" s="130"/>
      <c r="AB39" s="130"/>
    </row>
    <row r="40" spans="1:28" ht="57">
      <c r="A40" s="288" t="s">
        <v>111</v>
      </c>
      <c r="B40" s="227" t="s">
        <v>112</v>
      </c>
      <c r="C40" s="228" t="s">
        <v>297</v>
      </c>
      <c r="D40" s="229">
        <v>1</v>
      </c>
      <c r="E40" s="289">
        <v>1</v>
      </c>
      <c r="F40" s="230"/>
      <c r="G40" s="231" t="s">
        <v>574</v>
      </c>
      <c r="H40" s="235"/>
      <c r="I40" s="235"/>
      <c r="J40" s="130"/>
      <c r="K40" s="250" t="s">
        <v>34</v>
      </c>
      <c r="L40" s="234">
        <f>SUM(E38:E50)</f>
        <v>4</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0</v>
      </c>
      <c r="F41" s="319" t="s">
        <v>576</v>
      </c>
      <c r="G41" s="231" t="s">
        <v>577</v>
      </c>
      <c r="H41" s="231" t="s">
        <v>578</v>
      </c>
      <c r="I41" s="235"/>
      <c r="J41" s="130"/>
      <c r="K41" s="250" t="s">
        <v>35</v>
      </c>
      <c r="L41" s="234">
        <f>L38-L39</f>
        <v>14</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323"/>
      <c r="G42" s="249"/>
      <c r="H42" s="235"/>
      <c r="I42" s="235"/>
      <c r="J42" s="130"/>
      <c r="K42" s="240" t="s">
        <v>267</v>
      </c>
      <c r="L42" s="241">
        <f>IFERROR(L40/L38,"N/A")</f>
        <v>0.2857142857142857</v>
      </c>
      <c r="M42" s="130"/>
      <c r="N42" s="130"/>
      <c r="O42" s="130"/>
      <c r="P42" s="130"/>
      <c r="Q42" s="130"/>
      <c r="R42" s="130"/>
      <c r="S42" s="130"/>
      <c r="T42" s="130"/>
      <c r="U42" s="130"/>
      <c r="V42" s="130"/>
      <c r="W42" s="130"/>
      <c r="X42" s="130"/>
      <c r="Y42" s="130"/>
      <c r="Z42" s="130"/>
      <c r="AA42" s="130"/>
      <c r="AB42" s="130"/>
    </row>
    <row r="43" spans="1:28" ht="42.75">
      <c r="A43" s="288" t="s">
        <v>116</v>
      </c>
      <c r="B43" s="227" t="s">
        <v>300</v>
      </c>
      <c r="C43" s="228" t="s">
        <v>301</v>
      </c>
      <c r="D43" s="229">
        <v>1</v>
      </c>
      <c r="E43" s="289">
        <v>0</v>
      </c>
      <c r="F43" s="230"/>
      <c r="G43" s="231" t="s">
        <v>462</v>
      </c>
      <c r="H43" s="235"/>
      <c r="I43" s="235"/>
      <c r="J43" s="130"/>
      <c r="K43" s="211"/>
      <c r="L43" s="211"/>
      <c r="M43" s="130"/>
      <c r="N43" s="130"/>
      <c r="O43" s="130"/>
      <c r="P43" s="130"/>
      <c r="Q43" s="130"/>
      <c r="R43" s="130"/>
      <c r="S43" s="130"/>
      <c r="T43" s="130"/>
      <c r="U43" s="130"/>
      <c r="V43" s="130"/>
      <c r="W43" s="130"/>
      <c r="X43" s="130"/>
      <c r="Y43" s="130"/>
      <c r="Z43" s="130"/>
      <c r="AA43" s="130"/>
      <c r="AB43" s="130"/>
    </row>
    <row r="44" spans="1:28" ht="85.5">
      <c r="A44" s="288" t="s">
        <v>118</v>
      </c>
      <c r="B44" s="227" t="s">
        <v>119</v>
      </c>
      <c r="C44" s="228" t="s">
        <v>302</v>
      </c>
      <c r="D44" s="229">
        <v>2</v>
      </c>
      <c r="E44" s="289">
        <v>0</v>
      </c>
      <c r="F44" s="230"/>
      <c r="G44" s="231" t="s">
        <v>463</v>
      </c>
      <c r="H44" s="235"/>
      <c r="I44" s="235"/>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323"/>
      <c r="G45" s="249"/>
      <c r="H45" s="235"/>
      <c r="I45" s="235"/>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289">
        <v>2</v>
      </c>
      <c r="F46" s="318" t="s">
        <v>581</v>
      </c>
      <c r="G46" s="231" t="s">
        <v>582</v>
      </c>
      <c r="H46" s="231" t="s">
        <v>583</v>
      </c>
      <c r="I46" s="231" t="s">
        <v>584</v>
      </c>
      <c r="J46" s="130"/>
      <c r="K46" s="211"/>
      <c r="L46" s="211"/>
      <c r="M46" s="130"/>
      <c r="N46" s="130"/>
      <c r="O46" s="130"/>
      <c r="P46" s="130"/>
      <c r="Q46" s="130"/>
      <c r="R46" s="130"/>
      <c r="S46" s="130"/>
      <c r="T46" s="130"/>
      <c r="U46" s="130"/>
      <c r="V46" s="130"/>
      <c r="W46" s="130"/>
      <c r="X46" s="130"/>
      <c r="Y46" s="130"/>
      <c r="Z46" s="130"/>
      <c r="AA46" s="130"/>
      <c r="AB46" s="130"/>
    </row>
    <row r="47" spans="1:28" ht="71.25">
      <c r="A47" s="288" t="s">
        <v>123</v>
      </c>
      <c r="B47" s="227" t="s">
        <v>124</v>
      </c>
      <c r="C47" s="238"/>
      <c r="D47" s="229">
        <v>1</v>
      </c>
      <c r="E47" s="289">
        <v>0</v>
      </c>
      <c r="F47" s="230"/>
      <c r="G47" s="231" t="s">
        <v>585</v>
      </c>
      <c r="H47" s="231" t="s">
        <v>586</v>
      </c>
      <c r="I47" s="235"/>
      <c r="J47" s="130"/>
      <c r="K47" s="211"/>
      <c r="L47" s="211"/>
      <c r="M47" s="130"/>
      <c r="N47" s="130"/>
      <c r="O47" s="130"/>
      <c r="P47" s="130"/>
      <c r="Q47" s="130"/>
      <c r="R47" s="130"/>
      <c r="S47" s="130"/>
      <c r="T47" s="130"/>
      <c r="U47" s="130"/>
      <c r="V47" s="130"/>
      <c r="W47" s="130"/>
      <c r="X47" s="130"/>
      <c r="Y47" s="130"/>
      <c r="Z47" s="130"/>
      <c r="AA47" s="130"/>
      <c r="AB47" s="130"/>
    </row>
    <row r="48" spans="1:28" ht="114">
      <c r="A48" s="288" t="s">
        <v>125</v>
      </c>
      <c r="B48" s="227" t="s">
        <v>126</v>
      </c>
      <c r="C48" s="238"/>
      <c r="D48" s="229">
        <v>1</v>
      </c>
      <c r="E48" s="289">
        <v>0</v>
      </c>
      <c r="F48" s="230"/>
      <c r="G48" s="231" t="s">
        <v>587</v>
      </c>
      <c r="H48" s="235"/>
      <c r="I48" s="235"/>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v>0</v>
      </c>
      <c r="F49" s="230"/>
      <c r="G49" s="231" t="s">
        <v>588</v>
      </c>
      <c r="H49" s="235"/>
      <c r="I49" s="235"/>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0"/>
      <c r="G50" s="235"/>
      <c r="H50" s="235"/>
      <c r="I50" s="235"/>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317"/>
      <c r="G51" s="244"/>
      <c r="H51" s="235"/>
      <c r="I51" s="235"/>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323"/>
      <c r="G52" s="249"/>
      <c r="H52" s="235"/>
      <c r="I52" s="235"/>
      <c r="J52" s="130"/>
      <c r="K52" s="250" t="s">
        <v>32</v>
      </c>
      <c r="L52" s="234">
        <f>SUM(D52:D84)-SUMIF(E52:E84,"-",D52:D84)</f>
        <v>25</v>
      </c>
      <c r="M52" s="130"/>
      <c r="N52" s="130"/>
      <c r="O52" s="130"/>
      <c r="P52" s="130"/>
      <c r="Q52" s="130"/>
      <c r="R52" s="130"/>
      <c r="S52" s="130"/>
      <c r="T52" s="130"/>
      <c r="U52" s="130"/>
      <c r="V52" s="130"/>
      <c r="W52" s="130"/>
      <c r="X52" s="130"/>
      <c r="Y52" s="130"/>
      <c r="Z52" s="130"/>
      <c r="AA52" s="130"/>
      <c r="AB52" s="130"/>
    </row>
    <row r="53" spans="1:28" ht="57">
      <c r="A53" s="288" t="s">
        <v>131</v>
      </c>
      <c r="B53" s="227" t="s">
        <v>132</v>
      </c>
      <c r="C53" s="228" t="s">
        <v>309</v>
      </c>
      <c r="D53" s="229">
        <v>1</v>
      </c>
      <c r="E53" s="289">
        <v>0</v>
      </c>
      <c r="F53" s="230"/>
      <c r="G53" s="231" t="s">
        <v>589</v>
      </c>
      <c r="H53" s="235"/>
      <c r="I53" s="235"/>
      <c r="J53" s="130"/>
      <c r="K53" s="250" t="s">
        <v>33</v>
      </c>
      <c r="L53" s="234">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v>0</v>
      </c>
      <c r="F54" s="319"/>
      <c r="G54" s="231" t="s">
        <v>590</v>
      </c>
      <c r="H54" s="231"/>
      <c r="I54" s="235"/>
      <c r="J54" s="130"/>
      <c r="K54" s="250" t="s">
        <v>34</v>
      </c>
      <c r="L54" s="234">
        <f>SUM(E52:E84)</f>
        <v>10</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323"/>
      <c r="G55" s="249"/>
      <c r="H55" s="235"/>
      <c r="I55" s="235"/>
      <c r="J55" s="130"/>
      <c r="K55" s="250" t="s">
        <v>35</v>
      </c>
      <c r="L55" s="234">
        <f>L52-L53</f>
        <v>25</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319"/>
      <c r="G56" s="231" t="s">
        <v>591</v>
      </c>
      <c r="H56" s="235"/>
      <c r="I56" s="235"/>
      <c r="J56" s="130"/>
      <c r="K56" s="240" t="s">
        <v>267</v>
      </c>
      <c r="L56" s="241">
        <f>IFERROR(L54/L52,"N/A")</f>
        <v>0.4</v>
      </c>
      <c r="M56" s="130"/>
      <c r="N56" s="130"/>
      <c r="O56" s="130"/>
      <c r="P56" s="130"/>
      <c r="Q56" s="130"/>
      <c r="R56" s="130"/>
      <c r="S56" s="130"/>
      <c r="T56" s="130"/>
      <c r="U56" s="130"/>
      <c r="V56" s="130"/>
      <c r="W56" s="130"/>
      <c r="X56" s="130"/>
      <c r="Y56" s="130"/>
      <c r="Z56" s="130"/>
      <c r="AA56" s="130"/>
      <c r="AB56" s="130"/>
    </row>
    <row r="57" spans="1:28" ht="42.75">
      <c r="A57" s="288" t="s">
        <v>138</v>
      </c>
      <c r="B57" s="227" t="s">
        <v>139</v>
      </c>
      <c r="C57" s="228" t="s">
        <v>313</v>
      </c>
      <c r="D57" s="229">
        <v>1</v>
      </c>
      <c r="E57" s="289">
        <v>1</v>
      </c>
      <c r="F57" s="230"/>
      <c r="G57" s="231" t="s">
        <v>592</v>
      </c>
      <c r="H57" s="235"/>
      <c r="I57" s="235"/>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289">
        <v>1</v>
      </c>
      <c r="F58" s="230"/>
      <c r="G58" s="231" t="s">
        <v>593</v>
      </c>
      <c r="H58" s="235"/>
      <c r="I58" s="235"/>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323"/>
      <c r="G59" s="249"/>
      <c r="H59" s="235"/>
      <c r="I59" s="235"/>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0"/>
      <c r="G60" s="231" t="s">
        <v>594</v>
      </c>
      <c r="H60" s="235"/>
      <c r="I60" s="235"/>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323"/>
      <c r="G61" s="249"/>
      <c r="H61" s="235"/>
      <c r="I61" s="235"/>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0"/>
      <c r="G62" s="235"/>
      <c r="H62" s="235"/>
      <c r="I62" s="235"/>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0"/>
      <c r="G63" s="235"/>
      <c r="H63" s="235"/>
      <c r="I63" s="235"/>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30"/>
      <c r="G64" s="231" t="s">
        <v>595</v>
      </c>
      <c r="H64" s="235"/>
      <c r="I64" s="235"/>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323"/>
      <c r="G65" s="249"/>
      <c r="H65" s="235"/>
      <c r="I65" s="235"/>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319"/>
      <c r="G66" s="231" t="s">
        <v>472</v>
      </c>
      <c r="H66" s="235"/>
      <c r="I66" s="235"/>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0</v>
      </c>
      <c r="F67" s="230"/>
      <c r="G67" s="231" t="s">
        <v>473</v>
      </c>
      <c r="H67" s="235"/>
      <c r="I67" s="235"/>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323"/>
      <c r="G68" s="249"/>
      <c r="H68" s="235"/>
      <c r="I68" s="235"/>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v>0</v>
      </c>
      <c r="F69" s="230"/>
      <c r="G69" s="231" t="s">
        <v>474</v>
      </c>
      <c r="H69" s="235"/>
      <c r="I69" s="235"/>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0"/>
      <c r="G70" s="231" t="s">
        <v>475</v>
      </c>
      <c r="H70" s="235"/>
      <c r="I70" s="235"/>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326</v>
      </c>
      <c r="C71" s="228" t="s">
        <v>327</v>
      </c>
      <c r="D71" s="229">
        <v>1</v>
      </c>
      <c r="E71" s="289">
        <v>1</v>
      </c>
      <c r="F71" s="230"/>
      <c r="G71" s="231" t="s">
        <v>516</v>
      </c>
      <c r="H71" s="328"/>
      <c r="I71" s="235"/>
      <c r="J71" s="130"/>
      <c r="K71" s="211"/>
      <c r="L71" s="211"/>
      <c r="M71" s="130"/>
      <c r="N71" s="130"/>
      <c r="O71" s="130"/>
      <c r="P71" s="130"/>
      <c r="Q71" s="130"/>
      <c r="R71" s="130"/>
      <c r="S71" s="130"/>
      <c r="T71" s="130"/>
      <c r="U71" s="130"/>
      <c r="V71" s="130"/>
      <c r="W71" s="130"/>
      <c r="X71" s="130"/>
      <c r="Y71" s="130"/>
      <c r="Z71" s="130"/>
      <c r="AA71" s="130"/>
      <c r="AB71" s="130"/>
    </row>
    <row r="72" spans="1:28" ht="85.5">
      <c r="A72" s="288" t="s">
        <v>164</v>
      </c>
      <c r="B72" s="227" t="s">
        <v>596</v>
      </c>
      <c r="C72" s="238"/>
      <c r="D72" s="229">
        <v>1</v>
      </c>
      <c r="E72" s="289">
        <v>1</v>
      </c>
      <c r="F72" s="230"/>
      <c r="G72" s="235"/>
      <c r="H72" s="231" t="s">
        <v>597</v>
      </c>
      <c r="I72" s="231" t="s">
        <v>598</v>
      </c>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323"/>
      <c r="G73" s="249"/>
      <c r="H73" s="235"/>
      <c r="I73" s="235"/>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v>1</v>
      </c>
      <c r="F74" s="230"/>
      <c r="G74" s="231" t="s">
        <v>599</v>
      </c>
      <c r="H74" s="235"/>
      <c r="I74" s="235"/>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v>1</v>
      </c>
      <c r="F75" s="230"/>
      <c r="G75" s="231" t="s">
        <v>600</v>
      </c>
      <c r="H75" s="235"/>
      <c r="I75" s="235"/>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323"/>
      <c r="G76" s="249"/>
      <c r="H76" s="235"/>
      <c r="I76" s="235"/>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v>1</v>
      </c>
      <c r="F77" s="230"/>
      <c r="G77" s="231" t="s">
        <v>601</v>
      </c>
      <c r="H77" s="235"/>
      <c r="I77" s="235"/>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v>0</v>
      </c>
      <c r="F78" s="230"/>
      <c r="G78" s="231" t="s">
        <v>602</v>
      </c>
      <c r="H78" s="235"/>
      <c r="I78" s="235"/>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v>0</v>
      </c>
      <c r="F79" s="230"/>
      <c r="G79" s="235"/>
      <c r="H79" s="235"/>
      <c r="I79" s="235"/>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323"/>
      <c r="G80" s="249"/>
      <c r="H80" s="235"/>
      <c r="I80" s="235"/>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289">
        <v>0</v>
      </c>
      <c r="F81" s="230"/>
      <c r="G81" s="231" t="s">
        <v>603</v>
      </c>
      <c r="H81" s="235"/>
      <c r="I81" s="235"/>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v>0</v>
      </c>
      <c r="F82" s="230"/>
      <c r="H82" s="235"/>
      <c r="I82" s="235"/>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0</v>
      </c>
      <c r="F83" s="230"/>
      <c r="G83" s="235"/>
      <c r="H83" s="235"/>
      <c r="I83" s="235"/>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0"/>
      <c r="G84" s="235"/>
      <c r="H84" s="235"/>
      <c r="I84" s="235"/>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317"/>
      <c r="G85" s="244"/>
      <c r="H85" s="235"/>
      <c r="I85" s="235"/>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0"/>
      <c r="G86" s="231" t="s">
        <v>459</v>
      </c>
      <c r="H86" s="235"/>
      <c r="I86" s="235"/>
      <c r="J86" s="130"/>
      <c r="K86" s="250" t="s">
        <v>32</v>
      </c>
      <c r="L86" s="234">
        <f>SUM(D86:D89)-SUMIF(E86:E89,"-",D86:D89)</f>
        <v>5</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v>0</v>
      </c>
      <c r="F87" s="230"/>
      <c r="G87" s="231" t="s">
        <v>604</v>
      </c>
      <c r="H87" s="235"/>
      <c r="I87" s="235"/>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2</v>
      </c>
      <c r="F88" s="230"/>
      <c r="G88" s="231" t="s">
        <v>605</v>
      </c>
      <c r="H88" s="235"/>
      <c r="I88" s="235"/>
      <c r="J88" s="130"/>
      <c r="K88" s="250" t="s">
        <v>34</v>
      </c>
      <c r="L88" s="234">
        <f>SUM(E86:E89)</f>
        <v>2</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0"/>
      <c r="G89" s="235"/>
      <c r="H89" s="235"/>
      <c r="I89" s="235"/>
      <c r="J89" s="130"/>
      <c r="K89" s="250" t="s">
        <v>35</v>
      </c>
      <c r="L89" s="234">
        <f>L86-L87</f>
        <v>3</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317"/>
      <c r="G90" s="244"/>
      <c r="H90" s="235"/>
      <c r="I90" s="235"/>
      <c r="J90" s="130"/>
      <c r="K90" s="240" t="s">
        <v>267</v>
      </c>
      <c r="L90" s="241">
        <f>IFERROR(L88/L86,"N/A")</f>
        <v>0.4</v>
      </c>
      <c r="M90" s="130"/>
      <c r="N90" s="130"/>
      <c r="O90" s="130"/>
      <c r="P90" s="130"/>
      <c r="Q90" s="130"/>
      <c r="R90" s="130"/>
      <c r="S90" s="130"/>
      <c r="T90" s="130"/>
      <c r="U90" s="130"/>
      <c r="V90" s="130"/>
      <c r="W90" s="130"/>
      <c r="X90" s="130"/>
      <c r="Y90" s="130"/>
      <c r="Z90" s="130"/>
      <c r="AA90" s="130"/>
      <c r="AB90" s="130"/>
    </row>
    <row r="91" spans="1:28" ht="57">
      <c r="A91" s="288">
        <v>9.1</v>
      </c>
      <c r="B91" s="227" t="s">
        <v>190</v>
      </c>
      <c r="C91" s="228" t="s">
        <v>347</v>
      </c>
      <c r="D91" s="229">
        <v>3</v>
      </c>
      <c r="E91" s="289">
        <v>3</v>
      </c>
      <c r="F91" s="230"/>
      <c r="G91" s="231" t="s">
        <v>606</v>
      </c>
      <c r="H91" s="235"/>
      <c r="I91" s="235"/>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0</v>
      </c>
      <c r="F92" s="230"/>
      <c r="G92" s="231" t="s">
        <v>607</v>
      </c>
      <c r="H92" s="235"/>
      <c r="I92" s="235"/>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0"/>
      <c r="G93" s="235"/>
      <c r="H93" s="235"/>
      <c r="I93" s="235"/>
      <c r="J93" s="130"/>
      <c r="K93" s="250" t="s">
        <v>34</v>
      </c>
      <c r="L93" s="234">
        <f>SUM(E91:E93)</f>
        <v>3</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317"/>
      <c r="G94" s="244"/>
      <c r="H94" s="235"/>
      <c r="I94" s="235"/>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0"/>
      <c r="G95" s="231" t="s">
        <v>485</v>
      </c>
      <c r="H95" s="235"/>
      <c r="I95" s="235"/>
      <c r="J95" s="130"/>
      <c r="K95" s="240" t="s">
        <v>267</v>
      </c>
      <c r="L95" s="241">
        <f>IFERROR(L93/L91,"N/A")</f>
        <v>0.6</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0"/>
      <c r="G96" s="231" t="s">
        <v>486</v>
      </c>
      <c r="H96" s="235"/>
      <c r="I96" s="235"/>
      <c r="J96" s="130"/>
      <c r="K96" s="250" t="s">
        <v>32</v>
      </c>
      <c r="L96" s="234">
        <f>SUM(D95:D100)-SUMIF(E95:E100,"-",D95:D100)</f>
        <v>5</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1</v>
      </c>
      <c r="F97" s="319"/>
      <c r="G97" s="231" t="s">
        <v>487</v>
      </c>
      <c r="H97" s="235"/>
      <c r="I97" s="235"/>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42.75">
      <c r="A98" s="288">
        <v>10.4</v>
      </c>
      <c r="B98" s="227" t="s">
        <v>197</v>
      </c>
      <c r="C98" s="228" t="s">
        <v>361</v>
      </c>
      <c r="D98" s="229">
        <v>1</v>
      </c>
      <c r="E98" s="289">
        <v>0</v>
      </c>
      <c r="F98" s="230"/>
      <c r="G98" s="231" t="s">
        <v>489</v>
      </c>
      <c r="H98" s="235"/>
      <c r="I98" s="235"/>
      <c r="J98" s="130"/>
      <c r="K98" s="250" t="s">
        <v>34</v>
      </c>
      <c r="L98" s="234">
        <f>SUM(E95:E100)</f>
        <v>1</v>
      </c>
      <c r="M98" s="130"/>
      <c r="N98" s="130"/>
      <c r="O98" s="130"/>
      <c r="P98" s="130"/>
      <c r="Q98" s="130"/>
      <c r="R98" s="130"/>
      <c r="S98" s="130"/>
      <c r="T98" s="130"/>
      <c r="U98" s="130"/>
      <c r="V98" s="130"/>
      <c r="W98" s="130"/>
      <c r="X98" s="130"/>
      <c r="Y98" s="130"/>
      <c r="Z98" s="130"/>
      <c r="AA98" s="130"/>
      <c r="AB98" s="130"/>
    </row>
    <row r="99" spans="1:28" ht="30">
      <c r="A99" s="329"/>
      <c r="B99" s="255"/>
      <c r="C99" s="256"/>
      <c r="D99" s="256"/>
      <c r="E99" s="256"/>
      <c r="F99" s="330"/>
      <c r="G99" s="257"/>
      <c r="H99" s="235"/>
      <c r="I99" s="235"/>
      <c r="J99" s="130"/>
      <c r="K99" s="250" t="s">
        <v>35</v>
      </c>
      <c r="L99" s="234">
        <f>L96-L97</f>
        <v>5</v>
      </c>
      <c r="M99" s="130"/>
      <c r="N99" s="130"/>
      <c r="O99" s="130"/>
      <c r="P99" s="130"/>
      <c r="Q99" s="130"/>
      <c r="R99" s="130"/>
      <c r="S99" s="130"/>
      <c r="T99" s="130"/>
      <c r="U99" s="130"/>
      <c r="V99" s="130"/>
      <c r="W99" s="130"/>
      <c r="X99" s="130"/>
      <c r="Y99" s="130"/>
      <c r="Z99" s="130"/>
      <c r="AA99" s="130"/>
      <c r="AB99" s="130"/>
    </row>
    <row r="100" spans="1:28" ht="30">
      <c r="F100" s="322"/>
      <c r="H100" s="235"/>
      <c r="I100" s="235"/>
      <c r="J100" s="130"/>
      <c r="K100" s="240" t="s">
        <v>267</v>
      </c>
      <c r="L100" s="241">
        <f>IFERROR(L98/L96,"N/A")</f>
        <v>0.2</v>
      </c>
      <c r="M100" s="130"/>
      <c r="N100" s="130"/>
      <c r="O100" s="130"/>
      <c r="P100" s="130"/>
      <c r="Q100" s="130"/>
      <c r="R100" s="130"/>
      <c r="S100" s="130"/>
      <c r="T100" s="130"/>
      <c r="U100" s="130"/>
      <c r="V100" s="130"/>
      <c r="W100" s="130"/>
      <c r="X100" s="130"/>
      <c r="Y100" s="130"/>
      <c r="Z100" s="130"/>
      <c r="AA100" s="130"/>
      <c r="AB100" s="130"/>
    </row>
    <row r="101" spans="1:28" ht="15">
      <c r="A101" s="293"/>
      <c r="B101" s="238"/>
      <c r="C101" s="238"/>
      <c r="D101" s="239"/>
      <c r="E101" s="294"/>
      <c r="F101" s="230"/>
      <c r="G101" s="235"/>
      <c r="H101" s="235"/>
      <c r="I101" s="235"/>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317"/>
      <c r="G102" s="244"/>
      <c r="H102" s="235"/>
      <c r="I102" s="235"/>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0"/>
      <c r="G103" s="231" t="s">
        <v>459</v>
      </c>
      <c r="H103" s="235"/>
      <c r="I103" s="235"/>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0"/>
      <c r="G104" s="231" t="s">
        <v>490</v>
      </c>
      <c r="H104" s="235"/>
      <c r="I104" s="235"/>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0"/>
      <c r="G105" s="231" t="s">
        <v>459</v>
      </c>
      <c r="H105" s="235"/>
      <c r="I105" s="235"/>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30"/>
      <c r="G106" s="231" t="s">
        <v>608</v>
      </c>
      <c r="H106" s="235"/>
      <c r="I106" s="235"/>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A107" s="293"/>
      <c r="B107" s="238"/>
      <c r="C107" s="238"/>
      <c r="D107" s="239"/>
      <c r="E107" s="294"/>
      <c r="F107" s="230"/>
      <c r="G107" s="235"/>
      <c r="H107" s="235"/>
      <c r="I107" s="235"/>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317"/>
      <c r="G108" s="244"/>
      <c r="H108" s="235"/>
      <c r="I108" s="235"/>
      <c r="J108" s="130"/>
      <c r="K108" s="225"/>
      <c r="L108" s="225"/>
      <c r="M108" s="130"/>
      <c r="N108" s="130"/>
      <c r="O108" s="130"/>
      <c r="P108" s="130"/>
      <c r="Q108" s="130"/>
      <c r="R108" s="130"/>
      <c r="S108" s="130"/>
      <c r="T108" s="130"/>
      <c r="U108" s="130"/>
      <c r="V108" s="130"/>
      <c r="W108" s="130"/>
      <c r="X108" s="130"/>
      <c r="Y108" s="130"/>
      <c r="Z108" s="130"/>
      <c r="AA108" s="130"/>
      <c r="AB108" s="130"/>
    </row>
    <row r="109" spans="1:28" ht="57">
      <c r="A109" s="288">
        <v>12.1</v>
      </c>
      <c r="B109" s="227" t="s">
        <v>204</v>
      </c>
      <c r="C109" s="238"/>
      <c r="D109" s="229">
        <v>3</v>
      </c>
      <c r="E109" s="289">
        <v>0</v>
      </c>
      <c r="F109" s="230"/>
      <c r="G109" s="231" t="s">
        <v>609</v>
      </c>
      <c r="H109" s="235"/>
      <c r="I109" s="235"/>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v>0</v>
      </c>
      <c r="F110" s="230"/>
      <c r="G110" s="231"/>
      <c r="H110" s="235"/>
      <c r="I110" s="235"/>
      <c r="J110" s="130"/>
      <c r="K110" s="250" t="s">
        <v>33</v>
      </c>
      <c r="L110" s="234">
        <f>SUMIF(E109:E114,"~?",D109:D114)</f>
        <v>0</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v>0</v>
      </c>
      <c r="F111" s="230"/>
      <c r="G111" s="231"/>
      <c r="H111" s="235"/>
      <c r="I111" s="235"/>
      <c r="J111" s="130"/>
      <c r="K111" s="250" t="s">
        <v>34</v>
      </c>
      <c r="L111" s="234">
        <f>SUM(E109:E114)</f>
        <v>0</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v>0</v>
      </c>
      <c r="F112" s="230"/>
      <c r="G112" s="231"/>
      <c r="H112" s="235"/>
      <c r="I112" s="235"/>
      <c r="J112" s="130"/>
      <c r="K112" s="250" t="s">
        <v>35</v>
      </c>
      <c r="L112" s="234">
        <f>L109-L110</f>
        <v>9</v>
      </c>
      <c r="M112" s="130"/>
      <c r="N112" s="130"/>
      <c r="O112" s="130"/>
      <c r="P112" s="130"/>
      <c r="Q112" s="130"/>
      <c r="R112" s="130"/>
      <c r="S112" s="130"/>
      <c r="T112" s="130"/>
      <c r="U112" s="130"/>
      <c r="V112" s="130"/>
      <c r="W112" s="130"/>
      <c r="X112" s="130"/>
      <c r="Y112" s="130"/>
      <c r="Z112" s="130"/>
      <c r="AA112" s="130"/>
      <c r="AB112" s="130"/>
    </row>
    <row r="113" spans="1:28" ht="42.75">
      <c r="A113" s="288">
        <v>12.5</v>
      </c>
      <c r="B113" s="227" t="s">
        <v>208</v>
      </c>
      <c r="C113" s="228" t="s">
        <v>382</v>
      </c>
      <c r="D113" s="229">
        <v>1</v>
      </c>
      <c r="E113" s="289">
        <v>0</v>
      </c>
      <c r="F113" s="230"/>
      <c r="G113" s="231"/>
      <c r="H113" s="235"/>
      <c r="I113" s="235"/>
      <c r="J113" s="130"/>
      <c r="K113" s="240" t="s">
        <v>267</v>
      </c>
      <c r="L113" s="241">
        <f>IFERROR(L111/L109,"N/A")</f>
        <v>0</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0"/>
      <c r="G114" s="235"/>
      <c r="H114" s="235"/>
      <c r="I114" s="235"/>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317"/>
      <c r="G115" s="244"/>
      <c r="H115" s="235"/>
      <c r="I115" s="235"/>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289">
        <v>1</v>
      </c>
      <c r="F116" s="230"/>
      <c r="G116" s="231" t="s">
        <v>492</v>
      </c>
      <c r="H116" s="235"/>
      <c r="I116" s="235"/>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289">
        <v>1</v>
      </c>
      <c r="F117" s="230"/>
      <c r="G117" s="231" t="s">
        <v>493</v>
      </c>
      <c r="H117" s="235"/>
      <c r="I117" s="235"/>
      <c r="J117" s="130"/>
      <c r="K117" s="250" t="s">
        <v>33</v>
      </c>
      <c r="L117" s="234">
        <f>SUMIF(E116:E121,"~?",D116:D121)</f>
        <v>1</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289">
        <v>1</v>
      </c>
      <c r="F118" s="290" t="s">
        <v>610</v>
      </c>
      <c r="G118" s="231" t="s">
        <v>611</v>
      </c>
      <c r="H118" s="231" t="s">
        <v>612</v>
      </c>
      <c r="I118" s="231" t="s">
        <v>613</v>
      </c>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289">
        <v>1</v>
      </c>
      <c r="F119" s="318" t="s">
        <v>614</v>
      </c>
      <c r="G119" s="231" t="s">
        <v>495</v>
      </c>
      <c r="H119" s="235"/>
      <c r="I119" s="235"/>
      <c r="J119" s="130"/>
      <c r="K119" s="250" t="s">
        <v>35</v>
      </c>
      <c r="L119" s="234">
        <f>L116-L117</f>
        <v>4</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289" t="s">
        <v>454</v>
      </c>
      <c r="F120" s="230"/>
      <c r="G120" s="231" t="s">
        <v>459</v>
      </c>
      <c r="H120" s="235"/>
      <c r="I120" s="235"/>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0"/>
      <c r="G121" s="235"/>
      <c r="H121" s="235"/>
      <c r="I121" s="235"/>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317"/>
      <c r="G122" s="244"/>
      <c r="H122" s="235"/>
      <c r="I122" s="235"/>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331">
        <v>14.1</v>
      </c>
      <c r="B123" s="227" t="s">
        <v>215</v>
      </c>
      <c r="C123" s="228" t="s">
        <v>397</v>
      </c>
      <c r="D123" s="229">
        <v>0</v>
      </c>
      <c r="E123" s="289" t="s">
        <v>454</v>
      </c>
      <c r="F123" s="230"/>
      <c r="G123" s="231" t="s">
        <v>459</v>
      </c>
      <c r="H123" s="231"/>
      <c r="I123" s="235"/>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331">
        <v>14.2</v>
      </c>
      <c r="B124" s="227" t="s">
        <v>216</v>
      </c>
      <c r="C124" s="238"/>
      <c r="D124" s="229">
        <v>0</v>
      </c>
      <c r="E124" s="289" t="s">
        <v>454</v>
      </c>
      <c r="F124" s="230"/>
      <c r="G124" s="235"/>
      <c r="H124" s="231"/>
      <c r="I124" s="235"/>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0"/>
      <c r="G125" s="235"/>
      <c r="H125" s="231"/>
      <c r="I125" s="235"/>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0"/>
      <c r="G126" s="235"/>
      <c r="H126" s="231"/>
      <c r="I126" s="235"/>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0"/>
      <c r="G127" s="235"/>
      <c r="H127" s="231"/>
      <c r="I127" s="235"/>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0"/>
      <c r="G128" s="235"/>
      <c r="H128" s="231"/>
      <c r="I128" s="235"/>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0"/>
      <c r="G129" s="235"/>
      <c r="H129" s="231"/>
      <c r="I129" s="235"/>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0"/>
      <c r="G130" s="235"/>
      <c r="H130" s="235"/>
      <c r="I130" s="235"/>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317"/>
      <c r="G131" s="244"/>
      <c r="H131" s="235"/>
      <c r="I131" s="235"/>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0"/>
      <c r="G132" s="231" t="s">
        <v>459</v>
      </c>
      <c r="H132" s="235"/>
      <c r="I132" s="235"/>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0"/>
      <c r="G133" s="235"/>
      <c r="H133" s="235"/>
      <c r="I133" s="235"/>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0"/>
      <c r="G134" s="235"/>
      <c r="H134" s="235"/>
      <c r="I134" s="235"/>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0"/>
      <c r="G135" s="235"/>
      <c r="H135" s="235"/>
      <c r="I135" s="235"/>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0"/>
      <c r="G136" s="235"/>
      <c r="H136" s="235"/>
      <c r="I136" s="235"/>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323"/>
      <c r="G137" s="249"/>
      <c r="H137" s="235"/>
      <c r="I137" s="235"/>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0"/>
      <c r="G138" s="231" t="s">
        <v>459</v>
      </c>
      <c r="H138" s="235"/>
      <c r="I138" s="235"/>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0"/>
      <c r="G139" s="235"/>
      <c r="H139" s="235"/>
      <c r="I139" s="235"/>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0"/>
      <c r="G140" s="235"/>
      <c r="H140" s="235"/>
      <c r="I140" s="235"/>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0"/>
      <c r="G141" s="235"/>
      <c r="H141" s="235"/>
      <c r="I141" s="235"/>
      <c r="J141" s="130"/>
      <c r="K141" s="211"/>
      <c r="L141" s="211"/>
      <c r="M141" s="130"/>
      <c r="N141" s="130"/>
      <c r="O141" s="130"/>
      <c r="P141" s="130"/>
      <c r="Q141" s="130"/>
      <c r="R141" s="130"/>
      <c r="S141" s="130"/>
      <c r="T141" s="130"/>
      <c r="U141" s="130"/>
      <c r="V141" s="130"/>
      <c r="W141" s="130"/>
      <c r="X141" s="130"/>
      <c r="Y141" s="130"/>
      <c r="Z141" s="130"/>
      <c r="AA141" s="130"/>
      <c r="AB141" s="130"/>
    </row>
    <row r="142" spans="1:28" ht="15">
      <c r="A142" s="265">
        <v>15.9</v>
      </c>
      <c r="B142" s="227" t="s">
        <v>232</v>
      </c>
      <c r="C142" s="238"/>
      <c r="D142" s="229">
        <v>1</v>
      </c>
      <c r="E142" s="289" t="s">
        <v>454</v>
      </c>
      <c r="F142" s="230"/>
      <c r="G142" s="235"/>
      <c r="H142" s="235"/>
      <c r="I142" s="235"/>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0"/>
      <c r="G143" s="235"/>
      <c r="H143" s="235"/>
      <c r="I143" s="235"/>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0"/>
      <c r="G144" s="235"/>
      <c r="H144" s="235"/>
      <c r="I144" s="235"/>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0"/>
      <c r="G145" s="235"/>
      <c r="H145" s="235"/>
      <c r="I145" s="235"/>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323"/>
      <c r="G146" s="249"/>
      <c r="H146" s="235"/>
      <c r="I146" s="235"/>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0"/>
      <c r="G147" s="231" t="s">
        <v>459</v>
      </c>
      <c r="H147" s="235"/>
      <c r="I147" s="235"/>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0"/>
      <c r="G148" s="235"/>
      <c r="H148" s="235"/>
      <c r="I148" s="235"/>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0"/>
      <c r="G149" s="235"/>
      <c r="H149" s="235"/>
      <c r="I149" s="235"/>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0"/>
      <c r="G150" s="235"/>
      <c r="H150" s="235"/>
      <c r="I150" s="235"/>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A151" s="293"/>
      <c r="B151" s="238"/>
      <c r="C151" s="238"/>
      <c r="D151" s="239"/>
      <c r="E151" s="294"/>
      <c r="F151" s="230"/>
      <c r="G151" s="235"/>
      <c r="H151" s="235"/>
      <c r="I151" s="235"/>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A152" s="297"/>
      <c r="B152" s="270"/>
      <c r="C152" s="270"/>
      <c r="D152" s="271"/>
      <c r="E152" s="298"/>
      <c r="F152" s="334"/>
      <c r="G152" s="272"/>
      <c r="H152" s="235"/>
      <c r="I152" s="235"/>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0"/>
      <c r="G153" s="235"/>
      <c r="H153" s="235"/>
      <c r="I153" s="235"/>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0"/>
      <c r="G154" s="235"/>
      <c r="H154" s="235"/>
      <c r="I154" s="235"/>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134</v>
      </c>
      <c r="E155" s="335"/>
      <c r="F155" s="322"/>
      <c r="G155" s="235"/>
      <c r="H155" s="235"/>
      <c r="I155" s="235"/>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46</v>
      </c>
      <c r="F156" s="230"/>
      <c r="G156" s="235"/>
      <c r="H156" s="235"/>
      <c r="I156" s="235"/>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37</v>
      </c>
      <c r="F157" s="230"/>
      <c r="G157" s="235"/>
      <c r="H157" s="235"/>
      <c r="I157" s="235"/>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88</v>
      </c>
      <c r="F158" s="230"/>
      <c r="G158" s="235"/>
      <c r="H158" s="235"/>
      <c r="I158" s="235"/>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0.30261904760000002</v>
      </c>
      <c r="F159" s="230"/>
      <c r="G159" s="235"/>
      <c r="H159" s="235"/>
      <c r="I159" s="235"/>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0"/>
      <c r="G160" s="235"/>
      <c r="H160" s="235"/>
      <c r="I160" s="235"/>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0"/>
      <c r="G161" s="235"/>
      <c r="H161" s="235"/>
      <c r="I161" s="235"/>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0.66666666666666663</v>
      </c>
      <c r="D162" s="326">
        <f t="shared" ref="D162:D176" si="0">1-C162</f>
        <v>0.33333333333333337</v>
      </c>
      <c r="E162" s="235"/>
      <c r="F162" s="230"/>
      <c r="G162" s="235"/>
      <c r="H162" s="235"/>
      <c r="I162" s="235"/>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0.58333333333333337</v>
      </c>
      <c r="D163" s="326">
        <f t="shared" si="0"/>
        <v>0.41666666666666663</v>
      </c>
      <c r="E163" s="235"/>
      <c r="F163" s="230"/>
      <c r="G163" s="235"/>
      <c r="H163" s="235"/>
      <c r="I163" s="235"/>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0.33333333333333331</v>
      </c>
      <c r="D164" s="326">
        <f t="shared" si="0"/>
        <v>0.66666666666666674</v>
      </c>
      <c r="E164" s="235"/>
      <c r="F164" s="230"/>
      <c r="G164" s="235"/>
      <c r="H164" s="235"/>
      <c r="I164" s="235"/>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0"/>
      <c r="G165" s="235"/>
      <c r="H165" s="235"/>
      <c r="I165" s="235"/>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v>
      </c>
      <c r="D166" s="326">
        <f t="shared" si="0"/>
        <v>1</v>
      </c>
      <c r="E166" s="235"/>
      <c r="F166" s="230"/>
      <c r="G166" s="235"/>
      <c r="H166" s="235"/>
      <c r="I166" s="235"/>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0.2857142857142857</v>
      </c>
      <c r="D167" s="326">
        <f t="shared" si="0"/>
        <v>0.7142857142857143</v>
      </c>
      <c r="E167" s="235"/>
      <c r="F167" s="230"/>
      <c r="G167" s="235"/>
      <c r="H167" s="235"/>
      <c r="I167" s="235"/>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0.4</v>
      </c>
      <c r="D168" s="326">
        <f t="shared" si="0"/>
        <v>0.6</v>
      </c>
      <c r="E168" s="235"/>
      <c r="F168" s="230"/>
      <c r="G168" s="235"/>
      <c r="H168" s="235"/>
      <c r="I168" s="235"/>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0.4</v>
      </c>
      <c r="D169" s="326">
        <f t="shared" si="0"/>
        <v>0.6</v>
      </c>
      <c r="E169" s="235"/>
      <c r="F169" s="230"/>
      <c r="G169" s="235"/>
      <c r="H169" s="235"/>
      <c r="I169" s="235"/>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0.6</v>
      </c>
      <c r="D170" s="326">
        <f t="shared" si="0"/>
        <v>0.4</v>
      </c>
      <c r="E170" s="235"/>
      <c r="F170" s="230"/>
      <c r="G170" s="235"/>
      <c r="H170" s="235"/>
      <c r="I170" s="235"/>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0.2</v>
      </c>
      <c r="D171" s="326">
        <f t="shared" si="0"/>
        <v>0.8</v>
      </c>
      <c r="E171" s="235"/>
      <c r="F171" s="230"/>
      <c r="G171" s="235"/>
      <c r="H171" s="235"/>
      <c r="I171" s="235"/>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0"/>
      <c r="G172" s="235"/>
      <c r="H172" s="235"/>
      <c r="I172" s="235"/>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v>
      </c>
      <c r="D173" s="326">
        <f t="shared" si="0"/>
        <v>1</v>
      </c>
      <c r="E173" s="235"/>
      <c r="F173" s="230"/>
      <c r="G173" s="235"/>
      <c r="H173" s="235"/>
      <c r="I173" s="235"/>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0"/>
      <c r="G174" s="235"/>
      <c r="H174" s="235"/>
      <c r="I174" s="235"/>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0"/>
      <c r="G175" s="235"/>
      <c r="H175" s="235"/>
      <c r="I175" s="235"/>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0"/>
      <c r="G176" s="235"/>
      <c r="H176" s="235"/>
      <c r="I176" s="235"/>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7" r:id="rId1"/>
    <hyperlink ref="F10" r:id="rId2"/>
    <hyperlink ref="F13" r:id="rId3"/>
    <hyperlink ref="F39" r:id="rId4"/>
    <hyperlink ref="F46" r:id="rId5" location="OtazkyOdpovedeTechnicke"/>
    <hyperlink ref="F118" r:id="rId6"/>
    <hyperlink ref="F119" r:id="rId7"/>
  </hyperlinks>
  <pageMargins left="0.7" right="0.7" top="0.75" bottom="0.75" header="0.3" footer="0.3"/>
  <drawing r:id="rId8"/>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outlinePr summaryBelow="0" summaryRight="0"/>
  </sheetPr>
  <dimension ref="A1:AB176"/>
  <sheetViews>
    <sheetView workbookViewId="0">
      <pane ySplit="1" topLeftCell="A2" activePane="bottomLeft" state="frozen"/>
      <selection pane="bottomLeft" activeCell="B3" sqref="B3"/>
    </sheetView>
  </sheetViews>
  <sheetFormatPr defaultColWidth="14.42578125" defaultRowHeight="15.75" customHeight="1"/>
  <cols>
    <col min="1" max="1" width="13" customWidth="1"/>
    <col min="2" max="3" width="40.85546875" customWidth="1"/>
    <col min="4" max="5" width="10.5703125" customWidth="1"/>
    <col min="6" max="7" width="33.28515625" customWidth="1"/>
    <col min="11" max="12" width="18.5703125" customWidth="1"/>
    <col min="13" max="28" width="14.42578125" hidden="1"/>
  </cols>
  <sheetData>
    <row r="1" spans="1:28" ht="30">
      <c r="A1" s="284" t="s">
        <v>81</v>
      </c>
      <c r="B1" s="208" t="s">
        <v>247</v>
      </c>
      <c r="C1" s="8" t="s">
        <v>248</v>
      </c>
      <c r="D1" s="8" t="s">
        <v>249</v>
      </c>
      <c r="E1" s="8" t="s">
        <v>250</v>
      </c>
      <c r="F1" s="8" t="s">
        <v>251</v>
      </c>
      <c r="G1" s="8" t="s">
        <v>252</v>
      </c>
      <c r="H1" s="8" t="s">
        <v>496</v>
      </c>
      <c r="I1" s="210"/>
      <c r="J1" s="210"/>
      <c r="K1" s="211"/>
      <c r="L1" s="211"/>
      <c r="M1" s="210"/>
      <c r="N1" s="210"/>
      <c r="O1" s="210"/>
      <c r="P1" s="210"/>
      <c r="Q1" s="210"/>
      <c r="R1" s="210"/>
      <c r="S1" s="210"/>
      <c r="T1" s="210"/>
      <c r="U1" s="210"/>
      <c r="V1" s="210"/>
      <c r="W1" s="210"/>
      <c r="X1" s="210"/>
      <c r="Y1" s="210"/>
      <c r="Z1" s="210"/>
      <c r="AA1" s="210"/>
      <c r="AB1" s="210"/>
    </row>
    <row r="2" spans="1:28" ht="15">
      <c r="A2" s="285" t="s">
        <v>254</v>
      </c>
      <c r="B2" s="213" t="s">
        <v>21</v>
      </c>
      <c r="C2" s="214"/>
      <c r="D2" s="214"/>
      <c r="E2" s="214"/>
      <c r="F2" s="214"/>
      <c r="G2" s="214"/>
      <c r="H2" s="216"/>
      <c r="I2" s="216"/>
      <c r="J2" s="216"/>
      <c r="K2" s="217"/>
      <c r="L2" s="217"/>
      <c r="M2" s="216"/>
      <c r="N2" s="216"/>
      <c r="O2" s="216"/>
      <c r="P2" s="216"/>
      <c r="Q2" s="216"/>
      <c r="R2" s="216"/>
      <c r="S2" s="216"/>
      <c r="T2" s="216"/>
      <c r="U2" s="216"/>
      <c r="V2" s="216"/>
      <c r="W2" s="216"/>
      <c r="X2" s="216"/>
      <c r="Y2" s="216"/>
      <c r="Z2" s="216"/>
      <c r="AA2" s="216"/>
      <c r="AB2" s="216"/>
    </row>
    <row r="3" spans="1:28" ht="30">
      <c r="A3" s="285" t="s">
        <v>256</v>
      </c>
      <c r="B3" s="213" t="s">
        <v>540</v>
      </c>
      <c r="C3" s="214"/>
      <c r="D3" s="214"/>
      <c r="E3" s="214"/>
      <c r="F3" s="214"/>
      <c r="G3" s="214"/>
      <c r="H3" s="130"/>
      <c r="I3" s="130"/>
      <c r="J3" s="130"/>
      <c r="K3" s="211"/>
      <c r="L3" s="211"/>
      <c r="M3" s="130"/>
      <c r="N3" s="130"/>
      <c r="O3" s="130"/>
      <c r="P3" s="130"/>
      <c r="Q3" s="130"/>
      <c r="R3" s="130"/>
      <c r="S3" s="130"/>
      <c r="T3" s="130"/>
      <c r="U3" s="130"/>
      <c r="V3" s="130"/>
      <c r="W3" s="130"/>
      <c r="X3" s="130"/>
      <c r="Y3" s="130"/>
      <c r="Z3" s="130"/>
      <c r="AA3" s="130"/>
      <c r="AB3" s="130"/>
    </row>
    <row r="4" spans="1:28" ht="30">
      <c r="A4" s="285" t="s">
        <v>257</v>
      </c>
      <c r="B4" s="213" t="s">
        <v>615</v>
      </c>
      <c r="C4" s="214"/>
      <c r="D4" s="214"/>
      <c r="E4" s="214"/>
      <c r="F4" s="214"/>
      <c r="G4" s="214"/>
      <c r="H4" s="130"/>
      <c r="I4" s="130"/>
      <c r="J4" s="130"/>
      <c r="K4" s="211"/>
      <c r="L4" s="211"/>
      <c r="M4" s="130"/>
      <c r="N4" s="130"/>
      <c r="O4" s="130"/>
      <c r="P4" s="130"/>
      <c r="Q4" s="130"/>
      <c r="R4" s="130"/>
      <c r="S4" s="130"/>
      <c r="T4" s="130"/>
      <c r="U4" s="130"/>
      <c r="V4" s="130"/>
      <c r="W4" s="130"/>
      <c r="X4" s="130"/>
      <c r="Y4" s="130"/>
      <c r="Z4" s="130"/>
      <c r="AA4" s="130"/>
      <c r="AB4" s="130"/>
    </row>
    <row r="5" spans="1:28" ht="15">
      <c r="A5" s="286" t="s">
        <v>258</v>
      </c>
      <c r="B5" s="219" t="s">
        <v>616</v>
      </c>
      <c r="C5" s="219" t="s">
        <v>617</v>
      </c>
      <c r="D5" s="216"/>
      <c r="E5" s="216"/>
      <c r="F5" s="216"/>
      <c r="G5" s="216"/>
      <c r="H5" s="130"/>
      <c r="I5" s="130"/>
      <c r="J5" s="130"/>
      <c r="K5" s="211"/>
      <c r="L5" s="211"/>
      <c r="M5" s="130"/>
      <c r="N5" s="130"/>
      <c r="O5" s="130"/>
      <c r="P5" s="130"/>
      <c r="Q5" s="130"/>
      <c r="R5" s="130"/>
      <c r="S5" s="130"/>
      <c r="T5" s="130"/>
      <c r="U5" s="130"/>
      <c r="V5" s="130"/>
      <c r="W5" s="130"/>
      <c r="X5" s="130"/>
      <c r="Y5" s="130"/>
      <c r="Z5" s="130"/>
      <c r="AA5" s="130"/>
      <c r="AB5" s="130"/>
    </row>
    <row r="6" spans="1:28" ht="15">
      <c r="A6" s="287">
        <v>1</v>
      </c>
      <c r="B6" s="221" t="s">
        <v>62</v>
      </c>
      <c r="C6" s="222"/>
      <c r="D6" s="222"/>
      <c r="E6" s="222"/>
      <c r="F6" s="224"/>
      <c r="G6" s="224"/>
      <c r="H6" s="130"/>
      <c r="I6" s="130"/>
      <c r="J6" s="130"/>
      <c r="K6" s="225"/>
      <c r="L6" s="225"/>
      <c r="M6" s="130"/>
      <c r="N6" s="130"/>
      <c r="O6" s="130"/>
      <c r="P6" s="130"/>
      <c r="Q6" s="130"/>
      <c r="R6" s="130"/>
      <c r="S6" s="130"/>
      <c r="T6" s="130"/>
      <c r="U6" s="130"/>
      <c r="V6" s="130"/>
      <c r="W6" s="130"/>
      <c r="X6" s="130"/>
      <c r="Y6" s="130"/>
      <c r="Z6" s="130"/>
      <c r="AA6" s="130"/>
      <c r="AB6" s="130"/>
    </row>
    <row r="7" spans="1:28" ht="128.25">
      <c r="A7" s="288">
        <v>1.1000000000000001</v>
      </c>
      <c r="B7" s="227" t="s">
        <v>85</v>
      </c>
      <c r="C7" s="228" t="s">
        <v>260</v>
      </c>
      <c r="D7" s="229">
        <v>2</v>
      </c>
      <c r="E7" s="289">
        <v>2</v>
      </c>
      <c r="F7" s="319" t="s">
        <v>618</v>
      </c>
      <c r="G7" s="291" t="s">
        <v>619</v>
      </c>
      <c r="H7" s="130"/>
      <c r="I7" s="130"/>
      <c r="J7" s="130"/>
      <c r="K7" s="233" t="s">
        <v>32</v>
      </c>
      <c r="L7" s="234">
        <f>SUM(D7:D10)-SUMIF(E7:E10,"-",D7:D10)</f>
        <v>6</v>
      </c>
      <c r="M7" s="130"/>
      <c r="N7" s="130"/>
      <c r="O7" s="130"/>
      <c r="P7" s="130"/>
      <c r="Q7" s="130"/>
      <c r="R7" s="130"/>
      <c r="S7" s="130"/>
      <c r="T7" s="130"/>
      <c r="U7" s="130"/>
      <c r="V7" s="130"/>
      <c r="W7" s="130"/>
      <c r="X7" s="130"/>
      <c r="Y7" s="130"/>
      <c r="Z7" s="130"/>
      <c r="AA7" s="130"/>
      <c r="AB7" s="130"/>
    </row>
    <row r="8" spans="1:28" ht="99.75">
      <c r="A8" s="288">
        <v>1.2</v>
      </c>
      <c r="B8" s="227" t="s">
        <v>86</v>
      </c>
      <c r="C8" s="228" t="s">
        <v>262</v>
      </c>
      <c r="D8" s="229">
        <v>2</v>
      </c>
      <c r="E8" s="336">
        <v>0</v>
      </c>
      <c r="F8" s="290" t="s">
        <v>620</v>
      </c>
      <c r="G8" s="231" t="s">
        <v>621</v>
      </c>
      <c r="H8" s="122" t="s">
        <v>622</v>
      </c>
      <c r="I8" s="130"/>
      <c r="J8" s="130"/>
      <c r="K8" s="233" t="s">
        <v>33</v>
      </c>
      <c r="L8" s="234">
        <f>SUMIF(E7:E10,"~?",D7:D10)</f>
        <v>0</v>
      </c>
      <c r="M8" s="130"/>
      <c r="N8" s="130"/>
      <c r="O8" s="130"/>
      <c r="P8" s="130"/>
      <c r="Q8" s="130"/>
      <c r="R8" s="130"/>
      <c r="S8" s="130"/>
      <c r="T8" s="130"/>
      <c r="U8" s="130"/>
      <c r="V8" s="130"/>
      <c r="W8" s="130"/>
      <c r="X8" s="130"/>
      <c r="Y8" s="130"/>
      <c r="Z8" s="130"/>
      <c r="AA8" s="130"/>
      <c r="AB8" s="130"/>
    </row>
    <row r="9" spans="1:28" ht="57">
      <c r="A9" s="288">
        <v>1.3</v>
      </c>
      <c r="B9" s="227" t="s">
        <v>87</v>
      </c>
      <c r="C9" s="228" t="s">
        <v>264</v>
      </c>
      <c r="D9" s="229">
        <v>1</v>
      </c>
      <c r="E9" s="336">
        <v>0</v>
      </c>
      <c r="F9" s="231" t="s">
        <v>532</v>
      </c>
      <c r="G9" s="231" t="s">
        <v>623</v>
      </c>
      <c r="H9" s="122" t="s">
        <v>549</v>
      </c>
      <c r="I9" s="130"/>
      <c r="J9" s="130"/>
      <c r="K9" s="233" t="s">
        <v>34</v>
      </c>
      <c r="L9" s="234">
        <f>SUM(E7:E10)</f>
        <v>3</v>
      </c>
      <c r="M9" s="130"/>
      <c r="N9" s="130"/>
      <c r="O9" s="130"/>
      <c r="P9" s="130"/>
      <c r="Q9" s="130"/>
      <c r="R9" s="130"/>
      <c r="S9" s="130"/>
      <c r="T9" s="130"/>
      <c r="U9" s="130"/>
      <c r="V9" s="130"/>
      <c r="W9" s="130"/>
      <c r="X9" s="130"/>
      <c r="Y9" s="130"/>
      <c r="Z9" s="130"/>
      <c r="AA9" s="130"/>
      <c r="AB9" s="130"/>
    </row>
    <row r="10" spans="1:28" ht="57">
      <c r="A10" s="288">
        <v>1.4</v>
      </c>
      <c r="B10" s="227" t="s">
        <v>88</v>
      </c>
      <c r="C10" s="228" t="s">
        <v>266</v>
      </c>
      <c r="D10" s="229">
        <v>1</v>
      </c>
      <c r="E10" s="289">
        <v>1</v>
      </c>
      <c r="F10" s="290" t="s">
        <v>624</v>
      </c>
      <c r="G10" s="231" t="s">
        <v>625</v>
      </c>
      <c r="H10" s="130"/>
      <c r="I10" s="130"/>
      <c r="J10" s="130"/>
      <c r="K10" s="233" t="s">
        <v>35</v>
      </c>
      <c r="L10" s="234">
        <f>L7-L8</f>
        <v>6</v>
      </c>
      <c r="M10" s="130"/>
      <c r="N10" s="130"/>
      <c r="O10" s="130"/>
      <c r="P10" s="130"/>
      <c r="Q10" s="130"/>
      <c r="R10" s="130"/>
      <c r="S10" s="130"/>
      <c r="T10" s="130"/>
      <c r="U10" s="130"/>
      <c r="V10" s="130"/>
      <c r="W10" s="130"/>
      <c r="X10" s="130"/>
      <c r="Y10" s="130"/>
      <c r="Z10" s="130"/>
      <c r="AA10" s="130"/>
      <c r="AB10" s="130"/>
    </row>
    <row r="11" spans="1:28" ht="30">
      <c r="A11" s="293"/>
      <c r="B11" s="238"/>
      <c r="C11" s="238"/>
      <c r="D11" s="239"/>
      <c r="E11" s="294"/>
      <c r="F11" s="235"/>
      <c r="G11" s="235"/>
      <c r="H11" s="130"/>
      <c r="I11" s="130"/>
      <c r="J11" s="130"/>
      <c r="K11" s="240" t="s">
        <v>267</v>
      </c>
      <c r="L11" s="241">
        <f>IFERROR(L9/L7,"N/A")</f>
        <v>0.5</v>
      </c>
      <c r="M11" s="130"/>
      <c r="N11" s="130"/>
      <c r="O11" s="130"/>
      <c r="P11" s="130"/>
      <c r="Q11" s="130"/>
      <c r="R11" s="130"/>
      <c r="S11" s="130"/>
      <c r="T11" s="130"/>
      <c r="U11" s="130"/>
      <c r="V11" s="130"/>
      <c r="W11" s="130"/>
      <c r="X11" s="130"/>
      <c r="Y11" s="130"/>
      <c r="Z11" s="130"/>
      <c r="AA11" s="130"/>
      <c r="AB11" s="130"/>
    </row>
    <row r="12" spans="1:28" ht="15">
      <c r="A12" s="287">
        <v>2</v>
      </c>
      <c r="B12" s="242" t="s">
        <v>63</v>
      </c>
      <c r="C12" s="243"/>
      <c r="D12" s="243"/>
      <c r="E12" s="243"/>
      <c r="F12" s="244"/>
      <c r="G12" s="244"/>
      <c r="H12" s="130"/>
      <c r="I12" s="130"/>
      <c r="J12" s="130"/>
      <c r="K12" s="225"/>
      <c r="L12" s="225"/>
      <c r="M12" s="130"/>
      <c r="N12" s="130"/>
      <c r="O12" s="130"/>
      <c r="P12" s="130"/>
      <c r="Q12" s="130"/>
      <c r="R12" s="130"/>
      <c r="S12" s="130"/>
      <c r="T12" s="130"/>
      <c r="U12" s="130"/>
      <c r="V12" s="130"/>
      <c r="W12" s="130"/>
      <c r="X12" s="130"/>
      <c r="Y12" s="130"/>
      <c r="Z12" s="130"/>
      <c r="AA12" s="130"/>
      <c r="AB12" s="130"/>
    </row>
    <row r="13" spans="1:28" ht="199.5">
      <c r="A13" s="288">
        <v>2.1</v>
      </c>
      <c r="B13" s="227" t="s">
        <v>89</v>
      </c>
      <c r="C13" s="228" t="s">
        <v>269</v>
      </c>
      <c r="D13" s="229">
        <v>2</v>
      </c>
      <c r="E13" s="289">
        <v>0</v>
      </c>
      <c r="F13" s="141" t="s">
        <v>626</v>
      </c>
      <c r="G13" s="231" t="s">
        <v>627</v>
      </c>
      <c r="H13" s="122" t="s">
        <v>628</v>
      </c>
      <c r="I13" s="130"/>
      <c r="J13" s="130"/>
      <c r="K13" s="233" t="s">
        <v>32</v>
      </c>
      <c r="L13" s="234">
        <f>SUM(D13:D20)-SUMIF(E13:E20,"-",D13:D20)</f>
        <v>13</v>
      </c>
      <c r="M13" s="130"/>
      <c r="N13" s="130"/>
      <c r="O13" s="130"/>
      <c r="P13" s="130"/>
      <c r="Q13" s="130"/>
      <c r="R13" s="130"/>
      <c r="S13" s="130"/>
      <c r="T13" s="130"/>
      <c r="U13" s="130"/>
      <c r="V13" s="130"/>
      <c r="W13" s="130"/>
      <c r="X13" s="130"/>
      <c r="Y13" s="130"/>
      <c r="Z13" s="130"/>
      <c r="AA13" s="130"/>
      <c r="AB13" s="130"/>
    </row>
    <row r="14" spans="1:28" ht="156.75">
      <c r="A14" s="288">
        <v>2.2000000000000002</v>
      </c>
      <c r="B14" s="227" t="s">
        <v>90</v>
      </c>
      <c r="C14" s="228" t="s">
        <v>270</v>
      </c>
      <c r="D14" s="229">
        <v>3</v>
      </c>
      <c r="E14" s="289">
        <v>0</v>
      </c>
      <c r="F14" s="231" t="s">
        <v>629</v>
      </c>
      <c r="G14" s="231" t="s">
        <v>630</v>
      </c>
      <c r="H14" s="122" t="s">
        <v>631</v>
      </c>
      <c r="I14" s="130"/>
      <c r="J14" s="130"/>
      <c r="K14" s="233" t="s">
        <v>33</v>
      </c>
      <c r="L14" s="234">
        <f>SUMIF(E13:E20,"~?",D13:D20)</f>
        <v>0</v>
      </c>
      <c r="M14" s="130"/>
      <c r="N14" s="130"/>
      <c r="O14" s="130"/>
      <c r="P14" s="130"/>
      <c r="Q14" s="130"/>
      <c r="R14" s="130"/>
      <c r="S14" s="130"/>
      <c r="T14" s="130"/>
      <c r="U14" s="130"/>
      <c r="V14" s="130"/>
      <c r="W14" s="130"/>
      <c r="X14" s="130"/>
      <c r="Y14" s="130"/>
      <c r="Z14" s="130"/>
      <c r="AA14" s="130"/>
      <c r="AB14" s="130"/>
    </row>
    <row r="15" spans="1:28" ht="114">
      <c r="A15" s="288">
        <v>2.2999999999999998</v>
      </c>
      <c r="B15" s="227" t="s">
        <v>91</v>
      </c>
      <c r="C15" s="228" t="s">
        <v>272</v>
      </c>
      <c r="D15" s="229">
        <v>1</v>
      </c>
      <c r="E15" s="336">
        <v>1</v>
      </c>
      <c r="F15" s="231" t="s">
        <v>629</v>
      </c>
      <c r="G15" s="235"/>
      <c r="H15" s="122" t="s">
        <v>531</v>
      </c>
      <c r="I15" s="130"/>
      <c r="J15" s="130"/>
      <c r="K15" s="233" t="s">
        <v>34</v>
      </c>
      <c r="L15" s="234">
        <f>SUM(E13:E20)</f>
        <v>2</v>
      </c>
      <c r="M15" s="130"/>
      <c r="N15" s="130"/>
      <c r="O15" s="130"/>
      <c r="P15" s="130"/>
      <c r="Q15" s="130"/>
      <c r="R15" s="130"/>
      <c r="S15" s="130"/>
      <c r="T15" s="130"/>
      <c r="U15" s="130"/>
      <c r="V15" s="130"/>
      <c r="W15" s="130"/>
      <c r="X15" s="130"/>
      <c r="Y15" s="130"/>
      <c r="Z15" s="130"/>
      <c r="AA15" s="130"/>
      <c r="AB15" s="130"/>
    </row>
    <row r="16" spans="1:28" ht="71.25">
      <c r="A16" s="288">
        <v>2.4</v>
      </c>
      <c r="B16" s="227" t="s">
        <v>92</v>
      </c>
      <c r="C16" s="228" t="s">
        <v>273</v>
      </c>
      <c r="D16" s="229">
        <v>2</v>
      </c>
      <c r="E16" s="336">
        <v>0</v>
      </c>
      <c r="F16" s="235"/>
      <c r="G16" s="231" t="s">
        <v>632</v>
      </c>
      <c r="H16" s="130"/>
      <c r="I16" s="130"/>
      <c r="J16" s="130"/>
      <c r="K16" s="233" t="s">
        <v>35</v>
      </c>
      <c r="L16" s="234">
        <f>L13-L14</f>
        <v>13</v>
      </c>
      <c r="M16" s="130"/>
      <c r="N16" s="130"/>
      <c r="O16" s="130"/>
      <c r="P16" s="130"/>
      <c r="Q16" s="130"/>
      <c r="R16" s="130"/>
      <c r="S16" s="130"/>
      <c r="T16" s="130"/>
      <c r="U16" s="130"/>
      <c r="V16" s="130"/>
      <c r="W16" s="130"/>
      <c r="X16" s="130"/>
      <c r="Y16" s="130"/>
      <c r="Z16" s="130"/>
      <c r="AA16" s="130"/>
      <c r="AB16" s="130"/>
    </row>
    <row r="17" spans="1:28" ht="30">
      <c r="A17" s="288">
        <v>2.5</v>
      </c>
      <c r="B17" s="227" t="s">
        <v>93</v>
      </c>
      <c r="C17" s="228" t="s">
        <v>275</v>
      </c>
      <c r="D17" s="229">
        <v>1</v>
      </c>
      <c r="E17" s="336">
        <v>1</v>
      </c>
      <c r="F17" s="235"/>
      <c r="G17" s="235"/>
      <c r="H17" s="122" t="s">
        <v>531</v>
      </c>
      <c r="I17" s="130"/>
      <c r="J17" s="130"/>
      <c r="K17" s="240" t="s">
        <v>267</v>
      </c>
      <c r="L17" s="241">
        <f>IFERROR(L15/L13,"N/A")</f>
        <v>0.15384615384615385</v>
      </c>
      <c r="M17" s="130"/>
      <c r="N17" s="130"/>
      <c r="O17" s="130"/>
      <c r="P17" s="130"/>
      <c r="Q17" s="130"/>
      <c r="R17" s="130"/>
      <c r="S17" s="130"/>
      <c r="T17" s="130"/>
      <c r="U17" s="130"/>
      <c r="V17" s="130"/>
      <c r="W17" s="130"/>
      <c r="X17" s="130"/>
      <c r="Y17" s="130"/>
      <c r="Z17" s="130"/>
      <c r="AA17" s="130"/>
      <c r="AB17" s="130"/>
    </row>
    <row r="18" spans="1:28" ht="57">
      <c r="A18" s="288">
        <v>2.6</v>
      </c>
      <c r="B18" s="227" t="s">
        <v>94</v>
      </c>
      <c r="C18" s="228" t="s">
        <v>276</v>
      </c>
      <c r="D18" s="229">
        <v>1</v>
      </c>
      <c r="E18" s="336">
        <v>0</v>
      </c>
      <c r="F18" s="235"/>
      <c r="G18" s="231" t="s">
        <v>633</v>
      </c>
      <c r="H18" s="122" t="s">
        <v>531</v>
      </c>
      <c r="I18" s="130"/>
      <c r="J18" s="130"/>
      <c r="K18" s="211"/>
      <c r="L18" s="246"/>
      <c r="M18" s="130"/>
      <c r="N18" s="130"/>
      <c r="O18" s="130"/>
      <c r="P18" s="130"/>
      <c r="Q18" s="130"/>
      <c r="R18" s="130"/>
      <c r="S18" s="130"/>
      <c r="T18" s="130"/>
      <c r="U18" s="130"/>
      <c r="V18" s="130"/>
      <c r="W18" s="130"/>
      <c r="X18" s="130"/>
      <c r="Y18" s="130"/>
      <c r="Z18" s="130"/>
      <c r="AA18" s="130"/>
      <c r="AB18" s="130"/>
    </row>
    <row r="19" spans="1:28" ht="57">
      <c r="A19" s="288">
        <v>2.7</v>
      </c>
      <c r="B19" s="227" t="s">
        <v>95</v>
      </c>
      <c r="C19" s="228" t="s">
        <v>277</v>
      </c>
      <c r="D19" s="229">
        <v>2</v>
      </c>
      <c r="E19" s="289">
        <v>0</v>
      </c>
      <c r="F19" s="290" t="s">
        <v>634</v>
      </c>
      <c r="G19" s="231" t="s">
        <v>635</v>
      </c>
      <c r="H19" s="122" t="s">
        <v>531</v>
      </c>
      <c r="I19" s="130"/>
      <c r="J19" s="130"/>
      <c r="K19" s="211"/>
      <c r="L19" s="211"/>
      <c r="M19" s="130"/>
      <c r="N19" s="130"/>
      <c r="O19" s="130"/>
      <c r="P19" s="130"/>
      <c r="Q19" s="130"/>
      <c r="R19" s="130"/>
      <c r="S19" s="130"/>
      <c r="T19" s="130"/>
      <c r="U19" s="130"/>
      <c r="V19" s="130"/>
      <c r="W19" s="130"/>
      <c r="X19" s="130"/>
      <c r="Y19" s="130"/>
      <c r="Z19" s="130"/>
      <c r="AA19" s="130"/>
      <c r="AB19" s="130"/>
    </row>
    <row r="20" spans="1:28" ht="57">
      <c r="A20" s="288">
        <v>2.8</v>
      </c>
      <c r="B20" s="227" t="s">
        <v>96</v>
      </c>
      <c r="C20" s="238"/>
      <c r="D20" s="229">
        <v>1</v>
      </c>
      <c r="E20" s="289">
        <v>0</v>
      </c>
      <c r="F20" s="235"/>
      <c r="G20" s="231" t="s">
        <v>636</v>
      </c>
      <c r="H20" s="122" t="s">
        <v>531</v>
      </c>
      <c r="I20" s="130"/>
      <c r="J20" s="130"/>
      <c r="K20" s="211"/>
      <c r="L20" s="211"/>
      <c r="M20" s="130"/>
      <c r="N20" s="130"/>
      <c r="O20" s="130"/>
      <c r="P20" s="130"/>
      <c r="Q20" s="130"/>
      <c r="R20" s="130"/>
      <c r="S20" s="130"/>
      <c r="T20" s="130"/>
      <c r="U20" s="130"/>
      <c r="V20" s="130"/>
      <c r="W20" s="130"/>
      <c r="X20" s="130"/>
      <c r="Y20" s="130"/>
      <c r="Z20" s="130"/>
      <c r="AA20" s="130"/>
      <c r="AB20" s="130"/>
    </row>
    <row r="21" spans="1:28" ht="15">
      <c r="A21" s="293"/>
      <c r="B21" s="238"/>
      <c r="C21" s="238"/>
      <c r="D21" s="239"/>
      <c r="E21" s="294"/>
      <c r="F21" s="235"/>
      <c r="G21" s="235"/>
      <c r="H21" s="130"/>
      <c r="I21" s="130"/>
      <c r="J21" s="130"/>
      <c r="K21" s="211"/>
      <c r="L21" s="247"/>
      <c r="M21" s="130"/>
      <c r="N21" s="130"/>
      <c r="O21" s="130"/>
      <c r="P21" s="130"/>
      <c r="Q21" s="130"/>
      <c r="R21" s="130"/>
      <c r="S21" s="130"/>
      <c r="T21" s="130"/>
      <c r="U21" s="130"/>
      <c r="V21" s="130"/>
      <c r="W21" s="130"/>
      <c r="X21" s="130"/>
      <c r="Y21" s="130"/>
      <c r="Z21" s="130"/>
      <c r="AA21" s="130"/>
      <c r="AB21" s="130"/>
    </row>
    <row r="22" spans="1:28" ht="30">
      <c r="A22" s="287">
        <v>3</v>
      </c>
      <c r="B22" s="243" t="s">
        <v>64</v>
      </c>
      <c r="C22" s="243"/>
      <c r="D22" s="243"/>
      <c r="E22" s="243"/>
      <c r="F22" s="244"/>
      <c r="G22" s="244"/>
      <c r="H22" s="130"/>
      <c r="I22" s="130"/>
      <c r="J22" s="130"/>
      <c r="K22" s="225"/>
      <c r="L22" s="225"/>
      <c r="M22" s="130"/>
      <c r="N22" s="130"/>
      <c r="O22" s="130"/>
      <c r="P22" s="130"/>
      <c r="Q22" s="130"/>
      <c r="R22" s="130"/>
      <c r="S22" s="130"/>
      <c r="T22" s="130"/>
      <c r="U22" s="130"/>
      <c r="V22" s="130"/>
      <c r="W22" s="130"/>
      <c r="X22" s="130"/>
      <c r="Y22" s="130"/>
      <c r="Z22" s="130"/>
      <c r="AA22" s="130"/>
      <c r="AB22" s="130"/>
    </row>
    <row r="23" spans="1:28" ht="57">
      <c r="A23" s="288">
        <v>3.1</v>
      </c>
      <c r="B23" s="227" t="s">
        <v>97</v>
      </c>
      <c r="C23" s="228"/>
      <c r="D23" s="229">
        <v>1</v>
      </c>
      <c r="E23" s="289">
        <v>0</v>
      </c>
      <c r="F23" s="235"/>
      <c r="G23" s="231" t="s">
        <v>637</v>
      </c>
      <c r="H23" s="122" t="s">
        <v>638</v>
      </c>
      <c r="I23" s="130"/>
      <c r="J23" s="130"/>
      <c r="K23" s="233" t="s">
        <v>32</v>
      </c>
      <c r="L23" s="234">
        <f>SUM(D23:D26)-SUMIF(E23:E26,"-",D23:D26)</f>
        <v>6</v>
      </c>
      <c r="M23" s="130"/>
      <c r="N23" s="130"/>
      <c r="O23" s="130"/>
      <c r="P23" s="130"/>
      <c r="Q23" s="130"/>
      <c r="R23" s="130"/>
      <c r="S23" s="130"/>
      <c r="T23" s="130"/>
      <c r="U23" s="130"/>
      <c r="V23" s="130"/>
      <c r="W23" s="130"/>
      <c r="X23" s="130"/>
      <c r="Y23" s="130"/>
      <c r="Z23" s="130"/>
      <c r="AA23" s="130"/>
      <c r="AB23" s="130"/>
    </row>
    <row r="24" spans="1:28" ht="99.75">
      <c r="A24" s="288">
        <v>3.2</v>
      </c>
      <c r="B24" s="227" t="s">
        <v>98</v>
      </c>
      <c r="C24" s="228" t="s">
        <v>280</v>
      </c>
      <c r="D24" s="229">
        <v>3</v>
      </c>
      <c r="E24" s="289" t="s">
        <v>454</v>
      </c>
      <c r="F24" s="235"/>
      <c r="G24" s="231" t="s">
        <v>639</v>
      </c>
      <c r="H24" s="122" t="s">
        <v>640</v>
      </c>
      <c r="I24" s="130"/>
      <c r="J24" s="130"/>
      <c r="K24" s="233" t="s">
        <v>33</v>
      </c>
      <c r="L24" s="234">
        <f>SUMIF(E23:E26,"~?",D23:D26)</f>
        <v>3</v>
      </c>
      <c r="M24" s="130"/>
      <c r="N24" s="130"/>
      <c r="O24" s="130"/>
      <c r="P24" s="130"/>
      <c r="Q24" s="130"/>
      <c r="R24" s="130"/>
      <c r="S24" s="130"/>
      <c r="T24" s="130"/>
      <c r="U24" s="130"/>
      <c r="V24" s="130"/>
      <c r="W24" s="130"/>
      <c r="X24" s="130"/>
      <c r="Y24" s="130"/>
      <c r="Z24" s="130"/>
      <c r="AA24" s="130"/>
      <c r="AB24" s="130"/>
    </row>
    <row r="25" spans="1:28" ht="71.25">
      <c r="A25" s="288">
        <v>3.3</v>
      </c>
      <c r="B25" s="227" t="s">
        <v>99</v>
      </c>
      <c r="C25" s="228" t="s">
        <v>282</v>
      </c>
      <c r="D25" s="229">
        <v>2</v>
      </c>
      <c r="E25" s="289">
        <v>0</v>
      </c>
      <c r="F25" s="235"/>
      <c r="G25" s="231" t="s">
        <v>641</v>
      </c>
      <c r="H25" s="122" t="s">
        <v>642</v>
      </c>
      <c r="I25" s="130"/>
      <c r="J25" s="130"/>
      <c r="K25" s="233" t="s">
        <v>34</v>
      </c>
      <c r="L25" s="234">
        <f>SUM(E23:E26)</f>
        <v>0</v>
      </c>
      <c r="M25" s="130"/>
      <c r="N25" s="130"/>
      <c r="O25" s="130"/>
      <c r="P25" s="130"/>
      <c r="Q25" s="130"/>
      <c r="R25" s="130"/>
      <c r="S25" s="130"/>
      <c r="T25" s="130"/>
      <c r="U25" s="130"/>
      <c r="V25" s="130"/>
      <c r="W25" s="130"/>
      <c r="X25" s="130"/>
      <c r="Y25" s="130"/>
      <c r="Z25" s="130"/>
      <c r="AA25" s="130"/>
      <c r="AB25" s="130"/>
    </row>
    <row r="26" spans="1:28" ht="30">
      <c r="A26" s="293"/>
      <c r="B26" s="238"/>
      <c r="C26" s="238"/>
      <c r="D26" s="239"/>
      <c r="E26" s="294"/>
      <c r="F26" s="235"/>
      <c r="G26" s="235"/>
      <c r="H26" s="130"/>
      <c r="I26" s="130"/>
      <c r="J26" s="130"/>
      <c r="K26" s="233" t="s">
        <v>35</v>
      </c>
      <c r="L26" s="234">
        <f>L23-L24</f>
        <v>3</v>
      </c>
      <c r="M26" s="130"/>
      <c r="N26" s="130"/>
      <c r="O26" s="130"/>
      <c r="P26" s="130"/>
      <c r="Q26" s="130"/>
      <c r="R26" s="130"/>
      <c r="S26" s="130"/>
      <c r="T26" s="130"/>
      <c r="U26" s="130"/>
      <c r="V26" s="130"/>
      <c r="W26" s="130"/>
      <c r="X26" s="130"/>
      <c r="Y26" s="130"/>
      <c r="Z26" s="130"/>
      <c r="AA26" s="130"/>
      <c r="AB26" s="130"/>
    </row>
    <row r="27" spans="1:28" ht="30">
      <c r="A27" s="287">
        <v>4</v>
      </c>
      <c r="B27" s="242" t="s">
        <v>65</v>
      </c>
      <c r="C27" s="243"/>
      <c r="D27" s="243"/>
      <c r="E27" s="243"/>
      <c r="F27" s="244"/>
      <c r="G27" s="244"/>
      <c r="H27" s="130"/>
      <c r="I27" s="130"/>
      <c r="J27" s="130"/>
      <c r="K27" s="240" t="s">
        <v>267</v>
      </c>
      <c r="L27" s="241">
        <f>IFERROR(L25/L23,"N/A")</f>
        <v>0</v>
      </c>
      <c r="M27" s="130"/>
      <c r="N27" s="130"/>
      <c r="O27" s="130"/>
      <c r="P27" s="130"/>
      <c r="Q27" s="130"/>
      <c r="R27" s="130"/>
      <c r="S27" s="130"/>
      <c r="T27" s="130"/>
      <c r="U27" s="130"/>
      <c r="V27" s="130"/>
      <c r="W27" s="130"/>
      <c r="X27" s="130"/>
      <c r="Y27" s="130"/>
      <c r="Z27" s="130"/>
      <c r="AA27" s="130"/>
      <c r="AB27" s="130"/>
    </row>
    <row r="28" spans="1:28" ht="156.75">
      <c r="A28" s="288">
        <v>4.0999999999999996</v>
      </c>
      <c r="B28" s="227" t="s">
        <v>101</v>
      </c>
      <c r="C28" s="228" t="s">
        <v>285</v>
      </c>
      <c r="D28" s="229">
        <v>2</v>
      </c>
      <c r="E28" s="289" t="s">
        <v>454</v>
      </c>
      <c r="F28" s="235"/>
      <c r="G28" s="291" t="s">
        <v>480</v>
      </c>
      <c r="H28" s="130"/>
      <c r="I28" s="130"/>
      <c r="J28" s="130"/>
      <c r="K28" s="233" t="s">
        <v>32</v>
      </c>
      <c r="L28" s="234">
        <f>SUM(D28:D31)-SUMIF(E28:E31,"-",D28:D31)</f>
        <v>6</v>
      </c>
      <c r="M28" s="130"/>
      <c r="N28" s="130"/>
      <c r="O28" s="130"/>
      <c r="P28" s="130"/>
      <c r="Q28" s="130"/>
      <c r="R28" s="130"/>
      <c r="S28" s="130"/>
      <c r="T28" s="130"/>
      <c r="U28" s="130"/>
      <c r="V28" s="130"/>
      <c r="W28" s="130"/>
      <c r="X28" s="130"/>
      <c r="Y28" s="130"/>
      <c r="Z28" s="130"/>
      <c r="AA28" s="130"/>
      <c r="AB28" s="130"/>
    </row>
    <row r="29" spans="1:28" ht="99.75">
      <c r="A29" s="288">
        <v>4.2</v>
      </c>
      <c r="B29" s="227" t="s">
        <v>102</v>
      </c>
      <c r="C29" s="228" t="s">
        <v>286</v>
      </c>
      <c r="D29" s="229">
        <v>2</v>
      </c>
      <c r="E29" s="289" t="s">
        <v>454</v>
      </c>
      <c r="F29" s="235"/>
      <c r="G29" s="291" t="s">
        <v>480</v>
      </c>
      <c r="H29" s="130"/>
      <c r="I29" s="130"/>
      <c r="J29" s="130"/>
      <c r="K29" s="233" t="s">
        <v>33</v>
      </c>
      <c r="L29" s="234">
        <f>SUMIF(E28:E31,"~?",D28:D31)</f>
        <v>6</v>
      </c>
      <c r="M29" s="130"/>
      <c r="N29" s="130"/>
      <c r="O29" s="130"/>
      <c r="P29" s="130"/>
      <c r="Q29" s="130"/>
      <c r="R29" s="130"/>
      <c r="S29" s="130"/>
      <c r="T29" s="130"/>
      <c r="U29" s="130"/>
      <c r="V29" s="130"/>
      <c r="W29" s="130"/>
      <c r="X29" s="130"/>
      <c r="Y29" s="130"/>
      <c r="Z29" s="130"/>
      <c r="AA29" s="130"/>
      <c r="AB29" s="130"/>
    </row>
    <row r="30" spans="1:28" ht="99.75">
      <c r="A30" s="288">
        <v>4.3</v>
      </c>
      <c r="B30" s="227" t="s">
        <v>103</v>
      </c>
      <c r="C30" s="228" t="s">
        <v>287</v>
      </c>
      <c r="D30" s="229">
        <v>2</v>
      </c>
      <c r="E30" s="289" t="s">
        <v>454</v>
      </c>
      <c r="F30" s="235"/>
      <c r="G30" s="291" t="s">
        <v>480</v>
      </c>
      <c r="H30" s="130"/>
      <c r="I30" s="130"/>
      <c r="J30" s="130"/>
      <c r="K30" s="233" t="s">
        <v>34</v>
      </c>
      <c r="L30" s="234">
        <f>SUM(E28:E31)</f>
        <v>0</v>
      </c>
      <c r="M30" s="130"/>
      <c r="N30" s="130"/>
      <c r="O30" s="130"/>
      <c r="P30" s="130"/>
      <c r="Q30" s="130"/>
      <c r="R30" s="130"/>
      <c r="S30" s="130"/>
      <c r="T30" s="130"/>
      <c r="U30" s="130"/>
      <c r="V30" s="130"/>
      <c r="W30" s="130"/>
      <c r="X30" s="130"/>
      <c r="Y30" s="130"/>
      <c r="Z30" s="130"/>
      <c r="AA30" s="130"/>
      <c r="AB30" s="130"/>
    </row>
    <row r="31" spans="1:28" ht="30">
      <c r="A31" s="293"/>
      <c r="B31" s="238"/>
      <c r="C31" s="238"/>
      <c r="D31" s="239"/>
      <c r="E31" s="294"/>
      <c r="F31" s="235"/>
      <c r="G31" s="235"/>
      <c r="H31" s="130"/>
      <c r="I31" s="130"/>
      <c r="J31" s="130"/>
      <c r="K31" s="233" t="s">
        <v>35</v>
      </c>
      <c r="L31" s="234">
        <f>L28-L29</f>
        <v>0</v>
      </c>
      <c r="M31" s="130"/>
      <c r="N31" s="130"/>
      <c r="O31" s="130"/>
      <c r="P31" s="130"/>
      <c r="Q31" s="130"/>
      <c r="R31" s="130"/>
      <c r="S31" s="130"/>
      <c r="T31" s="130"/>
      <c r="U31" s="130"/>
      <c r="V31" s="130"/>
      <c r="W31" s="130"/>
      <c r="X31" s="130"/>
      <c r="Y31" s="130"/>
      <c r="Z31" s="130"/>
      <c r="AA31" s="130"/>
      <c r="AB31" s="130"/>
    </row>
    <row r="32" spans="1:28" ht="30">
      <c r="A32" s="287">
        <v>5</v>
      </c>
      <c r="B32" s="242" t="s">
        <v>460</v>
      </c>
      <c r="C32" s="243"/>
      <c r="D32" s="243"/>
      <c r="E32" s="243"/>
      <c r="F32" s="244"/>
      <c r="G32" s="244"/>
      <c r="H32" s="130"/>
      <c r="I32" s="130"/>
      <c r="J32" s="130"/>
      <c r="K32" s="240" t="s">
        <v>267</v>
      </c>
      <c r="L32" s="241">
        <f>IFERROR(L30/L28,"N/A")</f>
        <v>0</v>
      </c>
      <c r="M32" s="130"/>
      <c r="N32" s="130"/>
      <c r="O32" s="130"/>
      <c r="P32" s="130"/>
      <c r="Q32" s="130"/>
      <c r="R32" s="130"/>
      <c r="S32" s="130"/>
      <c r="T32" s="130"/>
      <c r="U32" s="130"/>
      <c r="V32" s="130"/>
      <c r="W32" s="130"/>
      <c r="X32" s="130"/>
      <c r="Y32" s="130"/>
      <c r="Z32" s="130"/>
      <c r="AA32" s="130"/>
      <c r="AB32" s="130"/>
    </row>
    <row r="33" spans="1:28" ht="42.75">
      <c r="A33" s="288">
        <v>5.0999999999999996</v>
      </c>
      <c r="B33" s="227" t="s">
        <v>105</v>
      </c>
      <c r="C33" s="228" t="s">
        <v>289</v>
      </c>
      <c r="D33" s="229">
        <v>3</v>
      </c>
      <c r="E33" s="289">
        <v>3</v>
      </c>
      <c r="F33" s="337" t="s">
        <v>643</v>
      </c>
      <c r="G33" s="231" t="s">
        <v>644</v>
      </c>
      <c r="H33" s="122" t="s">
        <v>645</v>
      </c>
      <c r="I33" s="130"/>
      <c r="J33" s="130"/>
      <c r="K33" s="233" t="s">
        <v>32</v>
      </c>
      <c r="L33" s="234">
        <f>SUM(D33:D36)-SUMIF(E33:E36,"-",D33:D36)</f>
        <v>4</v>
      </c>
      <c r="M33" s="130"/>
      <c r="N33" s="130"/>
      <c r="O33" s="130"/>
      <c r="P33" s="130"/>
      <c r="Q33" s="130"/>
      <c r="R33" s="130"/>
      <c r="S33" s="130"/>
      <c r="T33" s="130"/>
      <c r="U33" s="130"/>
      <c r="V33" s="130"/>
      <c r="W33" s="130"/>
      <c r="X33" s="130"/>
      <c r="Y33" s="130"/>
      <c r="Z33" s="130"/>
      <c r="AA33" s="130"/>
      <c r="AB33" s="130"/>
    </row>
    <row r="34" spans="1:28" ht="114">
      <c r="A34" s="288">
        <v>5.2</v>
      </c>
      <c r="B34" s="227" t="s">
        <v>106</v>
      </c>
      <c r="C34" s="228" t="s">
        <v>291</v>
      </c>
      <c r="D34" s="229">
        <v>2</v>
      </c>
      <c r="E34" s="289" t="s">
        <v>465</v>
      </c>
      <c r="F34" s="235"/>
      <c r="G34" s="231" t="s">
        <v>646</v>
      </c>
      <c r="H34" s="122" t="s">
        <v>647</v>
      </c>
      <c r="I34" s="130"/>
      <c r="J34" s="130"/>
      <c r="K34" s="233" t="s">
        <v>33</v>
      </c>
      <c r="L34" s="234">
        <f>SUMIF(E33:E36,"~?",D33:D36)</f>
        <v>1</v>
      </c>
      <c r="M34" s="130"/>
      <c r="N34" s="130"/>
      <c r="O34" s="130"/>
      <c r="P34" s="130"/>
      <c r="Q34" s="130"/>
      <c r="R34" s="130"/>
      <c r="S34" s="130"/>
      <c r="T34" s="130"/>
      <c r="U34" s="130"/>
      <c r="V34" s="130"/>
      <c r="W34" s="130"/>
      <c r="X34" s="130"/>
      <c r="Y34" s="130"/>
      <c r="Z34" s="130"/>
      <c r="AA34" s="130"/>
      <c r="AB34" s="130"/>
    </row>
    <row r="35" spans="1:28" ht="85.5">
      <c r="A35" s="288">
        <v>5.3</v>
      </c>
      <c r="B35" s="227" t="s">
        <v>107</v>
      </c>
      <c r="C35" s="228" t="s">
        <v>293</v>
      </c>
      <c r="D35" s="229">
        <v>1</v>
      </c>
      <c r="E35" s="289" t="s">
        <v>454</v>
      </c>
      <c r="F35" s="235"/>
      <c r="G35" s="231" t="s">
        <v>648</v>
      </c>
      <c r="H35" s="130"/>
      <c r="I35" s="130"/>
      <c r="J35" s="130"/>
      <c r="K35" s="233" t="s">
        <v>34</v>
      </c>
      <c r="L35" s="234">
        <f>SUM(E33:E36)</f>
        <v>3</v>
      </c>
      <c r="M35" s="130"/>
      <c r="N35" s="130"/>
      <c r="O35" s="130"/>
      <c r="P35" s="130"/>
      <c r="Q35" s="130"/>
      <c r="R35" s="130"/>
      <c r="S35" s="130"/>
      <c r="T35" s="130"/>
      <c r="U35" s="130"/>
      <c r="V35" s="130"/>
      <c r="W35" s="130"/>
      <c r="X35" s="130"/>
      <c r="Y35" s="130"/>
      <c r="Z35" s="130"/>
      <c r="AA35" s="130"/>
      <c r="AB35" s="130"/>
    </row>
    <row r="36" spans="1:28" ht="30">
      <c r="A36" s="293"/>
      <c r="B36" s="238"/>
      <c r="C36" s="238"/>
      <c r="D36" s="239"/>
      <c r="E36" s="294"/>
      <c r="F36" s="235"/>
      <c r="G36" s="235"/>
      <c r="H36" s="130"/>
      <c r="I36" s="130"/>
      <c r="J36" s="130"/>
      <c r="K36" s="233" t="s">
        <v>35</v>
      </c>
      <c r="L36" s="234">
        <f>L33-L34</f>
        <v>3</v>
      </c>
      <c r="M36" s="130"/>
      <c r="N36" s="130"/>
      <c r="O36" s="130"/>
      <c r="P36" s="130"/>
      <c r="Q36" s="130"/>
      <c r="R36" s="130"/>
      <c r="S36" s="130"/>
      <c r="T36" s="130"/>
      <c r="U36" s="130"/>
      <c r="V36" s="130"/>
      <c r="W36" s="130"/>
      <c r="X36" s="130"/>
      <c r="Y36" s="130"/>
      <c r="Z36" s="130"/>
      <c r="AA36" s="130"/>
      <c r="AB36" s="130"/>
    </row>
    <row r="37" spans="1:28" ht="30">
      <c r="A37" s="287">
        <v>6</v>
      </c>
      <c r="B37" s="242" t="s">
        <v>67</v>
      </c>
      <c r="C37" s="243"/>
      <c r="D37" s="243"/>
      <c r="E37" s="243"/>
      <c r="F37" s="244"/>
      <c r="G37" s="244"/>
      <c r="H37" s="130"/>
      <c r="I37" s="130"/>
      <c r="J37" s="130"/>
      <c r="K37" s="240" t="s">
        <v>267</v>
      </c>
      <c r="L37" s="241">
        <f>IFERROR(L35/L33,"N/A")</f>
        <v>0.75</v>
      </c>
      <c r="M37" s="130"/>
      <c r="N37" s="130"/>
      <c r="O37" s="130"/>
      <c r="P37" s="130"/>
      <c r="Q37" s="130"/>
      <c r="R37" s="130"/>
      <c r="S37" s="130"/>
      <c r="T37" s="130"/>
      <c r="U37" s="130"/>
      <c r="V37" s="130"/>
      <c r="W37" s="130"/>
      <c r="X37" s="130"/>
      <c r="Y37" s="130"/>
      <c r="Z37" s="130"/>
      <c r="AA37" s="130"/>
      <c r="AB37" s="130"/>
    </row>
    <row r="38" spans="1:28" ht="30">
      <c r="A38" s="288"/>
      <c r="B38" s="248" t="s">
        <v>295</v>
      </c>
      <c r="C38" s="248"/>
      <c r="D38" s="248"/>
      <c r="E38" s="248"/>
      <c r="F38" s="249"/>
      <c r="G38" s="249"/>
      <c r="H38" s="130"/>
      <c r="I38" s="130"/>
      <c r="J38" s="130"/>
      <c r="K38" s="250" t="s">
        <v>32</v>
      </c>
      <c r="L38" s="234">
        <f>SUM(D38:D50)-SUMIF(E38:E50,"-",D38:D50)</f>
        <v>12</v>
      </c>
      <c r="M38" s="130"/>
      <c r="N38" s="130"/>
      <c r="O38" s="130"/>
      <c r="P38" s="130"/>
      <c r="Q38" s="130"/>
      <c r="R38" s="130"/>
      <c r="S38" s="130"/>
      <c r="T38" s="130"/>
      <c r="U38" s="130"/>
      <c r="V38" s="130"/>
      <c r="W38" s="130"/>
      <c r="X38" s="130"/>
      <c r="Y38" s="130"/>
      <c r="Z38" s="130"/>
      <c r="AA38" s="130"/>
      <c r="AB38" s="130"/>
    </row>
    <row r="39" spans="1:28" ht="57">
      <c r="A39" s="288" t="s">
        <v>109</v>
      </c>
      <c r="B39" s="227" t="s">
        <v>110</v>
      </c>
      <c r="C39" s="228" t="s">
        <v>296</v>
      </c>
      <c r="D39" s="229">
        <v>2</v>
      </c>
      <c r="E39" s="289">
        <v>1</v>
      </c>
      <c r="F39" s="292" t="s">
        <v>649</v>
      </c>
      <c r="G39" s="231" t="s">
        <v>650</v>
      </c>
      <c r="H39" s="130"/>
      <c r="I39" s="130"/>
      <c r="J39" s="130"/>
      <c r="K39" s="250" t="s">
        <v>33</v>
      </c>
      <c r="L39" s="234">
        <f>SUMIF(E38:E50,"~?",D38:D50)</f>
        <v>2</v>
      </c>
      <c r="M39" s="130"/>
      <c r="N39" s="130"/>
      <c r="O39" s="130"/>
      <c r="P39" s="130"/>
      <c r="Q39" s="130"/>
      <c r="R39" s="130"/>
      <c r="S39" s="130"/>
      <c r="T39" s="130"/>
      <c r="U39" s="130"/>
      <c r="V39" s="130"/>
      <c r="W39" s="130"/>
      <c r="X39" s="130"/>
      <c r="Y39" s="130"/>
      <c r="Z39" s="130"/>
      <c r="AA39" s="130"/>
      <c r="AB39" s="130"/>
    </row>
    <row r="40" spans="1:28" ht="42.75">
      <c r="A40" s="288" t="s">
        <v>111</v>
      </c>
      <c r="B40" s="227" t="s">
        <v>112</v>
      </c>
      <c r="C40" s="228" t="s">
        <v>297</v>
      </c>
      <c r="D40" s="229">
        <v>1</v>
      </c>
      <c r="E40" s="289">
        <v>1</v>
      </c>
      <c r="F40" s="235"/>
      <c r="G40" s="338" t="s">
        <v>651</v>
      </c>
      <c r="H40" s="130"/>
      <c r="I40" s="130"/>
      <c r="J40" s="130"/>
      <c r="K40" s="250" t="s">
        <v>34</v>
      </c>
      <c r="L40" s="234">
        <f>SUM(E38:E50)</f>
        <v>3</v>
      </c>
      <c r="M40" s="130"/>
      <c r="N40" s="130"/>
      <c r="O40" s="130"/>
      <c r="P40" s="130"/>
      <c r="Q40" s="130"/>
      <c r="R40" s="130"/>
      <c r="S40" s="130"/>
      <c r="T40" s="130"/>
      <c r="U40" s="130"/>
      <c r="V40" s="130"/>
      <c r="W40" s="130"/>
      <c r="X40" s="130"/>
      <c r="Y40" s="130"/>
      <c r="Z40" s="130"/>
      <c r="AA40" s="130"/>
      <c r="AB40" s="130"/>
    </row>
    <row r="41" spans="1:28" ht="57">
      <c r="A41" s="288" t="s">
        <v>113</v>
      </c>
      <c r="B41" s="227" t="s">
        <v>114</v>
      </c>
      <c r="C41" s="228" t="s">
        <v>298</v>
      </c>
      <c r="D41" s="229">
        <v>2</v>
      </c>
      <c r="E41" s="289">
        <v>0</v>
      </c>
      <c r="F41" s="292" t="s">
        <v>652</v>
      </c>
      <c r="G41" s="231" t="s">
        <v>653</v>
      </c>
      <c r="H41" s="130"/>
      <c r="I41" s="130"/>
      <c r="J41" s="130"/>
      <c r="K41" s="250" t="s">
        <v>35</v>
      </c>
      <c r="L41" s="234">
        <f>L38-L39</f>
        <v>10</v>
      </c>
      <c r="M41" s="130"/>
      <c r="N41" s="130"/>
      <c r="O41" s="130"/>
      <c r="P41" s="130"/>
      <c r="Q41" s="130"/>
      <c r="R41" s="130"/>
      <c r="S41" s="130"/>
      <c r="T41" s="130"/>
      <c r="U41" s="130"/>
      <c r="V41" s="130"/>
      <c r="W41" s="130"/>
      <c r="X41" s="130"/>
      <c r="Y41" s="130"/>
      <c r="Z41" s="130"/>
      <c r="AA41" s="130"/>
      <c r="AB41" s="130"/>
    </row>
    <row r="42" spans="1:28" ht="30">
      <c r="A42" s="293"/>
      <c r="B42" s="248" t="s">
        <v>115</v>
      </c>
      <c r="C42" s="248"/>
      <c r="D42" s="248"/>
      <c r="E42" s="248"/>
      <c r="F42" s="249"/>
      <c r="G42" s="249"/>
      <c r="H42" s="130"/>
      <c r="I42" s="130"/>
      <c r="J42" s="130"/>
      <c r="K42" s="240" t="s">
        <v>267</v>
      </c>
      <c r="L42" s="241">
        <f>IFERROR(L40/L38,"N/A")</f>
        <v>0.25</v>
      </c>
      <c r="M42" s="130"/>
      <c r="N42" s="130"/>
      <c r="O42" s="130"/>
      <c r="P42" s="130"/>
      <c r="Q42" s="130"/>
      <c r="R42" s="130"/>
      <c r="S42" s="130"/>
      <c r="T42" s="130"/>
      <c r="U42" s="130"/>
      <c r="V42" s="130"/>
      <c r="W42" s="130"/>
      <c r="X42" s="130"/>
      <c r="Y42" s="130"/>
      <c r="Z42" s="130"/>
      <c r="AA42" s="130"/>
      <c r="AB42" s="130"/>
    </row>
    <row r="43" spans="1:28" ht="42.75">
      <c r="A43" s="288" t="s">
        <v>116</v>
      </c>
      <c r="B43" s="227" t="s">
        <v>654</v>
      </c>
      <c r="C43" s="228" t="s">
        <v>301</v>
      </c>
      <c r="D43" s="229">
        <v>1</v>
      </c>
      <c r="E43" s="289">
        <v>0</v>
      </c>
      <c r="F43" s="235"/>
      <c r="G43" s="291" t="s">
        <v>655</v>
      </c>
      <c r="H43" s="130"/>
      <c r="I43" s="130"/>
      <c r="J43" s="130"/>
      <c r="K43" s="211"/>
      <c r="L43" s="211"/>
      <c r="M43" s="130"/>
      <c r="N43" s="130"/>
      <c r="O43" s="130"/>
      <c r="P43" s="130"/>
      <c r="Q43" s="130"/>
      <c r="R43" s="130"/>
      <c r="S43" s="130"/>
      <c r="T43" s="130"/>
      <c r="U43" s="130"/>
      <c r="V43" s="130"/>
      <c r="W43" s="130"/>
      <c r="X43" s="130"/>
      <c r="Y43" s="130"/>
      <c r="Z43" s="130"/>
      <c r="AA43" s="130"/>
      <c r="AB43" s="130"/>
    </row>
    <row r="44" spans="1:28" ht="99.75">
      <c r="A44" s="288" t="s">
        <v>118</v>
      </c>
      <c r="B44" s="227" t="s">
        <v>119</v>
      </c>
      <c r="C44" s="228" t="s">
        <v>302</v>
      </c>
      <c r="D44" s="229">
        <v>2</v>
      </c>
      <c r="E44" s="289" t="s">
        <v>454</v>
      </c>
      <c r="F44" s="235"/>
      <c r="G44" s="291" t="s">
        <v>480</v>
      </c>
      <c r="H44" s="130"/>
      <c r="I44" s="130"/>
      <c r="J44" s="130"/>
      <c r="K44" s="211"/>
      <c r="L44" s="211"/>
      <c r="M44" s="130"/>
      <c r="N44" s="130"/>
      <c r="O44" s="130"/>
      <c r="P44" s="130"/>
      <c r="Q44" s="130"/>
      <c r="R44" s="130"/>
      <c r="S44" s="130"/>
      <c r="T44" s="130"/>
      <c r="U44" s="130"/>
      <c r="V44" s="130"/>
      <c r="W44" s="130"/>
      <c r="X44" s="130"/>
      <c r="Y44" s="130"/>
      <c r="Z44" s="130"/>
      <c r="AA44" s="130"/>
      <c r="AB44" s="130"/>
    </row>
    <row r="45" spans="1:28" ht="15">
      <c r="A45" s="293"/>
      <c r="B45" s="248" t="s">
        <v>120</v>
      </c>
      <c r="C45" s="248"/>
      <c r="D45" s="248"/>
      <c r="E45" s="248"/>
      <c r="F45" s="249"/>
      <c r="G45" s="249"/>
      <c r="H45" s="130"/>
      <c r="I45" s="130"/>
      <c r="J45" s="130"/>
      <c r="K45" s="211"/>
      <c r="L45" s="211"/>
      <c r="M45" s="130"/>
      <c r="N45" s="130"/>
      <c r="O45" s="130"/>
      <c r="P45" s="130"/>
      <c r="Q45" s="130"/>
      <c r="R45" s="130"/>
      <c r="S45" s="130"/>
      <c r="T45" s="130"/>
      <c r="U45" s="130"/>
      <c r="V45" s="130"/>
      <c r="W45" s="130"/>
      <c r="X45" s="130"/>
      <c r="Y45" s="130"/>
      <c r="Z45" s="130"/>
      <c r="AA45" s="130"/>
      <c r="AB45" s="130"/>
    </row>
    <row r="46" spans="1:28" ht="57">
      <c r="A46" s="288" t="s">
        <v>121</v>
      </c>
      <c r="B46" s="227" t="s">
        <v>122</v>
      </c>
      <c r="C46" s="228" t="s">
        <v>304</v>
      </c>
      <c r="D46" s="229">
        <v>2</v>
      </c>
      <c r="E46" s="336">
        <v>0</v>
      </c>
      <c r="F46" s="141" t="s">
        <v>656</v>
      </c>
      <c r="G46" s="231" t="s">
        <v>657</v>
      </c>
      <c r="H46" s="122" t="s">
        <v>658</v>
      </c>
      <c r="I46" s="130"/>
      <c r="J46" s="130"/>
      <c r="K46" s="211"/>
      <c r="L46" s="211"/>
      <c r="M46" s="130"/>
      <c r="N46" s="130"/>
      <c r="O46" s="130"/>
      <c r="P46" s="130"/>
      <c r="Q46" s="130"/>
      <c r="R46" s="130"/>
      <c r="S46" s="130"/>
      <c r="T46" s="130"/>
      <c r="U46" s="130"/>
      <c r="V46" s="130"/>
      <c r="W46" s="130"/>
      <c r="X46" s="130"/>
      <c r="Y46" s="130"/>
      <c r="Z46" s="130"/>
      <c r="AA46" s="130"/>
      <c r="AB46" s="130"/>
    </row>
    <row r="47" spans="1:28" ht="42.75">
      <c r="A47" s="288" t="s">
        <v>123</v>
      </c>
      <c r="B47" s="227" t="s">
        <v>124</v>
      </c>
      <c r="C47" s="238"/>
      <c r="D47" s="229">
        <v>1</v>
      </c>
      <c r="E47" s="289">
        <v>1</v>
      </c>
      <c r="F47" s="231" t="s">
        <v>532</v>
      </c>
      <c r="G47" s="231" t="s">
        <v>659</v>
      </c>
      <c r="H47" s="122" t="s">
        <v>531</v>
      </c>
      <c r="I47" s="130"/>
      <c r="J47" s="130"/>
      <c r="K47" s="211"/>
      <c r="L47" s="211"/>
      <c r="M47" s="130"/>
      <c r="N47" s="130"/>
      <c r="O47" s="130"/>
      <c r="P47" s="130"/>
      <c r="Q47" s="130"/>
      <c r="R47" s="130"/>
      <c r="S47" s="130"/>
      <c r="T47" s="130"/>
      <c r="U47" s="130"/>
      <c r="V47" s="130"/>
      <c r="W47" s="130"/>
      <c r="X47" s="130"/>
      <c r="Y47" s="130"/>
      <c r="Z47" s="130"/>
      <c r="AA47" s="130"/>
      <c r="AB47" s="130"/>
    </row>
    <row r="48" spans="1:28" ht="28.5">
      <c r="A48" s="288" t="s">
        <v>125</v>
      </c>
      <c r="B48" s="227" t="s">
        <v>126</v>
      </c>
      <c r="C48" s="238"/>
      <c r="D48" s="229">
        <v>1</v>
      </c>
      <c r="E48" s="289">
        <v>0</v>
      </c>
      <c r="F48" s="231" t="s">
        <v>532</v>
      </c>
      <c r="G48" s="235"/>
      <c r="H48" s="130"/>
      <c r="I48" s="130"/>
      <c r="J48" s="130"/>
      <c r="K48" s="211"/>
      <c r="L48" s="211"/>
      <c r="M48" s="130"/>
      <c r="N48" s="130"/>
      <c r="O48" s="130"/>
      <c r="P48" s="130"/>
      <c r="Q48" s="130"/>
      <c r="R48" s="130"/>
      <c r="S48" s="130"/>
      <c r="T48" s="130"/>
      <c r="U48" s="130"/>
      <c r="V48" s="130"/>
      <c r="W48" s="130"/>
      <c r="X48" s="130"/>
      <c r="Y48" s="130"/>
      <c r="Z48" s="130"/>
      <c r="AA48" s="130"/>
      <c r="AB48" s="130"/>
    </row>
    <row r="49" spans="1:28" ht="57">
      <c r="A49" s="288" t="s">
        <v>127</v>
      </c>
      <c r="B49" s="227" t="s">
        <v>128</v>
      </c>
      <c r="C49" s="228" t="s">
        <v>305</v>
      </c>
      <c r="D49" s="229">
        <v>2</v>
      </c>
      <c r="E49" s="289" t="s">
        <v>465</v>
      </c>
      <c r="F49" s="235"/>
      <c r="G49" s="231" t="s">
        <v>657</v>
      </c>
      <c r="H49" s="130"/>
      <c r="I49" s="130"/>
      <c r="J49" s="130"/>
      <c r="K49" s="211"/>
      <c r="L49" s="211"/>
      <c r="M49" s="130"/>
      <c r="N49" s="130"/>
      <c r="O49" s="130"/>
      <c r="P49" s="130"/>
      <c r="Q49" s="130"/>
      <c r="R49" s="130"/>
      <c r="S49" s="130"/>
      <c r="T49" s="130"/>
      <c r="U49" s="130"/>
      <c r="V49" s="130"/>
      <c r="W49" s="130"/>
      <c r="X49" s="130"/>
      <c r="Y49" s="130"/>
      <c r="Z49" s="130"/>
      <c r="AA49" s="130"/>
      <c r="AB49" s="130"/>
    </row>
    <row r="50" spans="1:28" ht="15">
      <c r="A50" s="293"/>
      <c r="B50" s="238"/>
      <c r="C50" s="238"/>
      <c r="D50" s="239"/>
      <c r="E50" s="294"/>
      <c r="F50" s="235"/>
      <c r="G50" s="235"/>
      <c r="H50" s="130"/>
      <c r="I50" s="130"/>
      <c r="J50" s="130"/>
      <c r="K50" s="211"/>
      <c r="L50" s="211"/>
      <c r="M50" s="130"/>
      <c r="N50" s="130"/>
      <c r="O50" s="130"/>
      <c r="P50" s="130"/>
      <c r="Q50" s="130"/>
      <c r="R50" s="130"/>
      <c r="S50" s="130"/>
      <c r="T50" s="130"/>
      <c r="U50" s="130"/>
      <c r="V50" s="130"/>
      <c r="W50" s="130"/>
      <c r="X50" s="130"/>
      <c r="Y50" s="130"/>
      <c r="Z50" s="130"/>
      <c r="AA50" s="130"/>
      <c r="AB50" s="130"/>
    </row>
    <row r="51" spans="1:28" ht="15">
      <c r="A51" s="287">
        <v>7</v>
      </c>
      <c r="B51" s="242" t="s">
        <v>308</v>
      </c>
      <c r="C51" s="243"/>
      <c r="D51" s="243"/>
      <c r="E51" s="243"/>
      <c r="F51" s="244"/>
      <c r="G51" s="244"/>
      <c r="H51" s="130"/>
      <c r="I51" s="130"/>
      <c r="J51" s="130"/>
      <c r="K51" s="225"/>
      <c r="L51" s="225"/>
      <c r="M51" s="130"/>
      <c r="N51" s="130"/>
      <c r="O51" s="130"/>
      <c r="P51" s="130"/>
      <c r="Q51" s="130"/>
      <c r="R51" s="130"/>
      <c r="S51" s="130"/>
      <c r="T51" s="130"/>
      <c r="U51" s="130"/>
      <c r="V51" s="130"/>
      <c r="W51" s="130"/>
      <c r="X51" s="130"/>
      <c r="Y51" s="130"/>
      <c r="Z51" s="130"/>
      <c r="AA51" s="130"/>
      <c r="AB51" s="130"/>
    </row>
    <row r="52" spans="1:28" ht="30">
      <c r="A52" s="288"/>
      <c r="B52" s="251" t="s">
        <v>130</v>
      </c>
      <c r="C52" s="248"/>
      <c r="D52" s="248"/>
      <c r="E52" s="248"/>
      <c r="F52" s="249"/>
      <c r="G52" s="249"/>
      <c r="H52" s="130"/>
      <c r="I52" s="130"/>
      <c r="J52" s="130"/>
      <c r="K52" s="250" t="s">
        <v>32</v>
      </c>
      <c r="L52" s="234">
        <f>SUM(D52:D84)-SUMIF(E52:E84,"-",D52:D84)</f>
        <v>13</v>
      </c>
      <c r="M52" s="130"/>
      <c r="N52" s="130"/>
      <c r="O52" s="130"/>
      <c r="P52" s="130"/>
      <c r="Q52" s="130"/>
      <c r="R52" s="130"/>
      <c r="S52" s="130"/>
      <c r="T52" s="130"/>
      <c r="U52" s="130"/>
      <c r="V52" s="130"/>
      <c r="W52" s="130"/>
      <c r="X52" s="130"/>
      <c r="Y52" s="130"/>
      <c r="Z52" s="130"/>
      <c r="AA52" s="130"/>
      <c r="AB52" s="130"/>
    </row>
    <row r="53" spans="1:28" ht="71.25">
      <c r="A53" s="288" t="s">
        <v>131</v>
      </c>
      <c r="B53" s="227" t="s">
        <v>132</v>
      </c>
      <c r="C53" s="228" t="s">
        <v>309</v>
      </c>
      <c r="D53" s="229">
        <v>1</v>
      </c>
      <c r="E53" s="289">
        <v>0</v>
      </c>
      <c r="F53" s="231"/>
      <c r="G53" s="291" t="s">
        <v>660</v>
      </c>
      <c r="H53" s="130"/>
      <c r="I53" s="130"/>
      <c r="J53" s="130"/>
      <c r="K53" s="250" t="s">
        <v>33</v>
      </c>
      <c r="L53" s="234">
        <f>SUMIF(E52:E84,"~?",D52:D84)</f>
        <v>0</v>
      </c>
      <c r="M53" s="130"/>
      <c r="N53" s="130"/>
      <c r="O53" s="130"/>
      <c r="P53" s="130"/>
      <c r="Q53" s="130"/>
      <c r="R53" s="130"/>
      <c r="S53" s="130"/>
      <c r="T53" s="130"/>
      <c r="U53" s="130"/>
      <c r="V53" s="130"/>
      <c r="W53" s="130"/>
      <c r="X53" s="130"/>
      <c r="Y53" s="130"/>
      <c r="Z53" s="130"/>
      <c r="AA53" s="130"/>
      <c r="AB53" s="130"/>
    </row>
    <row r="54" spans="1:28" ht="85.5">
      <c r="A54" s="288" t="s">
        <v>133</v>
      </c>
      <c r="B54" s="227" t="s">
        <v>134</v>
      </c>
      <c r="C54" s="228" t="s">
        <v>310</v>
      </c>
      <c r="D54" s="229">
        <v>1</v>
      </c>
      <c r="E54" s="289" t="s">
        <v>465</v>
      </c>
      <c r="F54" s="231"/>
      <c r="G54" s="291" t="s">
        <v>661</v>
      </c>
      <c r="H54" s="130"/>
      <c r="I54" s="130"/>
      <c r="J54" s="130"/>
      <c r="K54" s="250" t="s">
        <v>34</v>
      </c>
      <c r="L54" s="234">
        <f>SUM(E52:E84)</f>
        <v>5</v>
      </c>
      <c r="M54" s="130"/>
      <c r="N54" s="130"/>
      <c r="O54" s="130"/>
      <c r="P54" s="130"/>
      <c r="Q54" s="130"/>
      <c r="R54" s="130"/>
      <c r="S54" s="130"/>
      <c r="T54" s="130"/>
      <c r="U54" s="130"/>
      <c r="V54" s="130"/>
      <c r="W54" s="130"/>
      <c r="X54" s="130"/>
      <c r="Y54" s="130"/>
      <c r="Z54" s="130"/>
      <c r="AA54" s="130"/>
      <c r="AB54" s="130"/>
    </row>
    <row r="55" spans="1:28" ht="30">
      <c r="A55" s="293"/>
      <c r="B55" s="248" t="s">
        <v>311</v>
      </c>
      <c r="C55" s="248"/>
      <c r="D55" s="248"/>
      <c r="E55" s="248"/>
      <c r="F55" s="249"/>
      <c r="G55" s="249"/>
      <c r="H55" s="130"/>
      <c r="I55" s="130"/>
      <c r="J55" s="130"/>
      <c r="K55" s="250" t="s">
        <v>35</v>
      </c>
      <c r="L55" s="234">
        <f>L52-L53</f>
        <v>13</v>
      </c>
      <c r="M55" s="130"/>
      <c r="N55" s="130"/>
      <c r="O55" s="130"/>
      <c r="P55" s="130"/>
      <c r="Q55" s="130"/>
      <c r="R55" s="130"/>
      <c r="S55" s="130"/>
      <c r="T55" s="130"/>
      <c r="U55" s="130"/>
      <c r="V55" s="130"/>
      <c r="W55" s="130"/>
      <c r="X55" s="130"/>
      <c r="Y55" s="130"/>
      <c r="Z55" s="130"/>
      <c r="AA55" s="130"/>
      <c r="AB55" s="130"/>
    </row>
    <row r="56" spans="1:28" ht="42.75">
      <c r="A56" s="288" t="s">
        <v>136</v>
      </c>
      <c r="B56" s="227" t="s">
        <v>137</v>
      </c>
      <c r="C56" s="228" t="s">
        <v>312</v>
      </c>
      <c r="D56" s="229">
        <v>1</v>
      </c>
      <c r="E56" s="289">
        <v>0</v>
      </c>
      <c r="F56" s="235"/>
      <c r="G56" s="291" t="s">
        <v>662</v>
      </c>
      <c r="H56" s="130"/>
      <c r="I56" s="130"/>
      <c r="J56" s="130"/>
      <c r="K56" s="240" t="s">
        <v>267</v>
      </c>
      <c r="L56" s="241">
        <f>IFERROR(L54/L52,"N/A")</f>
        <v>0.38461538461538464</v>
      </c>
      <c r="M56" s="130"/>
      <c r="N56" s="130"/>
      <c r="O56" s="130"/>
      <c r="P56" s="130"/>
      <c r="Q56" s="130"/>
      <c r="R56" s="130"/>
      <c r="S56" s="130"/>
      <c r="T56" s="130"/>
      <c r="U56" s="130"/>
      <c r="V56" s="130"/>
      <c r="W56" s="130"/>
      <c r="X56" s="130"/>
      <c r="Y56" s="130"/>
      <c r="Z56" s="130"/>
      <c r="AA56" s="130"/>
      <c r="AB56" s="130"/>
    </row>
    <row r="57" spans="1:28" ht="28.5">
      <c r="A57" s="288" t="s">
        <v>138</v>
      </c>
      <c r="B57" s="227" t="s">
        <v>139</v>
      </c>
      <c r="C57" s="228" t="s">
        <v>313</v>
      </c>
      <c r="D57" s="229">
        <v>1</v>
      </c>
      <c r="E57" s="289">
        <v>1</v>
      </c>
      <c r="F57" s="235"/>
      <c r="G57" s="235"/>
      <c r="H57" s="130"/>
      <c r="I57" s="130"/>
      <c r="J57" s="130"/>
      <c r="K57" s="211"/>
      <c r="L57" s="211"/>
      <c r="M57" s="130"/>
      <c r="N57" s="130"/>
      <c r="O57" s="130"/>
      <c r="P57" s="130"/>
      <c r="Q57" s="130"/>
      <c r="R57" s="130"/>
      <c r="S57" s="130"/>
      <c r="T57" s="130"/>
      <c r="U57" s="130"/>
      <c r="V57" s="130"/>
      <c r="W57" s="130"/>
      <c r="X57" s="130"/>
      <c r="Y57" s="130"/>
      <c r="Z57" s="130"/>
      <c r="AA57" s="130"/>
      <c r="AB57" s="130"/>
    </row>
    <row r="58" spans="1:28" ht="57">
      <c r="A58" s="288" t="s">
        <v>140</v>
      </c>
      <c r="B58" s="227" t="s">
        <v>141</v>
      </c>
      <c r="C58" s="238"/>
      <c r="D58" s="229">
        <v>1</v>
      </c>
      <c r="E58" s="336" t="s">
        <v>465</v>
      </c>
      <c r="F58" s="235"/>
      <c r="G58" s="231" t="s">
        <v>663</v>
      </c>
      <c r="H58" s="122" t="s">
        <v>664</v>
      </c>
      <c r="I58" s="130"/>
      <c r="J58" s="130"/>
      <c r="K58" s="211"/>
      <c r="L58" s="211"/>
      <c r="M58" s="130"/>
      <c r="N58" s="130"/>
      <c r="O58" s="130"/>
      <c r="P58" s="130"/>
      <c r="Q58" s="130"/>
      <c r="R58" s="130"/>
      <c r="S58" s="130"/>
      <c r="T58" s="130"/>
      <c r="U58" s="130"/>
      <c r="V58" s="130"/>
      <c r="W58" s="130"/>
      <c r="X58" s="130"/>
      <c r="Y58" s="130"/>
      <c r="Z58" s="130"/>
      <c r="AA58" s="130"/>
      <c r="AB58" s="130"/>
    </row>
    <row r="59" spans="1:28" ht="15">
      <c r="A59" s="293"/>
      <c r="B59" s="248" t="s">
        <v>314</v>
      </c>
      <c r="C59" s="248"/>
      <c r="D59" s="248"/>
      <c r="E59" s="248"/>
      <c r="F59" s="249"/>
      <c r="G59" s="249"/>
      <c r="H59" s="130"/>
      <c r="I59" s="130"/>
      <c r="J59" s="130"/>
      <c r="K59" s="211"/>
      <c r="L59" s="211"/>
      <c r="M59" s="130"/>
      <c r="N59" s="130"/>
      <c r="O59" s="130"/>
      <c r="P59" s="130"/>
      <c r="Q59" s="130"/>
      <c r="R59" s="130"/>
      <c r="S59" s="130"/>
      <c r="T59" s="130"/>
      <c r="U59" s="130"/>
      <c r="V59" s="130"/>
      <c r="W59" s="130"/>
      <c r="X59" s="130"/>
      <c r="Y59" s="130"/>
      <c r="Z59" s="130"/>
      <c r="AA59" s="130"/>
      <c r="AB59" s="130"/>
    </row>
    <row r="60" spans="1:28" ht="71.25">
      <c r="A60" s="288" t="s">
        <v>143</v>
      </c>
      <c r="B60" s="227" t="s">
        <v>144</v>
      </c>
      <c r="C60" s="228" t="s">
        <v>315</v>
      </c>
      <c r="D60" s="229">
        <v>1</v>
      </c>
      <c r="E60" s="289">
        <v>0</v>
      </c>
      <c r="F60" s="231"/>
      <c r="G60" s="291" t="s">
        <v>660</v>
      </c>
      <c r="H60" s="130"/>
      <c r="I60" s="130"/>
      <c r="J60" s="130"/>
      <c r="K60" s="211"/>
      <c r="L60" s="211"/>
      <c r="M60" s="130"/>
      <c r="N60" s="130"/>
      <c r="O60" s="130"/>
      <c r="P60" s="130"/>
      <c r="Q60" s="130"/>
      <c r="R60" s="130"/>
      <c r="S60" s="130"/>
      <c r="T60" s="130"/>
      <c r="U60" s="130"/>
      <c r="V60" s="130"/>
      <c r="W60" s="130"/>
      <c r="X60" s="130"/>
      <c r="Y60" s="130"/>
      <c r="Z60" s="130"/>
      <c r="AA60" s="130"/>
      <c r="AB60" s="130"/>
    </row>
    <row r="61" spans="1:28" ht="15">
      <c r="A61" s="293"/>
      <c r="B61" s="248" t="s">
        <v>316</v>
      </c>
      <c r="C61" s="248"/>
      <c r="D61" s="248"/>
      <c r="E61" s="248"/>
      <c r="F61" s="249"/>
      <c r="G61" s="249"/>
      <c r="H61" s="130"/>
      <c r="I61" s="130"/>
      <c r="J61" s="130"/>
      <c r="K61" s="211"/>
      <c r="L61" s="211"/>
      <c r="M61" s="130"/>
      <c r="N61" s="130"/>
      <c r="O61" s="130"/>
      <c r="P61" s="130"/>
      <c r="Q61" s="130"/>
      <c r="R61" s="130"/>
      <c r="S61" s="130"/>
      <c r="T61" s="130"/>
      <c r="U61" s="130"/>
      <c r="V61" s="130"/>
      <c r="W61" s="130"/>
      <c r="X61" s="130"/>
      <c r="Y61" s="130"/>
      <c r="Z61" s="130"/>
      <c r="AA61" s="130"/>
      <c r="AB61" s="130"/>
    </row>
    <row r="62" spans="1:28" ht="71.25">
      <c r="A62" s="288" t="s">
        <v>146</v>
      </c>
      <c r="B62" s="227" t="s">
        <v>147</v>
      </c>
      <c r="C62" s="228" t="s">
        <v>317</v>
      </c>
      <c r="D62" s="229">
        <v>1</v>
      </c>
      <c r="E62" s="289">
        <v>1</v>
      </c>
      <c r="F62" s="231"/>
      <c r="G62" s="291" t="s">
        <v>665</v>
      </c>
      <c r="H62" s="130"/>
      <c r="I62" s="130"/>
      <c r="J62" s="130"/>
      <c r="K62" s="211"/>
      <c r="L62" s="211"/>
      <c r="M62" s="130"/>
      <c r="N62" s="130"/>
      <c r="O62" s="130"/>
      <c r="P62" s="130"/>
      <c r="Q62" s="130"/>
      <c r="R62" s="130"/>
      <c r="S62" s="130"/>
      <c r="T62" s="130"/>
      <c r="U62" s="130"/>
      <c r="V62" s="130"/>
      <c r="W62" s="130"/>
      <c r="X62" s="130"/>
      <c r="Y62" s="130"/>
      <c r="Z62" s="130"/>
      <c r="AA62" s="130"/>
      <c r="AB62" s="130"/>
    </row>
    <row r="63" spans="1:28" ht="42.75">
      <c r="A63" s="288" t="s">
        <v>148</v>
      </c>
      <c r="B63" s="227" t="s">
        <v>149</v>
      </c>
      <c r="C63" s="228" t="s">
        <v>318</v>
      </c>
      <c r="D63" s="229">
        <v>1</v>
      </c>
      <c r="E63" s="289">
        <v>1</v>
      </c>
      <c r="F63" s="231"/>
      <c r="G63" s="291" t="s">
        <v>666</v>
      </c>
      <c r="H63" s="130"/>
      <c r="I63" s="130"/>
      <c r="J63" s="130"/>
      <c r="K63" s="211"/>
      <c r="L63" s="211"/>
      <c r="M63" s="130"/>
      <c r="N63" s="130"/>
      <c r="O63" s="130"/>
      <c r="P63" s="130"/>
      <c r="Q63" s="130"/>
      <c r="R63" s="130"/>
      <c r="S63" s="130"/>
      <c r="T63" s="130"/>
      <c r="U63" s="130"/>
      <c r="V63" s="130"/>
      <c r="W63" s="130"/>
      <c r="X63" s="130"/>
      <c r="Y63" s="130"/>
      <c r="Z63" s="130"/>
      <c r="AA63" s="130"/>
      <c r="AB63" s="130"/>
    </row>
    <row r="64" spans="1:28" ht="128.25">
      <c r="A64" s="288" t="s">
        <v>150</v>
      </c>
      <c r="B64" s="227" t="s">
        <v>151</v>
      </c>
      <c r="C64" s="228" t="s">
        <v>319</v>
      </c>
      <c r="D64" s="229">
        <v>1</v>
      </c>
      <c r="E64" s="289">
        <v>0</v>
      </c>
      <c r="F64" s="292" t="s">
        <v>667</v>
      </c>
      <c r="G64" s="231" t="s">
        <v>668</v>
      </c>
      <c r="H64" s="130"/>
      <c r="I64" s="130"/>
      <c r="J64" s="130"/>
      <c r="K64" s="211"/>
      <c r="L64" s="211"/>
      <c r="M64" s="130"/>
      <c r="N64" s="130"/>
      <c r="O64" s="130"/>
      <c r="P64" s="130"/>
      <c r="Q64" s="130"/>
      <c r="R64" s="130"/>
      <c r="S64" s="130"/>
      <c r="T64" s="130"/>
      <c r="U64" s="130"/>
      <c r="V64" s="130"/>
      <c r="W64" s="130"/>
      <c r="X64" s="130"/>
      <c r="Y64" s="130"/>
      <c r="Z64" s="130"/>
      <c r="AA64" s="130"/>
      <c r="AB64" s="130"/>
    </row>
    <row r="65" spans="1:28" ht="15">
      <c r="A65" s="293"/>
      <c r="B65" s="248" t="s">
        <v>320</v>
      </c>
      <c r="C65" s="248"/>
      <c r="D65" s="248"/>
      <c r="E65" s="248"/>
      <c r="F65" s="249"/>
      <c r="G65" s="249"/>
      <c r="H65" s="130"/>
      <c r="I65" s="130"/>
      <c r="J65" s="130"/>
      <c r="K65" s="211"/>
      <c r="L65" s="211"/>
      <c r="M65" s="130"/>
      <c r="N65" s="130"/>
      <c r="O65" s="130"/>
      <c r="P65" s="130"/>
      <c r="Q65" s="130"/>
      <c r="R65" s="130"/>
      <c r="S65" s="130"/>
      <c r="T65" s="130"/>
      <c r="U65" s="130"/>
      <c r="V65" s="130"/>
      <c r="W65" s="130"/>
      <c r="X65" s="130"/>
      <c r="Y65" s="130"/>
      <c r="Z65" s="130"/>
      <c r="AA65" s="130"/>
      <c r="AB65" s="130"/>
    </row>
    <row r="66" spans="1:28" ht="99.75">
      <c r="A66" s="288" t="s">
        <v>153</v>
      </c>
      <c r="B66" s="227" t="s">
        <v>154</v>
      </c>
      <c r="C66" s="228" t="s">
        <v>321</v>
      </c>
      <c r="D66" s="229">
        <v>1</v>
      </c>
      <c r="E66" s="289">
        <v>0</v>
      </c>
      <c r="F66" s="235"/>
      <c r="G66" s="231" t="s">
        <v>669</v>
      </c>
      <c r="H66" s="130"/>
      <c r="I66" s="130"/>
      <c r="J66" s="130"/>
      <c r="K66" s="211"/>
      <c r="L66" s="211"/>
      <c r="M66" s="130"/>
      <c r="N66" s="130"/>
      <c r="O66" s="130"/>
      <c r="P66" s="130"/>
      <c r="Q66" s="130"/>
      <c r="R66" s="130"/>
      <c r="S66" s="130"/>
      <c r="T66" s="130"/>
      <c r="U66" s="130"/>
      <c r="V66" s="130"/>
      <c r="W66" s="130"/>
      <c r="X66" s="130"/>
      <c r="Y66" s="130"/>
      <c r="Z66" s="130"/>
      <c r="AA66" s="130"/>
      <c r="AB66" s="130"/>
    </row>
    <row r="67" spans="1:28" ht="71.25">
      <c r="A67" s="288" t="s">
        <v>155</v>
      </c>
      <c r="B67" s="227" t="s">
        <v>156</v>
      </c>
      <c r="C67" s="238"/>
      <c r="D67" s="229">
        <v>1</v>
      </c>
      <c r="E67" s="289">
        <v>1</v>
      </c>
      <c r="F67" s="235"/>
      <c r="G67" s="231" t="s">
        <v>670</v>
      </c>
      <c r="H67" s="130"/>
      <c r="I67" s="130"/>
      <c r="J67" s="130"/>
      <c r="K67" s="211"/>
      <c r="L67" s="211"/>
      <c r="M67" s="130"/>
      <c r="N67" s="130"/>
      <c r="O67" s="130"/>
      <c r="P67" s="130"/>
      <c r="Q67" s="130"/>
      <c r="R67" s="130"/>
      <c r="S67" s="130"/>
      <c r="T67" s="130"/>
      <c r="U67" s="130"/>
      <c r="V67" s="130"/>
      <c r="W67" s="130"/>
      <c r="X67" s="130"/>
      <c r="Y67" s="130"/>
      <c r="Z67" s="130"/>
      <c r="AA67" s="130"/>
      <c r="AB67" s="130"/>
    </row>
    <row r="68" spans="1:28" ht="15">
      <c r="A68" s="293"/>
      <c r="B68" s="248" t="s">
        <v>322</v>
      </c>
      <c r="C68" s="248"/>
      <c r="D68" s="248"/>
      <c r="E68" s="248"/>
      <c r="F68" s="249"/>
      <c r="G68" s="249"/>
      <c r="H68" s="130"/>
      <c r="I68" s="130"/>
      <c r="J68" s="130"/>
      <c r="K68" s="211"/>
      <c r="L68" s="211"/>
      <c r="M68" s="130"/>
      <c r="N68" s="130"/>
      <c r="O68" s="130"/>
      <c r="P68" s="130"/>
      <c r="Q68" s="130"/>
      <c r="R68" s="130"/>
      <c r="S68" s="130"/>
      <c r="T68" s="130"/>
      <c r="U68" s="130"/>
      <c r="V68" s="130"/>
      <c r="W68" s="130"/>
      <c r="X68" s="130"/>
      <c r="Y68" s="130"/>
      <c r="Z68" s="130"/>
      <c r="AA68" s="130"/>
      <c r="AB68" s="130"/>
    </row>
    <row r="69" spans="1:28" ht="99.75">
      <c r="A69" s="288" t="s">
        <v>158</v>
      </c>
      <c r="B69" s="227" t="s">
        <v>159</v>
      </c>
      <c r="C69" s="228" t="s">
        <v>323</v>
      </c>
      <c r="D69" s="229">
        <v>3</v>
      </c>
      <c r="E69" s="289" t="s">
        <v>465</v>
      </c>
      <c r="F69" s="235"/>
      <c r="G69" s="291" t="s">
        <v>674</v>
      </c>
      <c r="H69" s="130"/>
      <c r="I69" s="130"/>
      <c r="J69" s="130"/>
      <c r="K69" s="211"/>
      <c r="L69" s="211"/>
      <c r="M69" s="130"/>
      <c r="N69" s="130"/>
      <c r="O69" s="130"/>
      <c r="P69" s="130"/>
      <c r="Q69" s="130"/>
      <c r="R69" s="130"/>
      <c r="S69" s="130"/>
      <c r="T69" s="130"/>
      <c r="U69" s="130"/>
      <c r="V69" s="130"/>
      <c r="W69" s="130"/>
      <c r="X69" s="130"/>
      <c r="Y69" s="130"/>
      <c r="Z69" s="130"/>
      <c r="AA69" s="130"/>
      <c r="AB69" s="130"/>
    </row>
    <row r="70" spans="1:28" ht="57">
      <c r="A70" s="288" t="s">
        <v>160</v>
      </c>
      <c r="B70" s="227" t="s">
        <v>161</v>
      </c>
      <c r="C70" s="228" t="s">
        <v>325</v>
      </c>
      <c r="D70" s="229">
        <v>1</v>
      </c>
      <c r="E70" s="289">
        <v>1</v>
      </c>
      <c r="F70" s="231"/>
      <c r="G70" s="291" t="s">
        <v>677</v>
      </c>
      <c r="H70" s="130"/>
      <c r="I70" s="130"/>
      <c r="J70" s="130"/>
      <c r="K70" s="211"/>
      <c r="L70" s="211"/>
      <c r="M70" s="130"/>
      <c r="N70" s="130"/>
      <c r="O70" s="130"/>
      <c r="P70" s="130"/>
      <c r="Q70" s="130"/>
      <c r="R70" s="130"/>
      <c r="S70" s="130"/>
      <c r="T70" s="130"/>
      <c r="U70" s="130"/>
      <c r="V70" s="130"/>
      <c r="W70" s="130"/>
      <c r="X70" s="130"/>
      <c r="Y70" s="130"/>
      <c r="Z70" s="130"/>
      <c r="AA70" s="130"/>
      <c r="AB70" s="130"/>
    </row>
    <row r="71" spans="1:28" ht="42.75">
      <c r="A71" s="288" t="s">
        <v>162</v>
      </c>
      <c r="B71" s="227" t="s">
        <v>678</v>
      </c>
      <c r="C71" s="228" t="s">
        <v>327</v>
      </c>
      <c r="D71" s="229">
        <v>1</v>
      </c>
      <c r="E71" s="289" t="s">
        <v>465</v>
      </c>
      <c r="F71" s="235"/>
      <c r="G71" s="231" t="s">
        <v>681</v>
      </c>
      <c r="H71" s="130"/>
      <c r="I71" s="130"/>
      <c r="J71" s="130"/>
      <c r="K71" s="211"/>
      <c r="L71" s="211"/>
      <c r="M71" s="130"/>
      <c r="N71" s="130"/>
      <c r="O71" s="130"/>
      <c r="P71" s="130"/>
      <c r="Q71" s="130"/>
      <c r="R71" s="130"/>
      <c r="S71" s="130"/>
      <c r="T71" s="130"/>
      <c r="U71" s="130"/>
      <c r="V71" s="130"/>
      <c r="W71" s="130"/>
      <c r="X71" s="130"/>
      <c r="Y71" s="130"/>
      <c r="Z71" s="130"/>
      <c r="AA71" s="130"/>
      <c r="AB71" s="130"/>
    </row>
    <row r="72" spans="1:28" ht="57">
      <c r="A72" s="288" t="s">
        <v>164</v>
      </c>
      <c r="B72" s="227" t="s">
        <v>165</v>
      </c>
      <c r="C72" s="238"/>
      <c r="D72" s="229">
        <v>1</v>
      </c>
      <c r="E72" s="289" t="s">
        <v>465</v>
      </c>
      <c r="F72" s="235"/>
      <c r="G72" s="339" t="s">
        <v>683</v>
      </c>
      <c r="H72" s="130"/>
      <c r="I72" s="130"/>
      <c r="J72" s="130"/>
      <c r="K72" s="211"/>
      <c r="L72" s="211"/>
      <c r="M72" s="130"/>
      <c r="N72" s="130"/>
      <c r="O72" s="130"/>
      <c r="P72" s="130"/>
      <c r="Q72" s="130"/>
      <c r="R72" s="130"/>
      <c r="S72" s="130"/>
      <c r="T72" s="130"/>
      <c r="U72" s="130"/>
      <c r="V72" s="130"/>
      <c r="W72" s="130"/>
      <c r="X72" s="130"/>
      <c r="Y72" s="130"/>
      <c r="Z72" s="130"/>
      <c r="AA72" s="130"/>
      <c r="AB72" s="130"/>
    </row>
    <row r="73" spans="1:28" ht="15">
      <c r="A73" s="293"/>
      <c r="B73" s="248" t="s">
        <v>329</v>
      </c>
      <c r="C73" s="248"/>
      <c r="D73" s="248"/>
      <c r="E73" s="248"/>
      <c r="F73" s="249"/>
      <c r="G73" s="249"/>
      <c r="H73" s="130"/>
      <c r="I73" s="130"/>
      <c r="J73" s="130"/>
      <c r="K73" s="211"/>
      <c r="L73" s="211"/>
      <c r="M73" s="130"/>
      <c r="N73" s="130"/>
      <c r="O73" s="130"/>
      <c r="P73" s="130"/>
      <c r="Q73" s="130"/>
      <c r="R73" s="130"/>
      <c r="S73" s="130"/>
      <c r="T73" s="130"/>
      <c r="U73" s="130"/>
      <c r="V73" s="130"/>
      <c r="W73" s="130"/>
      <c r="X73" s="130"/>
      <c r="Y73" s="130"/>
      <c r="Z73" s="130"/>
      <c r="AA73" s="130"/>
      <c r="AB73" s="130"/>
    </row>
    <row r="74" spans="1:28" ht="57">
      <c r="A74" s="288" t="s">
        <v>167</v>
      </c>
      <c r="B74" s="227" t="s">
        <v>168</v>
      </c>
      <c r="C74" s="228" t="s">
        <v>330</v>
      </c>
      <c r="D74" s="229">
        <v>1</v>
      </c>
      <c r="E74" s="289" t="s">
        <v>465</v>
      </c>
      <c r="F74" s="235"/>
      <c r="G74" s="231" t="s">
        <v>688</v>
      </c>
      <c r="H74" s="130"/>
      <c r="I74" s="130"/>
      <c r="J74" s="130"/>
      <c r="K74" s="211"/>
      <c r="L74" s="211"/>
      <c r="M74" s="130"/>
      <c r="N74" s="130"/>
      <c r="O74" s="130"/>
      <c r="P74" s="130"/>
      <c r="Q74" s="130"/>
      <c r="R74" s="130"/>
      <c r="S74" s="130"/>
      <c r="T74" s="130"/>
      <c r="U74" s="130"/>
      <c r="V74" s="130"/>
      <c r="W74" s="130"/>
      <c r="X74" s="130"/>
      <c r="Y74" s="130"/>
      <c r="Z74" s="130"/>
      <c r="AA74" s="130"/>
      <c r="AB74" s="130"/>
    </row>
    <row r="75" spans="1:28" ht="42.75">
      <c r="A75" s="288" t="s">
        <v>169</v>
      </c>
      <c r="B75" s="227" t="s">
        <v>170</v>
      </c>
      <c r="C75" s="238"/>
      <c r="D75" s="229">
        <v>1</v>
      </c>
      <c r="E75" s="289" t="s">
        <v>465</v>
      </c>
      <c r="F75" s="235"/>
      <c r="G75" s="235"/>
      <c r="H75" s="130"/>
      <c r="I75" s="130"/>
      <c r="J75" s="130"/>
      <c r="K75" s="211"/>
      <c r="L75" s="211"/>
      <c r="M75" s="130"/>
      <c r="N75" s="130"/>
      <c r="O75" s="130"/>
      <c r="P75" s="130"/>
      <c r="Q75" s="130"/>
      <c r="R75" s="130"/>
      <c r="S75" s="130"/>
      <c r="T75" s="130"/>
      <c r="U75" s="130"/>
      <c r="V75" s="130"/>
      <c r="W75" s="130"/>
      <c r="X75" s="130"/>
      <c r="Y75" s="130"/>
      <c r="Z75" s="130"/>
      <c r="AA75" s="130"/>
      <c r="AB75" s="130"/>
    </row>
    <row r="76" spans="1:28" ht="15">
      <c r="A76" s="293"/>
      <c r="B76" s="248" t="s">
        <v>331</v>
      </c>
      <c r="C76" s="248"/>
      <c r="D76" s="248"/>
      <c r="E76" s="248"/>
      <c r="F76" s="249"/>
      <c r="G76" s="249"/>
      <c r="H76" s="130"/>
      <c r="I76" s="130"/>
      <c r="J76" s="130"/>
      <c r="K76" s="211"/>
      <c r="L76" s="211"/>
      <c r="M76" s="130"/>
      <c r="N76" s="130"/>
      <c r="O76" s="130"/>
      <c r="P76" s="130"/>
      <c r="Q76" s="130"/>
      <c r="R76" s="130"/>
      <c r="S76" s="130"/>
      <c r="T76" s="130"/>
      <c r="U76" s="130"/>
      <c r="V76" s="130"/>
      <c r="W76" s="130"/>
      <c r="X76" s="130"/>
      <c r="Y76" s="130"/>
      <c r="Z76" s="130"/>
      <c r="AA76" s="130"/>
      <c r="AB76" s="130"/>
    </row>
    <row r="77" spans="1:28" ht="71.25">
      <c r="A77" s="288" t="s">
        <v>172</v>
      </c>
      <c r="B77" s="227" t="s">
        <v>173</v>
      </c>
      <c r="C77" s="228" t="s">
        <v>332</v>
      </c>
      <c r="D77" s="229">
        <v>1</v>
      </c>
      <c r="E77" s="289" t="s">
        <v>465</v>
      </c>
      <c r="F77" s="235"/>
      <c r="G77" s="235"/>
      <c r="H77" s="130"/>
      <c r="I77" s="130"/>
      <c r="J77" s="130"/>
      <c r="K77" s="211"/>
      <c r="L77" s="211"/>
      <c r="M77" s="130"/>
      <c r="N77" s="130"/>
      <c r="O77" s="130"/>
      <c r="P77" s="130"/>
      <c r="Q77" s="130"/>
      <c r="R77" s="130"/>
      <c r="S77" s="130"/>
      <c r="T77" s="130"/>
      <c r="U77" s="130"/>
      <c r="V77" s="130"/>
      <c r="W77" s="130"/>
      <c r="X77" s="130"/>
      <c r="Y77" s="130"/>
      <c r="Z77" s="130"/>
      <c r="AA77" s="130"/>
      <c r="AB77" s="130"/>
    </row>
    <row r="78" spans="1:28" ht="42.75">
      <c r="A78" s="288" t="s">
        <v>174</v>
      </c>
      <c r="B78" s="227" t="s">
        <v>175</v>
      </c>
      <c r="C78" s="238"/>
      <c r="D78" s="229">
        <v>1</v>
      </c>
      <c r="E78" s="289" t="s">
        <v>465</v>
      </c>
      <c r="F78" s="235"/>
      <c r="G78" s="235"/>
      <c r="H78" s="130"/>
      <c r="I78" s="130"/>
      <c r="J78" s="130"/>
      <c r="K78" s="211"/>
      <c r="L78" s="211"/>
      <c r="M78" s="130"/>
      <c r="N78" s="130"/>
      <c r="O78" s="130"/>
      <c r="P78" s="130"/>
      <c r="Q78" s="130"/>
      <c r="R78" s="130"/>
      <c r="S78" s="130"/>
      <c r="T78" s="130"/>
      <c r="U78" s="130"/>
      <c r="V78" s="130"/>
      <c r="W78" s="130"/>
      <c r="X78" s="130"/>
      <c r="Y78" s="130"/>
      <c r="Z78" s="130"/>
      <c r="AA78" s="130"/>
      <c r="AB78" s="130"/>
    </row>
    <row r="79" spans="1:28" ht="57">
      <c r="A79" s="288" t="s">
        <v>176</v>
      </c>
      <c r="B79" s="227" t="s">
        <v>177</v>
      </c>
      <c r="C79" s="228" t="s">
        <v>333</v>
      </c>
      <c r="D79" s="229">
        <v>1</v>
      </c>
      <c r="E79" s="289" t="s">
        <v>465</v>
      </c>
      <c r="F79" s="235"/>
      <c r="G79" s="235"/>
      <c r="H79" s="130"/>
      <c r="I79" s="130"/>
      <c r="J79" s="130"/>
      <c r="K79" s="211"/>
      <c r="L79" s="211"/>
      <c r="M79" s="130"/>
      <c r="N79" s="130"/>
      <c r="O79" s="130"/>
      <c r="P79" s="130"/>
      <c r="Q79" s="130"/>
      <c r="R79" s="130"/>
      <c r="S79" s="130"/>
      <c r="T79" s="130"/>
      <c r="U79" s="130"/>
      <c r="V79" s="130"/>
      <c r="W79" s="130"/>
      <c r="X79" s="130"/>
      <c r="Y79" s="130"/>
      <c r="Z79" s="130"/>
      <c r="AA79" s="130"/>
      <c r="AB79" s="130"/>
    </row>
    <row r="80" spans="1:28" ht="15">
      <c r="A80" s="293"/>
      <c r="B80" s="248" t="s">
        <v>334</v>
      </c>
      <c r="C80" s="248"/>
      <c r="D80" s="248"/>
      <c r="E80" s="248"/>
      <c r="F80" s="249"/>
      <c r="G80" s="249"/>
      <c r="H80" s="130"/>
      <c r="I80" s="130"/>
      <c r="J80" s="130"/>
      <c r="K80" s="211"/>
      <c r="L80" s="211"/>
      <c r="M80" s="130"/>
      <c r="N80" s="130"/>
      <c r="O80" s="130"/>
      <c r="P80" s="130"/>
      <c r="Q80" s="130"/>
      <c r="R80" s="130"/>
      <c r="S80" s="130"/>
      <c r="T80" s="130"/>
      <c r="U80" s="130"/>
      <c r="V80" s="130"/>
      <c r="W80" s="130"/>
      <c r="X80" s="130"/>
      <c r="Y80" s="130"/>
      <c r="Z80" s="130"/>
      <c r="AA80" s="130"/>
      <c r="AB80" s="130"/>
    </row>
    <row r="81" spans="1:28" ht="57">
      <c r="A81" s="288" t="s">
        <v>179</v>
      </c>
      <c r="B81" s="227" t="s">
        <v>180</v>
      </c>
      <c r="C81" s="238"/>
      <c r="D81" s="229">
        <v>1</v>
      </c>
      <c r="E81" s="336">
        <v>0</v>
      </c>
      <c r="F81" s="235"/>
      <c r="G81" s="231" t="s">
        <v>692</v>
      </c>
      <c r="H81" s="122" t="s">
        <v>693</v>
      </c>
      <c r="I81" s="130"/>
      <c r="J81" s="130"/>
      <c r="K81" s="211"/>
      <c r="L81" s="211"/>
      <c r="M81" s="130"/>
      <c r="N81" s="130"/>
      <c r="O81" s="130"/>
      <c r="P81" s="130"/>
      <c r="Q81" s="130"/>
      <c r="R81" s="130"/>
      <c r="S81" s="130"/>
      <c r="T81" s="130"/>
      <c r="U81" s="130"/>
      <c r="V81" s="130"/>
      <c r="W81" s="130"/>
      <c r="X81" s="130"/>
      <c r="Y81" s="130"/>
      <c r="Z81" s="130"/>
      <c r="AA81" s="130"/>
      <c r="AB81" s="130"/>
    </row>
    <row r="82" spans="1:28" ht="57">
      <c r="A82" s="288" t="s">
        <v>181</v>
      </c>
      <c r="B82" s="227" t="s">
        <v>182</v>
      </c>
      <c r="C82" s="238"/>
      <c r="D82" s="229">
        <v>1</v>
      </c>
      <c r="E82" s="289">
        <v>0</v>
      </c>
      <c r="F82" s="235"/>
      <c r="G82" s="341" t="s">
        <v>694</v>
      </c>
      <c r="H82" s="122" t="s">
        <v>531</v>
      </c>
      <c r="I82" s="130"/>
      <c r="J82" s="130"/>
      <c r="K82" s="211"/>
      <c r="L82" s="211"/>
      <c r="M82" s="130"/>
      <c r="N82" s="130"/>
      <c r="O82" s="130"/>
      <c r="P82" s="130"/>
      <c r="Q82" s="130"/>
      <c r="R82" s="130"/>
      <c r="S82" s="130"/>
      <c r="T82" s="130"/>
      <c r="U82" s="130"/>
      <c r="V82" s="130"/>
      <c r="W82" s="130"/>
      <c r="X82" s="130"/>
      <c r="Y82" s="130"/>
      <c r="Z82" s="130"/>
      <c r="AA82" s="130"/>
      <c r="AB82" s="130"/>
    </row>
    <row r="83" spans="1:28" ht="42.75">
      <c r="A83" s="288" t="s">
        <v>183</v>
      </c>
      <c r="B83" s="227" t="s">
        <v>184</v>
      </c>
      <c r="C83" s="238"/>
      <c r="D83" s="229">
        <v>1</v>
      </c>
      <c r="E83" s="289">
        <v>0</v>
      </c>
      <c r="F83" s="235"/>
      <c r="G83" s="341" t="s">
        <v>694</v>
      </c>
      <c r="H83" s="122" t="s">
        <v>531</v>
      </c>
      <c r="I83" s="130"/>
      <c r="J83" s="130"/>
      <c r="K83" s="211"/>
      <c r="L83" s="211"/>
      <c r="M83" s="130"/>
      <c r="N83" s="130"/>
      <c r="O83" s="130"/>
      <c r="P83" s="130"/>
      <c r="Q83" s="130"/>
      <c r="R83" s="130"/>
      <c r="S83" s="130"/>
      <c r="T83" s="130"/>
      <c r="U83" s="130"/>
      <c r="V83" s="130"/>
      <c r="W83" s="130"/>
      <c r="X83" s="130"/>
      <c r="Y83" s="130"/>
      <c r="Z83" s="130"/>
      <c r="AA83" s="130"/>
      <c r="AB83" s="130"/>
    </row>
    <row r="84" spans="1:28" ht="15">
      <c r="A84" s="293"/>
      <c r="B84" s="238"/>
      <c r="C84" s="238"/>
      <c r="D84" s="239"/>
      <c r="E84" s="294"/>
      <c r="F84" s="235"/>
      <c r="G84" s="235"/>
      <c r="H84" s="130"/>
      <c r="I84" s="130"/>
      <c r="J84" s="130"/>
      <c r="K84" s="211"/>
      <c r="L84" s="211"/>
      <c r="M84" s="130"/>
      <c r="N84" s="130"/>
      <c r="O84" s="130"/>
      <c r="P84" s="130"/>
      <c r="Q84" s="130"/>
      <c r="R84" s="130"/>
      <c r="S84" s="130"/>
      <c r="T84" s="130"/>
      <c r="U84" s="130"/>
      <c r="V84" s="130"/>
      <c r="W84" s="130"/>
      <c r="X84" s="130"/>
      <c r="Y84" s="130"/>
      <c r="Z84" s="130"/>
      <c r="AA84" s="130"/>
      <c r="AB84" s="130"/>
    </row>
    <row r="85" spans="1:28" ht="15">
      <c r="A85" s="287">
        <v>8</v>
      </c>
      <c r="B85" s="242" t="s">
        <v>336</v>
      </c>
      <c r="C85" s="243"/>
      <c r="D85" s="243"/>
      <c r="E85" s="243"/>
      <c r="F85" s="244"/>
      <c r="G85" s="244"/>
      <c r="H85" s="130"/>
      <c r="I85" s="130"/>
      <c r="J85" s="130"/>
      <c r="K85" s="225"/>
      <c r="L85" s="225"/>
      <c r="M85" s="130"/>
      <c r="N85" s="130"/>
      <c r="O85" s="130"/>
      <c r="P85" s="130"/>
      <c r="Q85" s="130"/>
      <c r="R85" s="130"/>
      <c r="S85" s="130"/>
      <c r="T85" s="130"/>
      <c r="U85" s="130"/>
      <c r="V85" s="130"/>
      <c r="W85" s="130"/>
      <c r="X85" s="130"/>
      <c r="Y85" s="130"/>
      <c r="Z85" s="130"/>
      <c r="AA85" s="130"/>
      <c r="AB85" s="130"/>
    </row>
    <row r="86" spans="1:28" ht="42.75">
      <c r="A86" s="288">
        <v>8.1</v>
      </c>
      <c r="B86" s="227" t="s">
        <v>186</v>
      </c>
      <c r="C86" s="228" t="s">
        <v>338</v>
      </c>
      <c r="D86" s="229">
        <v>2</v>
      </c>
      <c r="E86" s="289" t="s">
        <v>454</v>
      </c>
      <c r="F86" s="235"/>
      <c r="G86" s="291" t="s">
        <v>481</v>
      </c>
      <c r="H86" s="130"/>
      <c r="I86" s="130"/>
      <c r="J86" s="130"/>
      <c r="K86" s="250" t="s">
        <v>32</v>
      </c>
      <c r="L86" s="234">
        <f>SUM(D86:D89)-SUMIF(E86:E89,"-",D86:D89)</f>
        <v>4</v>
      </c>
      <c r="M86" s="130"/>
      <c r="N86" s="130"/>
      <c r="O86" s="130"/>
      <c r="P86" s="130"/>
      <c r="Q86" s="130"/>
      <c r="R86" s="130"/>
      <c r="S86" s="130"/>
      <c r="T86" s="130"/>
      <c r="U86" s="130"/>
      <c r="V86" s="130"/>
      <c r="W86" s="130"/>
      <c r="X86" s="130"/>
      <c r="Y86" s="130"/>
      <c r="Z86" s="130"/>
      <c r="AA86" s="130"/>
      <c r="AB86" s="130"/>
    </row>
    <row r="87" spans="1:28" ht="85.5">
      <c r="A87" s="288">
        <v>8.1999999999999993</v>
      </c>
      <c r="B87" s="227" t="s">
        <v>187</v>
      </c>
      <c r="C87" s="228" t="s">
        <v>341</v>
      </c>
      <c r="D87" s="229">
        <v>1</v>
      </c>
      <c r="E87" s="289" t="s">
        <v>465</v>
      </c>
      <c r="F87" s="235"/>
      <c r="G87" s="291"/>
      <c r="H87" s="130"/>
      <c r="I87" s="130"/>
      <c r="J87" s="130"/>
      <c r="K87" s="250" t="s">
        <v>33</v>
      </c>
      <c r="L87" s="234">
        <f>SUMIF(E86:E89,"~?",D86:D89)</f>
        <v>2</v>
      </c>
      <c r="M87" s="130"/>
      <c r="N87" s="130"/>
      <c r="O87" s="130"/>
      <c r="P87" s="130"/>
      <c r="Q87" s="130"/>
      <c r="R87" s="130"/>
      <c r="S87" s="130"/>
      <c r="T87" s="130"/>
      <c r="U87" s="130"/>
      <c r="V87" s="130"/>
      <c r="W87" s="130"/>
      <c r="X87" s="130"/>
      <c r="Y87" s="130"/>
      <c r="Z87" s="130"/>
      <c r="AA87" s="130"/>
      <c r="AB87" s="130"/>
    </row>
    <row r="88" spans="1:28" ht="57">
      <c r="A88" s="288">
        <v>8.3000000000000007</v>
      </c>
      <c r="B88" s="227" t="s">
        <v>188</v>
      </c>
      <c r="C88" s="228" t="s">
        <v>343</v>
      </c>
      <c r="D88" s="229">
        <v>2</v>
      </c>
      <c r="E88" s="289">
        <v>0</v>
      </c>
      <c r="F88" s="235"/>
      <c r="G88" s="291" t="s">
        <v>482</v>
      </c>
      <c r="H88" s="130"/>
      <c r="I88" s="130"/>
      <c r="J88" s="130"/>
      <c r="K88" s="250" t="s">
        <v>34</v>
      </c>
      <c r="L88" s="234">
        <f>SUM(E86:E89)</f>
        <v>0</v>
      </c>
      <c r="M88" s="130"/>
      <c r="N88" s="130"/>
      <c r="O88" s="130"/>
      <c r="P88" s="130"/>
      <c r="Q88" s="130"/>
      <c r="R88" s="130"/>
      <c r="S88" s="130"/>
      <c r="T88" s="130"/>
      <c r="U88" s="130"/>
      <c r="V88" s="130"/>
      <c r="W88" s="130"/>
      <c r="X88" s="130"/>
      <c r="Y88" s="130"/>
      <c r="Z88" s="130"/>
      <c r="AA88" s="130"/>
      <c r="AB88" s="130"/>
    </row>
    <row r="89" spans="1:28" ht="30">
      <c r="A89" s="293"/>
      <c r="B89" s="238"/>
      <c r="C89" s="238"/>
      <c r="D89" s="239"/>
      <c r="E89" s="294"/>
      <c r="F89" s="235"/>
      <c r="G89" s="235"/>
      <c r="H89" s="130"/>
      <c r="I89" s="130"/>
      <c r="J89" s="130"/>
      <c r="K89" s="250" t="s">
        <v>35</v>
      </c>
      <c r="L89" s="234">
        <f>L86-L87</f>
        <v>2</v>
      </c>
      <c r="M89" s="130"/>
      <c r="N89" s="130"/>
      <c r="O89" s="130"/>
      <c r="P89" s="130"/>
      <c r="Q89" s="130"/>
      <c r="R89" s="130"/>
      <c r="S89" s="130"/>
      <c r="T89" s="130"/>
      <c r="U89" s="130"/>
      <c r="V89" s="130"/>
      <c r="W89" s="130"/>
      <c r="X89" s="130"/>
      <c r="Y89" s="130"/>
      <c r="Z89" s="130"/>
      <c r="AA89" s="130"/>
      <c r="AB89" s="130"/>
    </row>
    <row r="90" spans="1:28" ht="30">
      <c r="A90" s="287">
        <v>9</v>
      </c>
      <c r="B90" s="242" t="s">
        <v>71</v>
      </c>
      <c r="C90" s="243"/>
      <c r="D90" s="243"/>
      <c r="E90" s="243"/>
      <c r="F90" s="244"/>
      <c r="G90" s="244"/>
      <c r="H90" s="130"/>
      <c r="I90" s="130"/>
      <c r="J90" s="130"/>
      <c r="K90" s="240" t="s">
        <v>267</v>
      </c>
      <c r="L90" s="241">
        <f>IFERROR(L88/L86,"N/A")</f>
        <v>0</v>
      </c>
      <c r="M90" s="130"/>
      <c r="N90" s="130"/>
      <c r="O90" s="130"/>
      <c r="P90" s="130"/>
      <c r="Q90" s="130"/>
      <c r="R90" s="130"/>
      <c r="S90" s="130"/>
      <c r="T90" s="130"/>
      <c r="U90" s="130"/>
      <c r="V90" s="130"/>
      <c r="W90" s="130"/>
      <c r="X90" s="130"/>
      <c r="Y90" s="130"/>
      <c r="Z90" s="130"/>
      <c r="AA90" s="130"/>
      <c r="AB90" s="130"/>
    </row>
    <row r="91" spans="1:28" ht="42.75">
      <c r="A91" s="288">
        <v>9.1</v>
      </c>
      <c r="B91" s="227" t="s">
        <v>190</v>
      </c>
      <c r="C91" s="228" t="s">
        <v>347</v>
      </c>
      <c r="D91" s="229">
        <v>3</v>
      </c>
      <c r="E91" s="336">
        <v>0</v>
      </c>
      <c r="F91" s="235"/>
      <c r="G91" s="342" t="s">
        <v>710</v>
      </c>
      <c r="H91" s="130"/>
      <c r="I91" s="130"/>
      <c r="J91" s="130"/>
      <c r="K91" s="250" t="s">
        <v>32</v>
      </c>
      <c r="L91" s="234">
        <f>SUM(D91:D93)-SUMIF(E91:E93,"-",D91:D93)</f>
        <v>5</v>
      </c>
      <c r="M91" s="130"/>
      <c r="N91" s="130"/>
      <c r="O91" s="130"/>
      <c r="P91" s="130"/>
      <c r="Q91" s="130"/>
      <c r="R91" s="130"/>
      <c r="S91" s="130"/>
      <c r="T91" s="130"/>
      <c r="U91" s="130"/>
      <c r="V91" s="130"/>
      <c r="W91" s="130"/>
      <c r="X91" s="130"/>
      <c r="Y91" s="130"/>
      <c r="Z91" s="130"/>
      <c r="AA91" s="130"/>
      <c r="AB91" s="130"/>
    </row>
    <row r="92" spans="1:28" ht="42.75">
      <c r="A92" s="288">
        <v>9.1999999999999993</v>
      </c>
      <c r="B92" s="253" t="s">
        <v>191</v>
      </c>
      <c r="C92" s="228" t="s">
        <v>350</v>
      </c>
      <c r="D92" s="229">
        <v>2</v>
      </c>
      <c r="E92" s="289">
        <v>2</v>
      </c>
      <c r="F92" s="235"/>
      <c r="G92" s="291" t="s">
        <v>484</v>
      </c>
      <c r="H92" s="130"/>
      <c r="I92" s="130"/>
      <c r="J92" s="130"/>
      <c r="K92" s="250" t="s">
        <v>33</v>
      </c>
      <c r="L92" s="234">
        <f>SUMIF(E91:E93,"~?",D91:D93)</f>
        <v>0</v>
      </c>
      <c r="M92" s="130"/>
      <c r="N92" s="130"/>
      <c r="O92" s="130"/>
      <c r="P92" s="130"/>
      <c r="Q92" s="130"/>
      <c r="R92" s="130"/>
      <c r="S92" s="130"/>
      <c r="T92" s="130"/>
      <c r="U92" s="130"/>
      <c r="V92" s="130"/>
      <c r="W92" s="130"/>
      <c r="X92" s="130"/>
      <c r="Y92" s="130"/>
      <c r="Z92" s="130"/>
      <c r="AA92" s="130"/>
      <c r="AB92" s="130"/>
    </row>
    <row r="93" spans="1:28" ht="15">
      <c r="A93" s="288"/>
      <c r="B93" s="227"/>
      <c r="C93" s="238"/>
      <c r="D93" s="239"/>
      <c r="E93" s="294"/>
      <c r="F93" s="235"/>
      <c r="G93" s="235"/>
      <c r="H93" s="130"/>
      <c r="I93" s="130"/>
      <c r="J93" s="130"/>
      <c r="K93" s="250" t="s">
        <v>34</v>
      </c>
      <c r="L93" s="234">
        <f>SUM(E91:E93)</f>
        <v>2</v>
      </c>
      <c r="M93" s="130"/>
      <c r="N93" s="130"/>
      <c r="O93" s="130"/>
      <c r="P93" s="130"/>
      <c r="Q93" s="130"/>
      <c r="R93" s="130"/>
      <c r="S93" s="130"/>
      <c r="T93" s="130"/>
      <c r="U93" s="130"/>
      <c r="V93" s="130"/>
      <c r="W93" s="130"/>
      <c r="X93" s="130"/>
      <c r="Y93" s="130"/>
      <c r="Z93" s="130"/>
      <c r="AA93" s="130"/>
      <c r="AB93" s="130"/>
    </row>
    <row r="94" spans="1:28" ht="30">
      <c r="A94" s="287">
        <v>10</v>
      </c>
      <c r="B94" s="242" t="s">
        <v>353</v>
      </c>
      <c r="C94" s="243"/>
      <c r="D94" s="243"/>
      <c r="E94" s="243"/>
      <c r="F94" s="244"/>
      <c r="G94" s="244"/>
      <c r="H94" s="130"/>
      <c r="I94" s="130"/>
      <c r="J94" s="130"/>
      <c r="K94" s="250" t="s">
        <v>35</v>
      </c>
      <c r="L94" s="234">
        <f>L91-L92</f>
        <v>5</v>
      </c>
      <c r="M94" s="130"/>
      <c r="N94" s="130"/>
      <c r="O94" s="130"/>
      <c r="P94" s="130"/>
      <c r="Q94" s="130"/>
      <c r="R94" s="130"/>
      <c r="S94" s="130"/>
      <c r="T94" s="130"/>
      <c r="U94" s="130"/>
      <c r="V94" s="130"/>
      <c r="W94" s="130"/>
      <c r="X94" s="130"/>
      <c r="Y94" s="130"/>
      <c r="Z94" s="130"/>
      <c r="AA94" s="130"/>
      <c r="AB94" s="130"/>
    </row>
    <row r="95" spans="1:28" ht="42.75">
      <c r="A95" s="288">
        <v>10.1</v>
      </c>
      <c r="B95" s="227" t="s">
        <v>193</v>
      </c>
      <c r="C95" s="228" t="s">
        <v>355</v>
      </c>
      <c r="D95" s="229">
        <v>1</v>
      </c>
      <c r="E95" s="289">
        <v>0</v>
      </c>
      <c r="F95" s="235"/>
      <c r="G95" s="231" t="s">
        <v>485</v>
      </c>
      <c r="H95" s="130"/>
      <c r="I95" s="130"/>
      <c r="J95" s="130"/>
      <c r="K95" s="240" t="s">
        <v>267</v>
      </c>
      <c r="L95" s="241">
        <f>IFERROR(L93/L91,"N/A")</f>
        <v>0.4</v>
      </c>
      <c r="M95" s="130"/>
      <c r="N95" s="130"/>
      <c r="O95" s="130"/>
      <c r="P95" s="130"/>
      <c r="Q95" s="130"/>
      <c r="R95" s="130"/>
      <c r="S95" s="130"/>
      <c r="T95" s="130"/>
      <c r="U95" s="130"/>
      <c r="V95" s="130"/>
      <c r="W95" s="130"/>
      <c r="X95" s="130"/>
      <c r="Y95" s="130"/>
      <c r="Z95" s="130"/>
      <c r="AA95" s="130"/>
      <c r="AB95" s="130"/>
    </row>
    <row r="96" spans="1:28" ht="42.75">
      <c r="A96" s="288">
        <v>10.199999999999999</v>
      </c>
      <c r="B96" s="227" t="s">
        <v>194</v>
      </c>
      <c r="C96" s="228" t="s">
        <v>357</v>
      </c>
      <c r="D96" s="229">
        <v>1</v>
      </c>
      <c r="E96" s="289">
        <v>0</v>
      </c>
      <c r="F96" s="235"/>
      <c r="G96" s="231" t="s">
        <v>486</v>
      </c>
      <c r="H96" s="130"/>
      <c r="I96" s="130"/>
      <c r="J96" s="130"/>
      <c r="K96" s="250" t="s">
        <v>32</v>
      </c>
      <c r="L96" s="234">
        <f>SUM(D95:D100)-SUMIF(E95:E100,"-",D95:D100)</f>
        <v>4</v>
      </c>
      <c r="M96" s="130"/>
      <c r="N96" s="130"/>
      <c r="O96" s="130"/>
      <c r="P96" s="130"/>
      <c r="Q96" s="130"/>
      <c r="R96" s="130"/>
      <c r="S96" s="130"/>
      <c r="T96" s="130"/>
      <c r="U96" s="130"/>
      <c r="V96" s="130"/>
      <c r="W96" s="130"/>
      <c r="X96" s="130"/>
      <c r="Y96" s="130"/>
      <c r="Z96" s="130"/>
      <c r="AA96" s="130"/>
      <c r="AB96" s="130"/>
    </row>
    <row r="97" spans="1:28" ht="114">
      <c r="A97" s="288">
        <v>10.3</v>
      </c>
      <c r="B97" s="227" t="s">
        <v>195</v>
      </c>
      <c r="C97" s="228" t="s">
        <v>359</v>
      </c>
      <c r="D97" s="229">
        <v>2</v>
      </c>
      <c r="E97" s="289">
        <v>0</v>
      </c>
      <c r="F97" s="235"/>
      <c r="G97" s="231" t="s">
        <v>725</v>
      </c>
      <c r="H97" s="130"/>
      <c r="I97" s="130"/>
      <c r="J97" s="130"/>
      <c r="K97" s="250" t="s">
        <v>33</v>
      </c>
      <c r="L97" s="234">
        <f>SUMIF(E95:E100,"~?",D95:D100)</f>
        <v>0</v>
      </c>
      <c r="M97" s="130"/>
      <c r="N97" s="130"/>
      <c r="O97" s="130"/>
      <c r="P97" s="130"/>
      <c r="Q97" s="130"/>
      <c r="R97" s="130"/>
      <c r="S97" s="130"/>
      <c r="T97" s="130"/>
      <c r="U97" s="130"/>
      <c r="V97" s="130"/>
      <c r="W97" s="130"/>
      <c r="X97" s="130"/>
      <c r="Y97" s="130"/>
      <c r="Z97" s="130"/>
      <c r="AA97" s="130"/>
      <c r="AB97" s="130"/>
    </row>
    <row r="98" spans="1:28" ht="100.5">
      <c r="A98" s="288">
        <v>10.4</v>
      </c>
      <c r="B98" s="227" t="s">
        <v>197</v>
      </c>
      <c r="C98" s="228" t="s">
        <v>361</v>
      </c>
      <c r="D98" s="229">
        <v>1</v>
      </c>
      <c r="E98" s="336" t="s">
        <v>465</v>
      </c>
      <c r="F98" s="235"/>
      <c r="G98" s="231" t="s">
        <v>485</v>
      </c>
      <c r="H98" s="309" t="s">
        <v>729</v>
      </c>
      <c r="I98" s="130"/>
      <c r="J98" s="130"/>
      <c r="K98" s="250" t="s">
        <v>34</v>
      </c>
      <c r="L98" s="234">
        <f>SUM(E95:E100)</f>
        <v>0</v>
      </c>
      <c r="M98" s="130"/>
      <c r="N98" s="130"/>
      <c r="O98" s="130"/>
      <c r="P98" s="130"/>
      <c r="Q98" s="130"/>
      <c r="R98" s="130"/>
      <c r="S98" s="130"/>
      <c r="T98" s="130"/>
      <c r="U98" s="130"/>
      <c r="V98" s="130"/>
      <c r="W98" s="130"/>
      <c r="X98" s="130"/>
      <c r="Y98" s="130"/>
      <c r="Z98" s="130"/>
      <c r="AA98" s="130"/>
      <c r="AB98" s="130"/>
    </row>
    <row r="99" spans="1:28" ht="30">
      <c r="A99" s="329"/>
      <c r="B99" s="345"/>
      <c r="C99" s="345"/>
      <c r="D99" s="346"/>
      <c r="E99" s="347"/>
      <c r="F99" s="348"/>
      <c r="G99" s="349"/>
      <c r="H99" s="130"/>
      <c r="I99" s="130"/>
      <c r="J99" s="130"/>
      <c r="K99" s="250" t="s">
        <v>35</v>
      </c>
      <c r="L99" s="234">
        <f>L96-L97</f>
        <v>4</v>
      </c>
      <c r="M99" s="130"/>
      <c r="N99" s="130"/>
      <c r="O99" s="130"/>
      <c r="P99" s="130"/>
      <c r="Q99" s="130"/>
      <c r="R99" s="130"/>
      <c r="S99" s="130"/>
      <c r="T99" s="130"/>
      <c r="U99" s="130"/>
      <c r="V99" s="130"/>
      <c r="W99" s="130"/>
      <c r="X99" s="130"/>
      <c r="Y99" s="130"/>
      <c r="Z99" s="130"/>
      <c r="AA99" s="130"/>
      <c r="AB99" s="130"/>
    </row>
    <row r="100" spans="1:28" ht="30">
      <c r="A100" s="350"/>
      <c r="B100" s="351"/>
      <c r="C100" s="352"/>
      <c r="D100" s="352"/>
      <c r="E100" s="352"/>
      <c r="F100" s="353"/>
      <c r="G100" s="354"/>
      <c r="H100" s="130"/>
      <c r="I100" s="130"/>
      <c r="J100" s="130"/>
      <c r="K100" s="240" t="s">
        <v>267</v>
      </c>
      <c r="L100" s="241">
        <f>IFERROR(L98/L96,"N/A")</f>
        <v>0</v>
      </c>
      <c r="M100" s="130"/>
      <c r="N100" s="130"/>
      <c r="O100" s="130"/>
      <c r="P100" s="130"/>
      <c r="Q100" s="130"/>
      <c r="R100" s="130"/>
      <c r="S100" s="130"/>
      <c r="T100" s="130"/>
      <c r="U100" s="130"/>
      <c r="V100" s="130"/>
      <c r="W100" s="130"/>
      <c r="X100" s="130"/>
      <c r="Y100" s="130"/>
      <c r="Z100" s="130"/>
      <c r="AA100" s="130"/>
      <c r="AB100" s="130"/>
    </row>
    <row r="101" spans="1:28" ht="15">
      <c r="A101" s="350"/>
      <c r="B101" s="351"/>
      <c r="C101" s="352"/>
      <c r="D101" s="352"/>
      <c r="E101" s="352"/>
      <c r="F101" s="353"/>
      <c r="G101" s="354"/>
      <c r="H101" s="130"/>
      <c r="I101" s="130"/>
      <c r="J101" s="130"/>
      <c r="K101" s="211"/>
      <c r="L101" s="211"/>
      <c r="M101" s="130"/>
      <c r="N101" s="130"/>
      <c r="O101" s="130"/>
      <c r="P101" s="130"/>
      <c r="Q101" s="130"/>
      <c r="R101" s="130"/>
      <c r="S101" s="130"/>
      <c r="T101" s="130"/>
      <c r="U101" s="130"/>
      <c r="V101" s="130"/>
      <c r="W101" s="130"/>
      <c r="X101" s="130"/>
      <c r="Y101" s="130"/>
      <c r="Z101" s="130"/>
      <c r="AA101" s="130"/>
      <c r="AB101" s="130"/>
    </row>
    <row r="102" spans="1:28" ht="15">
      <c r="A102" s="287">
        <v>11</v>
      </c>
      <c r="B102" s="242" t="s">
        <v>363</v>
      </c>
      <c r="C102" s="243"/>
      <c r="D102" s="243"/>
      <c r="E102" s="243"/>
      <c r="F102" s="244"/>
      <c r="G102" s="356"/>
      <c r="H102" s="130"/>
      <c r="I102" s="130"/>
      <c r="J102" s="130"/>
      <c r="K102" s="225"/>
      <c r="L102" s="225"/>
      <c r="M102" s="130"/>
      <c r="N102" s="130"/>
      <c r="O102" s="130"/>
      <c r="P102" s="130"/>
      <c r="Q102" s="130"/>
      <c r="R102" s="130"/>
      <c r="S102" s="130"/>
      <c r="T102" s="130"/>
      <c r="U102" s="130"/>
      <c r="V102" s="130"/>
      <c r="W102" s="130"/>
      <c r="X102" s="130"/>
      <c r="Y102" s="130"/>
      <c r="Z102" s="130"/>
      <c r="AA102" s="130"/>
      <c r="AB102" s="130"/>
    </row>
    <row r="103" spans="1:28" ht="57">
      <c r="A103" s="265">
        <v>11.1</v>
      </c>
      <c r="B103" s="227" t="s">
        <v>199</v>
      </c>
      <c r="C103" s="228" t="s">
        <v>366</v>
      </c>
      <c r="D103" s="229">
        <v>2</v>
      </c>
      <c r="E103" s="289" t="s">
        <v>454</v>
      </c>
      <c r="F103" s="235"/>
      <c r="G103" s="291" t="s">
        <v>737</v>
      </c>
      <c r="H103" s="130"/>
      <c r="I103" s="130"/>
      <c r="J103" s="130"/>
      <c r="K103" s="250" t="s">
        <v>32</v>
      </c>
      <c r="L103" s="234">
        <f>SUM(D103:D107)-SUMIF(E103:E107,"-",D103:D107)</f>
        <v>9</v>
      </c>
      <c r="M103" s="130"/>
      <c r="N103" s="130"/>
      <c r="O103" s="130"/>
      <c r="P103" s="130"/>
      <c r="Q103" s="130"/>
      <c r="R103" s="130"/>
      <c r="S103" s="130"/>
      <c r="T103" s="130"/>
      <c r="U103" s="130"/>
      <c r="V103" s="130"/>
      <c r="W103" s="130"/>
      <c r="X103" s="130"/>
      <c r="Y103" s="130"/>
      <c r="Z103" s="130"/>
      <c r="AA103" s="130"/>
      <c r="AB103" s="130"/>
    </row>
    <row r="104" spans="1:28" ht="99.75">
      <c r="A104" s="265">
        <v>11.2</v>
      </c>
      <c r="B104" s="228" t="s">
        <v>200</v>
      </c>
      <c r="C104" s="228" t="s">
        <v>368</v>
      </c>
      <c r="D104" s="229">
        <v>3</v>
      </c>
      <c r="E104" s="289" t="s">
        <v>454</v>
      </c>
      <c r="F104" s="235"/>
      <c r="G104" s="291" t="s">
        <v>490</v>
      </c>
      <c r="H104" s="130"/>
      <c r="I104" s="130"/>
      <c r="J104" s="130"/>
      <c r="K104" s="250" t="s">
        <v>33</v>
      </c>
      <c r="L104" s="234">
        <f>SUMIF(E103:E107,"~?",D103:D107)</f>
        <v>7</v>
      </c>
      <c r="M104" s="130"/>
      <c r="N104" s="130"/>
      <c r="O104" s="130"/>
      <c r="P104" s="130"/>
      <c r="Q104" s="130"/>
      <c r="R104" s="130"/>
      <c r="S104" s="130"/>
      <c r="T104" s="130"/>
      <c r="U104" s="130"/>
      <c r="V104" s="130"/>
      <c r="W104" s="130"/>
      <c r="X104" s="130"/>
      <c r="Y104" s="130"/>
      <c r="Z104" s="130"/>
      <c r="AA104" s="130"/>
      <c r="AB104" s="130"/>
    </row>
    <row r="105" spans="1:28" ht="57">
      <c r="A105" s="265">
        <v>11.3</v>
      </c>
      <c r="B105" s="253" t="s">
        <v>201</v>
      </c>
      <c r="C105" s="228" t="s">
        <v>366</v>
      </c>
      <c r="D105" s="229">
        <v>2</v>
      </c>
      <c r="E105" s="289" t="s">
        <v>454</v>
      </c>
      <c r="F105" s="235"/>
      <c r="G105" s="291" t="s">
        <v>740</v>
      </c>
      <c r="H105" s="130"/>
      <c r="I105" s="130"/>
      <c r="J105" s="130"/>
      <c r="K105" s="250" t="s">
        <v>34</v>
      </c>
      <c r="L105" s="234">
        <f>SUM(E103:E107)</f>
        <v>0</v>
      </c>
      <c r="M105" s="130"/>
      <c r="N105" s="130"/>
      <c r="O105" s="130"/>
      <c r="P105" s="130"/>
      <c r="Q105" s="130"/>
      <c r="R105" s="130"/>
      <c r="S105" s="130"/>
      <c r="T105" s="130"/>
      <c r="U105" s="130"/>
      <c r="V105" s="130"/>
      <c r="W105" s="130"/>
      <c r="X105" s="130"/>
      <c r="Y105" s="130"/>
      <c r="Z105" s="130"/>
      <c r="AA105" s="130"/>
      <c r="AB105" s="130"/>
    </row>
    <row r="106" spans="1:28" ht="71.25">
      <c r="A106" s="288">
        <v>11.4</v>
      </c>
      <c r="B106" s="228" t="s">
        <v>202</v>
      </c>
      <c r="C106" s="228" t="s">
        <v>372</v>
      </c>
      <c r="D106" s="229">
        <v>2</v>
      </c>
      <c r="E106" s="289">
        <v>0</v>
      </c>
      <c r="F106" s="292" t="s">
        <v>741</v>
      </c>
      <c r="G106" s="231" t="s">
        <v>743</v>
      </c>
      <c r="H106" s="130"/>
      <c r="I106" s="130"/>
      <c r="J106" s="130"/>
      <c r="K106" s="250" t="s">
        <v>35</v>
      </c>
      <c r="L106" s="234">
        <f>L103-L104</f>
        <v>2</v>
      </c>
      <c r="M106" s="130"/>
      <c r="N106" s="130"/>
      <c r="O106" s="130"/>
      <c r="P106" s="130"/>
      <c r="Q106" s="130"/>
      <c r="R106" s="130"/>
      <c r="S106" s="130"/>
      <c r="T106" s="130"/>
      <c r="U106" s="130"/>
      <c r="V106" s="130"/>
      <c r="W106" s="130"/>
      <c r="X106" s="130"/>
      <c r="Y106" s="130"/>
      <c r="Z106" s="130"/>
      <c r="AA106" s="130"/>
      <c r="AB106" s="130"/>
    </row>
    <row r="107" spans="1:28" ht="30">
      <c r="B107" s="238"/>
      <c r="C107" s="238"/>
      <c r="D107" s="239"/>
      <c r="E107" s="294"/>
      <c r="F107" s="235"/>
      <c r="G107" s="235"/>
      <c r="H107" s="130"/>
      <c r="I107" s="130"/>
      <c r="J107" s="130"/>
      <c r="K107" s="240" t="s">
        <v>267</v>
      </c>
      <c r="L107" s="241">
        <f>IFERROR(L105/L103,"N/A")</f>
        <v>0</v>
      </c>
      <c r="M107" s="130"/>
      <c r="N107" s="130"/>
      <c r="O107" s="130"/>
      <c r="P107" s="130"/>
      <c r="Q107" s="130"/>
      <c r="R107" s="130"/>
      <c r="S107" s="130"/>
      <c r="T107" s="130"/>
      <c r="U107" s="130"/>
      <c r="V107" s="130"/>
      <c r="W107" s="130"/>
      <c r="X107" s="130"/>
      <c r="Y107" s="130"/>
      <c r="Z107" s="130"/>
      <c r="AA107" s="130"/>
      <c r="AB107" s="130"/>
    </row>
    <row r="108" spans="1:28" ht="15">
      <c r="A108" s="287">
        <v>12</v>
      </c>
      <c r="B108" s="242" t="s">
        <v>203</v>
      </c>
      <c r="C108" s="243"/>
      <c r="D108" s="243"/>
      <c r="E108" s="243"/>
      <c r="F108" s="244"/>
      <c r="G108" s="244"/>
      <c r="H108" s="130"/>
      <c r="I108" s="130"/>
      <c r="J108" s="130"/>
      <c r="K108" s="225"/>
      <c r="L108" s="225"/>
      <c r="M108" s="130"/>
      <c r="N108" s="130"/>
      <c r="O108" s="130"/>
      <c r="P108" s="130"/>
      <c r="Q108" s="130"/>
      <c r="R108" s="130"/>
      <c r="S108" s="130"/>
      <c r="T108" s="130"/>
      <c r="U108" s="130"/>
      <c r="V108" s="130"/>
      <c r="W108" s="130"/>
      <c r="X108" s="130"/>
      <c r="Y108" s="130"/>
      <c r="Z108" s="130"/>
      <c r="AA108" s="130"/>
      <c r="AB108" s="130"/>
    </row>
    <row r="109" spans="1:28" ht="99.75">
      <c r="A109" s="288">
        <v>12.1</v>
      </c>
      <c r="B109" s="227" t="s">
        <v>204</v>
      </c>
      <c r="C109" s="238"/>
      <c r="D109" s="229">
        <v>3</v>
      </c>
      <c r="E109" s="289">
        <v>0</v>
      </c>
      <c r="F109" s="235"/>
      <c r="G109" s="231" t="s">
        <v>745</v>
      </c>
      <c r="H109" s="309" t="s">
        <v>746</v>
      </c>
      <c r="I109" s="130"/>
      <c r="J109" s="130"/>
      <c r="K109" s="250" t="s">
        <v>32</v>
      </c>
      <c r="L109" s="234">
        <f>SUM(D109:D114)-SUMIF(E109:E114,"-",D109:D114)</f>
        <v>9</v>
      </c>
      <c r="M109" s="130"/>
      <c r="N109" s="130"/>
      <c r="O109" s="130"/>
      <c r="P109" s="130"/>
      <c r="Q109" s="130"/>
      <c r="R109" s="130"/>
      <c r="S109" s="130"/>
      <c r="T109" s="130"/>
      <c r="U109" s="130"/>
      <c r="V109" s="130"/>
      <c r="W109" s="130"/>
      <c r="X109" s="130"/>
      <c r="Y109" s="130"/>
      <c r="Z109" s="130"/>
      <c r="AA109" s="130"/>
      <c r="AB109" s="130"/>
    </row>
    <row r="110" spans="1:28" ht="57">
      <c r="A110" s="288">
        <v>12.2</v>
      </c>
      <c r="B110" s="227" t="s">
        <v>205</v>
      </c>
      <c r="C110" s="238"/>
      <c r="D110" s="229">
        <v>1</v>
      </c>
      <c r="E110" s="289">
        <v>1</v>
      </c>
      <c r="F110" s="292" t="s">
        <v>747</v>
      </c>
      <c r="G110" s="231" t="s">
        <v>748</v>
      </c>
      <c r="H110" s="122"/>
      <c r="I110" s="130"/>
      <c r="J110" s="130"/>
      <c r="K110" s="250" t="s">
        <v>33</v>
      </c>
      <c r="L110" s="234">
        <f>SUMIF(E109:E114,"~?",D109:D114)</f>
        <v>1</v>
      </c>
      <c r="M110" s="130"/>
      <c r="N110" s="130"/>
      <c r="O110" s="130"/>
      <c r="P110" s="130"/>
      <c r="Q110" s="130"/>
      <c r="R110" s="130"/>
      <c r="S110" s="130"/>
      <c r="T110" s="130"/>
      <c r="U110" s="130"/>
      <c r="V110" s="130"/>
      <c r="W110" s="130"/>
      <c r="X110" s="130"/>
      <c r="Y110" s="130"/>
      <c r="Z110" s="130"/>
      <c r="AA110" s="130"/>
      <c r="AB110" s="130"/>
    </row>
    <row r="111" spans="1:28" ht="42.75">
      <c r="A111" s="288">
        <v>12.3</v>
      </c>
      <c r="B111" s="227" t="s">
        <v>206</v>
      </c>
      <c r="C111" s="238"/>
      <c r="D111" s="229">
        <v>2</v>
      </c>
      <c r="E111" s="289">
        <v>1</v>
      </c>
      <c r="F111" s="292" t="s">
        <v>747</v>
      </c>
      <c r="G111" s="235"/>
      <c r="H111" s="130"/>
      <c r="I111" s="130"/>
      <c r="J111" s="130"/>
      <c r="K111" s="250" t="s">
        <v>34</v>
      </c>
      <c r="L111" s="234">
        <f>SUM(E109:E114)</f>
        <v>2</v>
      </c>
      <c r="M111" s="130"/>
      <c r="N111" s="130"/>
      <c r="O111" s="130"/>
      <c r="P111" s="130"/>
      <c r="Q111" s="130"/>
      <c r="R111" s="130"/>
      <c r="S111" s="130"/>
      <c r="T111" s="130"/>
      <c r="U111" s="130"/>
      <c r="V111" s="130"/>
      <c r="W111" s="130"/>
      <c r="X111" s="130"/>
      <c r="Y111" s="130"/>
      <c r="Z111" s="130"/>
      <c r="AA111" s="130"/>
      <c r="AB111" s="130"/>
    </row>
    <row r="112" spans="1:28" ht="57">
      <c r="A112" s="288">
        <v>12.4</v>
      </c>
      <c r="B112" s="227" t="s">
        <v>207</v>
      </c>
      <c r="C112" s="238"/>
      <c r="D112" s="229">
        <v>2</v>
      </c>
      <c r="E112" s="289">
        <v>0</v>
      </c>
      <c r="F112" s="235"/>
      <c r="G112" s="235"/>
      <c r="H112" s="130"/>
      <c r="I112" s="130"/>
      <c r="J112" s="130"/>
      <c r="K112" s="250" t="s">
        <v>35</v>
      </c>
      <c r="L112" s="234">
        <f>L109-L110</f>
        <v>8</v>
      </c>
      <c r="M112" s="130"/>
      <c r="N112" s="130"/>
      <c r="O112" s="130"/>
      <c r="P112" s="130"/>
      <c r="Q112" s="130"/>
      <c r="R112" s="130"/>
      <c r="S112" s="130"/>
      <c r="T112" s="130"/>
      <c r="U112" s="130"/>
      <c r="V112" s="130"/>
      <c r="W112" s="130"/>
      <c r="X112" s="130"/>
      <c r="Y112" s="130"/>
      <c r="Z112" s="130"/>
      <c r="AA112" s="130"/>
      <c r="AB112" s="130"/>
    </row>
    <row r="113" spans="1:28" ht="57.75">
      <c r="A113" s="288">
        <v>12.5</v>
      </c>
      <c r="B113" s="227" t="s">
        <v>208</v>
      </c>
      <c r="C113" s="228" t="s">
        <v>382</v>
      </c>
      <c r="D113" s="229">
        <v>1</v>
      </c>
      <c r="E113" s="336" t="s">
        <v>454</v>
      </c>
      <c r="F113" s="235"/>
      <c r="G113" s="291" t="s">
        <v>751</v>
      </c>
      <c r="H113" s="357" t="s">
        <v>752</v>
      </c>
      <c r="I113" s="130"/>
      <c r="J113" s="130"/>
      <c r="K113" s="240" t="s">
        <v>267</v>
      </c>
      <c r="L113" s="241">
        <f>IFERROR(L111/L109,"N/A")</f>
        <v>0.22222222222222221</v>
      </c>
      <c r="M113" s="130"/>
      <c r="N113" s="130"/>
      <c r="O113" s="130"/>
      <c r="P113" s="130"/>
      <c r="Q113" s="130"/>
      <c r="R113" s="130"/>
      <c r="S113" s="130"/>
      <c r="T113" s="130"/>
      <c r="U113" s="130"/>
      <c r="V113" s="130"/>
      <c r="W113" s="130"/>
      <c r="X113" s="130"/>
      <c r="Y113" s="130"/>
      <c r="Z113" s="130"/>
      <c r="AA113" s="130"/>
      <c r="AB113" s="130"/>
    </row>
    <row r="114" spans="1:28" ht="15">
      <c r="A114" s="293"/>
      <c r="B114" s="238"/>
      <c r="C114" s="238"/>
      <c r="D114" s="239"/>
      <c r="E114" s="294"/>
      <c r="F114" s="235"/>
      <c r="G114" s="235"/>
      <c r="H114" s="130"/>
      <c r="I114" s="130"/>
      <c r="J114" s="130"/>
      <c r="K114" s="211"/>
      <c r="L114" s="211"/>
      <c r="M114" s="130"/>
      <c r="N114" s="130"/>
      <c r="O114" s="130"/>
      <c r="P114" s="130"/>
      <c r="Q114" s="130"/>
      <c r="R114" s="130"/>
      <c r="S114" s="130"/>
      <c r="T114" s="130"/>
      <c r="U114" s="130"/>
      <c r="V114" s="130"/>
      <c r="W114" s="130"/>
      <c r="X114" s="130"/>
      <c r="Y114" s="130"/>
      <c r="Z114" s="130"/>
      <c r="AA114" s="130"/>
      <c r="AB114" s="130"/>
    </row>
    <row r="115" spans="1:28" ht="15">
      <c r="A115" s="287">
        <v>13</v>
      </c>
      <c r="B115" s="242" t="s">
        <v>74</v>
      </c>
      <c r="C115" s="243"/>
      <c r="D115" s="243"/>
      <c r="E115" s="243"/>
      <c r="F115" s="244"/>
      <c r="G115" s="244"/>
      <c r="H115" s="130"/>
      <c r="I115" s="130"/>
      <c r="J115" s="130"/>
      <c r="K115" s="225"/>
      <c r="L115" s="225"/>
      <c r="M115" s="130"/>
      <c r="N115" s="130"/>
      <c r="O115" s="130"/>
      <c r="P115" s="130"/>
      <c r="Q115" s="130"/>
      <c r="R115" s="130"/>
      <c r="S115" s="130"/>
      <c r="T115" s="130"/>
      <c r="U115" s="130"/>
      <c r="V115" s="130"/>
      <c r="W115" s="130"/>
      <c r="X115" s="130"/>
      <c r="Y115" s="130"/>
      <c r="Z115" s="130"/>
      <c r="AA115" s="130"/>
      <c r="AB115" s="130"/>
    </row>
    <row r="116" spans="1:28" ht="57">
      <c r="A116" s="288">
        <v>13.1</v>
      </c>
      <c r="B116" s="227" t="s">
        <v>210</v>
      </c>
      <c r="C116" s="228" t="s">
        <v>386</v>
      </c>
      <c r="D116" s="229">
        <v>1</v>
      </c>
      <c r="E116" s="358">
        <v>1</v>
      </c>
      <c r="F116" s="235"/>
      <c r="G116" s="291" t="s">
        <v>754</v>
      </c>
      <c r="H116" s="130"/>
      <c r="I116" s="130"/>
      <c r="J116" s="130"/>
      <c r="K116" s="250" t="s">
        <v>32</v>
      </c>
      <c r="L116" s="234">
        <f>SUM(D116:D121)-SUMIF(E116:E121,"-",D116:D121)</f>
        <v>5</v>
      </c>
      <c r="M116" s="130"/>
      <c r="N116" s="130"/>
      <c r="O116" s="130"/>
      <c r="P116" s="130"/>
      <c r="Q116" s="130"/>
      <c r="R116" s="130"/>
      <c r="S116" s="130"/>
      <c r="T116" s="130"/>
      <c r="U116" s="130"/>
      <c r="V116" s="130"/>
      <c r="W116" s="130"/>
      <c r="X116" s="130"/>
      <c r="Y116" s="130"/>
      <c r="Z116" s="130"/>
      <c r="AA116" s="130"/>
      <c r="AB116" s="130"/>
    </row>
    <row r="117" spans="1:28" ht="30">
      <c r="A117" s="288">
        <v>13.2</v>
      </c>
      <c r="B117" s="227" t="s">
        <v>211</v>
      </c>
      <c r="C117" s="238"/>
      <c r="D117" s="229">
        <v>1</v>
      </c>
      <c r="E117" s="358">
        <v>1</v>
      </c>
      <c r="F117" s="235"/>
      <c r="G117" s="291" t="s">
        <v>755</v>
      </c>
      <c r="H117" s="130"/>
      <c r="I117" s="130"/>
      <c r="J117" s="130"/>
      <c r="K117" s="250" t="s">
        <v>33</v>
      </c>
      <c r="L117" s="234">
        <f>SUMIF(E116:E121,"~?",D116:D121)</f>
        <v>0</v>
      </c>
      <c r="M117" s="130"/>
      <c r="N117" s="130"/>
      <c r="O117" s="130"/>
      <c r="P117" s="130"/>
      <c r="Q117" s="130"/>
      <c r="R117" s="130"/>
      <c r="S117" s="130"/>
      <c r="T117" s="130"/>
      <c r="U117" s="130"/>
      <c r="V117" s="130"/>
      <c r="W117" s="130"/>
      <c r="X117" s="130"/>
      <c r="Y117" s="130"/>
      <c r="Z117" s="130"/>
      <c r="AA117" s="130"/>
      <c r="AB117" s="130"/>
    </row>
    <row r="118" spans="1:28" ht="71.25">
      <c r="A118" s="288">
        <v>13.3</v>
      </c>
      <c r="B118" s="227" t="s">
        <v>212</v>
      </c>
      <c r="C118" s="228" t="s">
        <v>389</v>
      </c>
      <c r="D118" s="229">
        <v>1</v>
      </c>
      <c r="E118" s="358">
        <v>1</v>
      </c>
      <c r="F118" s="235"/>
      <c r="G118" s="291" t="s">
        <v>760</v>
      </c>
      <c r="H118" s="130"/>
      <c r="I118" s="130"/>
      <c r="J118" s="130"/>
      <c r="K118" s="250" t="s">
        <v>34</v>
      </c>
      <c r="L118" s="234">
        <f>SUM(E116:E121)</f>
        <v>4</v>
      </c>
      <c r="M118" s="130"/>
      <c r="N118" s="130"/>
      <c r="O118" s="130"/>
      <c r="P118" s="130"/>
      <c r="Q118" s="130"/>
      <c r="R118" s="130"/>
      <c r="S118" s="130"/>
      <c r="T118" s="130"/>
      <c r="U118" s="130"/>
      <c r="V118" s="130"/>
      <c r="W118" s="130"/>
      <c r="X118" s="130"/>
      <c r="Y118" s="130"/>
      <c r="Z118" s="130"/>
      <c r="AA118" s="130"/>
      <c r="AB118" s="130"/>
    </row>
    <row r="119" spans="1:28" ht="57">
      <c r="A119" s="288">
        <v>13.4</v>
      </c>
      <c r="B119" s="227" t="s">
        <v>391</v>
      </c>
      <c r="C119" s="228" t="s">
        <v>392</v>
      </c>
      <c r="D119" s="229">
        <v>1</v>
      </c>
      <c r="E119" s="358">
        <v>1</v>
      </c>
      <c r="F119" s="235"/>
      <c r="G119" s="291" t="s">
        <v>762</v>
      </c>
      <c r="H119" s="130"/>
      <c r="I119" s="130"/>
      <c r="J119" s="130"/>
      <c r="K119" s="250" t="s">
        <v>35</v>
      </c>
      <c r="L119" s="234">
        <f>L116-L117</f>
        <v>5</v>
      </c>
      <c r="M119" s="130"/>
      <c r="N119" s="130"/>
      <c r="O119" s="130"/>
      <c r="P119" s="130"/>
      <c r="Q119" s="130"/>
      <c r="R119" s="130"/>
      <c r="S119" s="130"/>
      <c r="T119" s="130"/>
      <c r="U119" s="130"/>
      <c r="V119" s="130"/>
      <c r="W119" s="130"/>
      <c r="X119" s="130"/>
      <c r="Y119" s="130"/>
      <c r="Z119" s="130"/>
      <c r="AA119" s="130"/>
      <c r="AB119" s="130"/>
    </row>
    <row r="120" spans="1:28" ht="42.75">
      <c r="A120" s="288">
        <v>13.5</v>
      </c>
      <c r="B120" s="227" t="s">
        <v>214</v>
      </c>
      <c r="C120" s="228" t="s">
        <v>394</v>
      </c>
      <c r="D120" s="229">
        <v>1</v>
      </c>
      <c r="E120" s="358">
        <v>0</v>
      </c>
      <c r="F120" s="231"/>
      <c r="G120" s="291" t="s">
        <v>763</v>
      </c>
      <c r="H120" s="130"/>
      <c r="I120" s="130"/>
      <c r="J120" s="130"/>
      <c r="K120" s="240" t="s">
        <v>267</v>
      </c>
      <c r="L120" s="241">
        <f>IFERROR(L118/L116,"N/A")</f>
        <v>0.8</v>
      </c>
      <c r="M120" s="130"/>
      <c r="N120" s="130"/>
      <c r="O120" s="130"/>
      <c r="P120" s="130"/>
      <c r="Q120" s="130"/>
      <c r="R120" s="130"/>
      <c r="S120" s="130"/>
      <c r="T120" s="130"/>
      <c r="U120" s="130"/>
      <c r="V120" s="130"/>
      <c r="W120" s="130"/>
      <c r="X120" s="130"/>
      <c r="Y120" s="130"/>
      <c r="Z120" s="130"/>
      <c r="AA120" s="130"/>
      <c r="AB120" s="130"/>
    </row>
    <row r="121" spans="1:28" ht="15">
      <c r="A121" s="293"/>
      <c r="B121" s="238"/>
      <c r="C121" s="238"/>
      <c r="D121" s="239"/>
      <c r="E121" s="294"/>
      <c r="F121" s="235"/>
      <c r="G121" s="235"/>
      <c r="H121" s="130"/>
      <c r="I121" s="130"/>
      <c r="J121" s="130"/>
      <c r="K121" s="211"/>
      <c r="L121" s="211"/>
      <c r="M121" s="130"/>
      <c r="N121" s="130"/>
      <c r="O121" s="130"/>
      <c r="P121" s="130"/>
      <c r="Q121" s="130"/>
      <c r="R121" s="130"/>
      <c r="S121" s="130"/>
      <c r="T121" s="130"/>
      <c r="U121" s="130"/>
      <c r="V121" s="130"/>
      <c r="W121" s="130"/>
      <c r="X121" s="130"/>
      <c r="Y121" s="130"/>
      <c r="Z121" s="130"/>
      <c r="AA121" s="130"/>
      <c r="AB121" s="130"/>
    </row>
    <row r="122" spans="1:28" ht="15">
      <c r="A122" s="287">
        <v>14</v>
      </c>
      <c r="B122" s="242" t="s">
        <v>75</v>
      </c>
      <c r="C122" s="243"/>
      <c r="D122" s="243"/>
      <c r="E122" s="243"/>
      <c r="F122" s="244"/>
      <c r="G122" s="244"/>
      <c r="H122" s="130"/>
      <c r="I122" s="130"/>
      <c r="J122" s="130"/>
      <c r="K122" s="225"/>
      <c r="L122" s="225"/>
      <c r="M122" s="130"/>
      <c r="N122" s="130"/>
      <c r="O122" s="130"/>
      <c r="P122" s="130"/>
      <c r="Q122" s="130"/>
      <c r="R122" s="130"/>
      <c r="S122" s="130"/>
      <c r="T122" s="130"/>
      <c r="U122" s="130"/>
      <c r="V122" s="130"/>
      <c r="W122" s="130"/>
      <c r="X122" s="130"/>
      <c r="Y122" s="130"/>
      <c r="Z122" s="130"/>
      <c r="AA122" s="130"/>
      <c r="AB122" s="130"/>
    </row>
    <row r="123" spans="1:28" ht="85.5">
      <c r="A123" s="265">
        <v>14.1</v>
      </c>
      <c r="B123" s="227" t="s">
        <v>215</v>
      </c>
      <c r="C123" s="228" t="s">
        <v>397</v>
      </c>
      <c r="D123" s="229">
        <v>0</v>
      </c>
      <c r="E123" s="289" t="s">
        <v>454</v>
      </c>
      <c r="F123" s="235"/>
      <c r="G123" s="291" t="s">
        <v>767</v>
      </c>
      <c r="H123" s="122"/>
      <c r="I123" s="130"/>
      <c r="J123" s="130"/>
      <c r="K123" s="250" t="s">
        <v>32</v>
      </c>
      <c r="L123" s="234">
        <f>SUM(D123:D129)-SUMIF(E123:E129,"-",D123:D129)</f>
        <v>5</v>
      </c>
      <c r="M123" s="130"/>
      <c r="N123" s="130"/>
      <c r="O123" s="130"/>
      <c r="P123" s="130"/>
      <c r="Q123" s="130"/>
      <c r="R123" s="130"/>
      <c r="S123" s="130"/>
      <c r="T123" s="130"/>
      <c r="U123" s="130"/>
      <c r="V123" s="130"/>
      <c r="W123" s="130"/>
      <c r="X123" s="130"/>
      <c r="Y123" s="130"/>
      <c r="Z123" s="130"/>
      <c r="AA123" s="130"/>
      <c r="AB123" s="130"/>
    </row>
    <row r="124" spans="1:28" ht="30">
      <c r="A124" s="265">
        <v>14.2</v>
      </c>
      <c r="B124" s="227" t="s">
        <v>216</v>
      </c>
      <c r="C124" s="238"/>
      <c r="D124" s="229">
        <v>0</v>
      </c>
      <c r="E124" s="289" t="s">
        <v>454</v>
      </c>
      <c r="F124" s="235"/>
      <c r="G124" s="359" t="s">
        <v>767</v>
      </c>
      <c r="H124" s="122"/>
      <c r="I124" s="130"/>
      <c r="J124" s="130"/>
      <c r="K124" s="250" t="s">
        <v>33</v>
      </c>
      <c r="L124" s="234">
        <f>SUMIF(E123:E129,"~?",D123:D129)</f>
        <v>5</v>
      </c>
      <c r="M124" s="130"/>
      <c r="N124" s="130"/>
      <c r="O124" s="130"/>
      <c r="P124" s="130"/>
      <c r="Q124" s="130"/>
      <c r="R124" s="130"/>
      <c r="S124" s="130"/>
      <c r="T124" s="130"/>
      <c r="U124" s="130"/>
      <c r="V124" s="130"/>
      <c r="W124" s="130"/>
      <c r="X124" s="130"/>
      <c r="Y124" s="130"/>
      <c r="Z124" s="130"/>
      <c r="AA124" s="130"/>
      <c r="AB124" s="130"/>
    </row>
    <row r="125" spans="1:28" ht="28.5">
      <c r="A125" s="265">
        <v>14.3</v>
      </c>
      <c r="B125" s="227" t="s">
        <v>217</v>
      </c>
      <c r="C125" s="228" t="s">
        <v>400</v>
      </c>
      <c r="D125" s="229">
        <v>1</v>
      </c>
      <c r="E125" s="289" t="s">
        <v>454</v>
      </c>
      <c r="F125" s="235"/>
      <c r="G125" s="291" t="s">
        <v>767</v>
      </c>
      <c r="H125" s="122"/>
      <c r="I125" s="130"/>
      <c r="J125" s="130"/>
      <c r="K125" s="250" t="s">
        <v>34</v>
      </c>
      <c r="L125" s="234">
        <f>SUM(E123:E129)</f>
        <v>0</v>
      </c>
      <c r="M125" s="130"/>
      <c r="N125" s="130"/>
      <c r="O125" s="130"/>
      <c r="P125" s="130"/>
      <c r="Q125" s="130"/>
      <c r="R125" s="130"/>
      <c r="S125" s="130"/>
      <c r="T125" s="130"/>
      <c r="U125" s="130"/>
      <c r="V125" s="130"/>
      <c r="W125" s="130"/>
      <c r="X125" s="130"/>
      <c r="Y125" s="130"/>
      <c r="Z125" s="130"/>
      <c r="AA125" s="130"/>
      <c r="AB125" s="130"/>
    </row>
    <row r="126" spans="1:28" ht="30">
      <c r="A126" s="265">
        <v>14.4</v>
      </c>
      <c r="B126" s="227" t="s">
        <v>218</v>
      </c>
      <c r="C126" s="238"/>
      <c r="D126" s="229">
        <v>1</v>
      </c>
      <c r="E126" s="289" t="s">
        <v>454</v>
      </c>
      <c r="F126" s="235"/>
      <c r="G126" s="291" t="s">
        <v>767</v>
      </c>
      <c r="H126" s="122"/>
      <c r="I126" s="130"/>
      <c r="J126" s="130"/>
      <c r="K126" s="250" t="s">
        <v>35</v>
      </c>
      <c r="L126" s="234">
        <f>L123-L124</f>
        <v>0</v>
      </c>
      <c r="M126" s="130"/>
      <c r="N126" s="130"/>
      <c r="O126" s="130"/>
      <c r="P126" s="130"/>
      <c r="Q126" s="130"/>
      <c r="R126" s="130"/>
      <c r="S126" s="130"/>
      <c r="T126" s="130"/>
      <c r="U126" s="130"/>
      <c r="V126" s="130"/>
      <c r="W126" s="130"/>
      <c r="X126" s="130"/>
      <c r="Y126" s="130"/>
      <c r="Z126" s="130"/>
      <c r="AA126" s="130"/>
      <c r="AB126" s="130"/>
    </row>
    <row r="127" spans="1:28" ht="42.75">
      <c r="A127" s="265">
        <v>14.5</v>
      </c>
      <c r="B127" s="227" t="s">
        <v>219</v>
      </c>
      <c r="C127" s="228" t="s">
        <v>403</v>
      </c>
      <c r="D127" s="229">
        <v>1</v>
      </c>
      <c r="E127" s="289" t="s">
        <v>454</v>
      </c>
      <c r="F127" s="235"/>
      <c r="G127" s="291" t="s">
        <v>767</v>
      </c>
      <c r="H127" s="122"/>
      <c r="I127" s="130"/>
      <c r="J127" s="130"/>
      <c r="K127" s="240" t="s">
        <v>267</v>
      </c>
      <c r="L127" s="241">
        <f>IFERROR(L125/L123,"N/A")</f>
        <v>0</v>
      </c>
      <c r="M127" s="130"/>
      <c r="N127" s="130"/>
      <c r="O127" s="130"/>
      <c r="P127" s="130"/>
      <c r="Q127" s="130"/>
      <c r="R127" s="130"/>
      <c r="S127" s="130"/>
      <c r="T127" s="130"/>
      <c r="U127" s="130"/>
      <c r="V127" s="130"/>
      <c r="W127" s="130"/>
      <c r="X127" s="130"/>
      <c r="Y127" s="130"/>
      <c r="Z127" s="130"/>
      <c r="AA127" s="130"/>
      <c r="AB127" s="130"/>
    </row>
    <row r="128" spans="1:28" ht="28.5">
      <c r="A128" s="265">
        <v>14.6</v>
      </c>
      <c r="B128" s="227" t="s">
        <v>220</v>
      </c>
      <c r="C128" s="228" t="s">
        <v>405</v>
      </c>
      <c r="D128" s="229">
        <v>1</v>
      </c>
      <c r="E128" s="289" t="s">
        <v>454</v>
      </c>
      <c r="F128" s="235"/>
      <c r="G128" s="291" t="s">
        <v>767</v>
      </c>
      <c r="H128" s="122"/>
      <c r="I128" s="130"/>
      <c r="J128" s="130"/>
      <c r="K128" s="211"/>
      <c r="L128" s="211"/>
      <c r="M128" s="130"/>
      <c r="N128" s="130"/>
      <c r="O128" s="130"/>
      <c r="P128" s="130"/>
      <c r="Q128" s="130"/>
      <c r="R128" s="130"/>
      <c r="S128" s="130"/>
      <c r="T128" s="130"/>
      <c r="U128" s="130"/>
      <c r="V128" s="130"/>
      <c r="W128" s="130"/>
      <c r="X128" s="130"/>
      <c r="Y128" s="130"/>
      <c r="Z128" s="130"/>
      <c r="AA128" s="130"/>
      <c r="AB128" s="130"/>
    </row>
    <row r="129" spans="1:28" ht="114">
      <c r="A129" s="265">
        <v>14.7</v>
      </c>
      <c r="B129" s="227" t="s">
        <v>221</v>
      </c>
      <c r="C129" s="228" t="s">
        <v>407</v>
      </c>
      <c r="D129" s="229">
        <v>1</v>
      </c>
      <c r="E129" s="289" t="s">
        <v>454</v>
      </c>
      <c r="F129" s="235"/>
      <c r="G129" s="291" t="s">
        <v>767</v>
      </c>
      <c r="H129" s="122"/>
      <c r="I129" s="130"/>
      <c r="J129" s="130"/>
      <c r="K129" s="211"/>
      <c r="L129" s="211"/>
      <c r="M129" s="130"/>
      <c r="N129" s="130"/>
      <c r="O129" s="130"/>
      <c r="P129" s="130"/>
      <c r="Q129" s="130"/>
      <c r="R129" s="130"/>
      <c r="S129" s="130"/>
      <c r="T129" s="130"/>
      <c r="U129" s="130"/>
      <c r="V129" s="130"/>
      <c r="W129" s="130"/>
      <c r="X129" s="130"/>
      <c r="Y129" s="130"/>
      <c r="Z129" s="130"/>
      <c r="AA129" s="130"/>
      <c r="AB129" s="130"/>
    </row>
    <row r="130" spans="1:28" ht="15">
      <c r="A130" s="332"/>
      <c r="B130" s="238"/>
      <c r="C130" s="238"/>
      <c r="D130" s="239"/>
      <c r="E130" s="294"/>
      <c r="F130" s="235"/>
      <c r="G130" s="360"/>
      <c r="H130" s="130"/>
      <c r="I130" s="130"/>
      <c r="J130" s="130"/>
      <c r="K130" s="211"/>
      <c r="L130" s="211"/>
      <c r="M130" s="130"/>
      <c r="N130" s="130"/>
      <c r="O130" s="130"/>
      <c r="P130" s="130"/>
      <c r="Q130" s="130"/>
      <c r="R130" s="130"/>
      <c r="S130" s="130"/>
      <c r="T130" s="130"/>
      <c r="U130" s="130"/>
      <c r="V130" s="130"/>
      <c r="W130" s="130"/>
      <c r="X130" s="130"/>
      <c r="Y130" s="130"/>
      <c r="Z130" s="130"/>
      <c r="AA130" s="130"/>
      <c r="AB130" s="130"/>
    </row>
    <row r="131" spans="1:28" ht="15">
      <c r="A131" s="287">
        <v>15</v>
      </c>
      <c r="B131" s="242" t="s">
        <v>77</v>
      </c>
      <c r="C131" s="243"/>
      <c r="D131" s="243"/>
      <c r="E131" s="243"/>
      <c r="F131" s="244"/>
      <c r="G131" s="356"/>
      <c r="H131" s="130"/>
      <c r="I131" s="130"/>
      <c r="J131" s="130"/>
      <c r="K131" s="225"/>
      <c r="L131" s="225"/>
      <c r="M131" s="130"/>
      <c r="N131" s="130"/>
      <c r="O131" s="130"/>
      <c r="P131" s="130"/>
      <c r="Q131" s="130"/>
      <c r="R131" s="130"/>
      <c r="S131" s="130"/>
      <c r="T131" s="130"/>
      <c r="U131" s="130"/>
      <c r="V131" s="130"/>
      <c r="W131" s="130"/>
      <c r="X131" s="130"/>
      <c r="Y131" s="130"/>
      <c r="Z131" s="130"/>
      <c r="AA131" s="130"/>
      <c r="AB131" s="130"/>
    </row>
    <row r="132" spans="1:28" ht="42.75">
      <c r="A132" s="265">
        <v>15.1</v>
      </c>
      <c r="B132" s="227" t="s">
        <v>223</v>
      </c>
      <c r="C132" s="228" t="s">
        <v>410</v>
      </c>
      <c r="D132" s="229">
        <v>1</v>
      </c>
      <c r="E132" s="289" t="s">
        <v>454</v>
      </c>
      <c r="F132" s="235"/>
      <c r="G132" s="291" t="s">
        <v>767</v>
      </c>
      <c r="H132" s="130"/>
      <c r="I132" s="130"/>
      <c r="J132" s="130"/>
      <c r="K132" s="250" t="s">
        <v>32</v>
      </c>
      <c r="L132" s="234">
        <f>SUM(D132:D150)-SUMIF(E132:E150,"-",D132:D150)</f>
        <v>16</v>
      </c>
      <c r="M132" s="130"/>
      <c r="N132" s="130"/>
      <c r="O132" s="130"/>
      <c r="P132" s="130"/>
      <c r="Q132" s="130"/>
      <c r="R132" s="130"/>
      <c r="S132" s="130"/>
      <c r="T132" s="130"/>
      <c r="U132" s="130"/>
      <c r="V132" s="130"/>
      <c r="W132" s="130"/>
      <c r="X132" s="130"/>
      <c r="Y132" s="130"/>
      <c r="Z132" s="130"/>
      <c r="AA132" s="130"/>
      <c r="AB132" s="130"/>
    </row>
    <row r="133" spans="1:28" ht="42.75">
      <c r="A133" s="265">
        <v>15.2</v>
      </c>
      <c r="B133" s="227" t="s">
        <v>224</v>
      </c>
      <c r="C133" s="228" t="s">
        <v>412</v>
      </c>
      <c r="D133" s="229">
        <v>1</v>
      </c>
      <c r="E133" s="289" t="s">
        <v>454</v>
      </c>
      <c r="F133" s="235"/>
      <c r="G133" s="291" t="s">
        <v>767</v>
      </c>
      <c r="H133" s="130"/>
      <c r="I133" s="130"/>
      <c r="J133" s="130"/>
      <c r="K133" s="250" t="s">
        <v>33</v>
      </c>
      <c r="L133" s="234">
        <f>SUMIF(E132:E150,"~?",D132:D150)</f>
        <v>16</v>
      </c>
      <c r="M133" s="130"/>
      <c r="N133" s="130"/>
      <c r="O133" s="130"/>
      <c r="P133" s="130"/>
      <c r="Q133" s="130"/>
      <c r="R133" s="130"/>
      <c r="S133" s="130"/>
      <c r="T133" s="130"/>
      <c r="U133" s="130"/>
      <c r="V133" s="130"/>
      <c r="W133" s="130"/>
      <c r="X133" s="130"/>
      <c r="Y133" s="130"/>
      <c r="Z133" s="130"/>
      <c r="AA133" s="130"/>
      <c r="AB133" s="130"/>
    </row>
    <row r="134" spans="1:28" ht="57">
      <c r="A134" s="265">
        <v>15.3</v>
      </c>
      <c r="B134" s="227" t="s">
        <v>225</v>
      </c>
      <c r="C134" s="228" t="s">
        <v>414</v>
      </c>
      <c r="D134" s="229">
        <v>1</v>
      </c>
      <c r="E134" s="289" t="s">
        <v>454</v>
      </c>
      <c r="F134" s="235"/>
      <c r="G134" s="291" t="s">
        <v>767</v>
      </c>
      <c r="H134" s="130"/>
      <c r="I134" s="130"/>
      <c r="J134" s="130"/>
      <c r="K134" s="250" t="s">
        <v>34</v>
      </c>
      <c r="L134" s="234">
        <f>SUM(E132:E138)</f>
        <v>0</v>
      </c>
      <c r="M134" s="130"/>
      <c r="N134" s="130"/>
      <c r="O134" s="130"/>
      <c r="P134" s="130"/>
      <c r="Q134" s="130"/>
      <c r="R134" s="130"/>
      <c r="S134" s="130"/>
      <c r="T134" s="130"/>
      <c r="U134" s="130"/>
      <c r="V134" s="130"/>
      <c r="W134" s="130"/>
      <c r="X134" s="130"/>
      <c r="Y134" s="130"/>
      <c r="Z134" s="130"/>
      <c r="AA134" s="130"/>
      <c r="AB134" s="130"/>
    </row>
    <row r="135" spans="1:28" ht="114">
      <c r="A135" s="265">
        <v>15.4</v>
      </c>
      <c r="B135" s="227" t="s">
        <v>226</v>
      </c>
      <c r="C135" s="228" t="s">
        <v>416</v>
      </c>
      <c r="D135" s="229">
        <v>1</v>
      </c>
      <c r="E135" s="289" t="s">
        <v>454</v>
      </c>
      <c r="F135" s="235"/>
      <c r="G135" s="291" t="s">
        <v>767</v>
      </c>
      <c r="H135" s="130"/>
      <c r="I135" s="130"/>
      <c r="J135" s="130"/>
      <c r="K135" s="250" t="s">
        <v>35</v>
      </c>
      <c r="L135" s="234">
        <f>L132-L133</f>
        <v>0</v>
      </c>
      <c r="M135" s="130"/>
      <c r="N135" s="130"/>
      <c r="O135" s="130"/>
      <c r="P135" s="130"/>
      <c r="Q135" s="130"/>
      <c r="R135" s="130"/>
      <c r="S135" s="130"/>
      <c r="T135" s="130"/>
      <c r="U135" s="130"/>
      <c r="V135" s="130"/>
      <c r="W135" s="130"/>
      <c r="X135" s="130"/>
      <c r="Y135" s="130"/>
      <c r="Z135" s="130"/>
      <c r="AA135" s="130"/>
      <c r="AB135" s="130"/>
    </row>
    <row r="136" spans="1:28" ht="30">
      <c r="A136" s="333"/>
      <c r="B136" s="238"/>
      <c r="C136" s="238"/>
      <c r="D136" s="239"/>
      <c r="E136" s="294"/>
      <c r="F136" s="235"/>
      <c r="G136" s="360"/>
      <c r="H136" s="130"/>
      <c r="I136" s="130"/>
      <c r="J136" s="130"/>
      <c r="K136" s="240" t="s">
        <v>267</v>
      </c>
      <c r="L136" s="241">
        <f>IFERROR(L134/L132,"N/A")</f>
        <v>0</v>
      </c>
      <c r="M136" s="130"/>
      <c r="N136" s="130"/>
      <c r="O136" s="130"/>
      <c r="P136" s="130"/>
      <c r="Q136" s="130"/>
      <c r="R136" s="130"/>
      <c r="S136" s="130"/>
      <c r="T136" s="130"/>
      <c r="U136" s="130"/>
      <c r="V136" s="130"/>
      <c r="W136" s="130"/>
      <c r="X136" s="130"/>
      <c r="Y136" s="130"/>
      <c r="Z136" s="130"/>
      <c r="AA136" s="130"/>
      <c r="AB136" s="130"/>
    </row>
    <row r="137" spans="1:28" ht="15">
      <c r="A137" s="265"/>
      <c r="B137" s="251" t="s">
        <v>417</v>
      </c>
      <c r="C137" s="248"/>
      <c r="D137" s="248"/>
      <c r="E137" s="248"/>
      <c r="F137" s="249"/>
      <c r="G137" s="268"/>
      <c r="H137" s="130"/>
      <c r="I137" s="130"/>
      <c r="J137" s="130"/>
      <c r="K137" s="211"/>
      <c r="L137" s="211"/>
      <c r="M137" s="130"/>
      <c r="N137" s="130"/>
      <c r="O137" s="130"/>
      <c r="P137" s="130"/>
      <c r="Q137" s="130"/>
      <c r="R137" s="130"/>
      <c r="S137" s="130"/>
      <c r="T137" s="130"/>
      <c r="U137" s="130"/>
      <c r="V137" s="130"/>
      <c r="W137" s="130"/>
      <c r="X137" s="130"/>
      <c r="Y137" s="130"/>
      <c r="Z137" s="130"/>
      <c r="AA137" s="130"/>
      <c r="AB137" s="130"/>
    </row>
    <row r="138" spans="1:28" ht="28.5">
      <c r="A138" s="265">
        <v>15.5</v>
      </c>
      <c r="B138" s="227" t="s">
        <v>228</v>
      </c>
      <c r="C138" s="238"/>
      <c r="D138" s="229">
        <v>1</v>
      </c>
      <c r="E138" s="289" t="s">
        <v>454</v>
      </c>
      <c r="F138" s="235"/>
      <c r="G138" s="291" t="s">
        <v>767</v>
      </c>
      <c r="H138" s="130"/>
      <c r="I138" s="130"/>
      <c r="J138" s="130"/>
      <c r="K138" s="211"/>
      <c r="L138" s="211"/>
      <c r="M138" s="130"/>
      <c r="N138" s="130"/>
      <c r="O138" s="130"/>
      <c r="P138" s="130"/>
      <c r="Q138" s="130"/>
      <c r="R138" s="130"/>
      <c r="S138" s="130"/>
      <c r="T138" s="130"/>
      <c r="U138" s="130"/>
      <c r="V138" s="130"/>
      <c r="W138" s="130"/>
      <c r="X138" s="130"/>
      <c r="Y138" s="130"/>
      <c r="Z138" s="130"/>
      <c r="AA138" s="130"/>
      <c r="AB138" s="130"/>
    </row>
    <row r="139" spans="1:28" ht="28.5">
      <c r="A139" s="265">
        <v>15.6</v>
      </c>
      <c r="B139" s="227" t="s">
        <v>229</v>
      </c>
      <c r="C139" s="238"/>
      <c r="D139" s="229">
        <v>1</v>
      </c>
      <c r="E139" s="289" t="s">
        <v>454</v>
      </c>
      <c r="F139" s="235"/>
      <c r="G139" s="291" t="s">
        <v>767</v>
      </c>
      <c r="H139" s="130"/>
      <c r="I139" s="130"/>
      <c r="J139" s="130"/>
      <c r="K139" s="211"/>
      <c r="L139" s="211"/>
      <c r="M139" s="130"/>
      <c r="N139" s="130"/>
      <c r="O139" s="130"/>
      <c r="P139" s="130"/>
      <c r="Q139" s="130"/>
      <c r="R139" s="130"/>
      <c r="S139" s="130"/>
      <c r="T139" s="130"/>
      <c r="U139" s="130"/>
      <c r="V139" s="130"/>
      <c r="W139" s="130"/>
      <c r="X139" s="130"/>
      <c r="Y139" s="130"/>
      <c r="Z139" s="130"/>
      <c r="AA139" s="130"/>
      <c r="AB139" s="130"/>
    </row>
    <row r="140" spans="1:28" ht="42.75">
      <c r="A140" s="265">
        <v>15.7</v>
      </c>
      <c r="B140" s="227" t="s">
        <v>230</v>
      </c>
      <c r="C140" s="228" t="s">
        <v>421</v>
      </c>
      <c r="D140" s="229">
        <v>1</v>
      </c>
      <c r="E140" s="289" t="s">
        <v>454</v>
      </c>
      <c r="F140" s="235"/>
      <c r="G140" s="291" t="s">
        <v>767</v>
      </c>
      <c r="H140" s="130"/>
      <c r="I140" s="130"/>
      <c r="J140" s="130"/>
      <c r="K140" s="211"/>
      <c r="L140" s="211"/>
      <c r="M140" s="130"/>
      <c r="N140" s="130"/>
      <c r="O140" s="130"/>
      <c r="P140" s="130"/>
      <c r="Q140" s="130"/>
      <c r="R140" s="130"/>
      <c r="S140" s="130"/>
      <c r="T140" s="130"/>
      <c r="U140" s="130"/>
      <c r="V140" s="130"/>
      <c r="W140" s="130"/>
      <c r="X140" s="130"/>
      <c r="Y140" s="130"/>
      <c r="Z140" s="130"/>
      <c r="AA140" s="130"/>
      <c r="AB140" s="130"/>
    </row>
    <row r="141" spans="1:28" ht="57">
      <c r="A141" s="265">
        <v>15.8</v>
      </c>
      <c r="B141" s="227" t="s">
        <v>231</v>
      </c>
      <c r="C141" s="238"/>
      <c r="D141" s="229">
        <v>1</v>
      </c>
      <c r="E141" s="289" t="s">
        <v>454</v>
      </c>
      <c r="F141" s="235"/>
      <c r="G141" s="291" t="s">
        <v>767</v>
      </c>
      <c r="H141" s="130"/>
      <c r="I141" s="130"/>
      <c r="J141" s="130"/>
      <c r="K141" s="211"/>
      <c r="L141" s="211"/>
      <c r="M141" s="130"/>
      <c r="N141" s="130"/>
      <c r="O141" s="130"/>
      <c r="P141" s="130"/>
      <c r="Q141" s="130"/>
      <c r="R141" s="130"/>
      <c r="S141" s="130"/>
      <c r="T141" s="130"/>
      <c r="U141" s="130"/>
      <c r="V141" s="130"/>
      <c r="W141" s="130"/>
      <c r="X141" s="130"/>
      <c r="Y141" s="130"/>
      <c r="Z141" s="130"/>
      <c r="AA141" s="130"/>
      <c r="AB141" s="130"/>
    </row>
    <row r="142" spans="1:28" ht="28.5">
      <c r="A142" s="265">
        <v>15.9</v>
      </c>
      <c r="B142" s="227" t="s">
        <v>232</v>
      </c>
      <c r="C142" s="238"/>
      <c r="D142" s="229">
        <v>1</v>
      </c>
      <c r="E142" s="289" t="s">
        <v>454</v>
      </c>
      <c r="F142" s="235"/>
      <c r="G142" s="291" t="s">
        <v>767</v>
      </c>
      <c r="H142" s="130"/>
      <c r="I142" s="130"/>
      <c r="J142" s="130"/>
      <c r="K142" s="211"/>
      <c r="L142" s="211"/>
      <c r="M142" s="130"/>
      <c r="N142" s="130"/>
      <c r="O142" s="130"/>
      <c r="P142" s="130"/>
      <c r="Q142" s="130"/>
      <c r="R142" s="130"/>
      <c r="S142" s="130"/>
      <c r="T142" s="130"/>
      <c r="U142" s="130"/>
      <c r="V142" s="130"/>
      <c r="W142" s="130"/>
      <c r="X142" s="130"/>
      <c r="Y142" s="130"/>
      <c r="Z142" s="130"/>
      <c r="AA142" s="130"/>
      <c r="AB142" s="130"/>
    </row>
    <row r="143" spans="1:28" ht="28.5">
      <c r="A143" s="265">
        <v>15.1</v>
      </c>
      <c r="B143" s="227" t="s">
        <v>233</v>
      </c>
      <c r="C143" s="238"/>
      <c r="D143" s="229">
        <v>1</v>
      </c>
      <c r="E143" s="289" t="s">
        <v>454</v>
      </c>
      <c r="F143" s="235"/>
      <c r="G143" s="291" t="s">
        <v>767</v>
      </c>
      <c r="H143" s="130"/>
      <c r="I143" s="130"/>
      <c r="J143" s="130"/>
      <c r="K143" s="211"/>
      <c r="L143" s="211"/>
      <c r="M143" s="130"/>
      <c r="N143" s="130"/>
      <c r="O143" s="130"/>
      <c r="P143" s="130"/>
      <c r="Q143" s="130"/>
      <c r="R143" s="130"/>
      <c r="S143" s="130"/>
      <c r="T143" s="130"/>
      <c r="U143" s="130"/>
      <c r="V143" s="130"/>
      <c r="W143" s="130"/>
      <c r="X143" s="130"/>
      <c r="Y143" s="130"/>
      <c r="Z143" s="130"/>
      <c r="AA143" s="130"/>
      <c r="AB143" s="130"/>
    </row>
    <row r="144" spans="1:28" ht="171">
      <c r="A144" s="265">
        <v>15.11</v>
      </c>
      <c r="B144" s="227" t="s">
        <v>234</v>
      </c>
      <c r="C144" s="228" t="s">
        <v>426</v>
      </c>
      <c r="D144" s="229">
        <v>2</v>
      </c>
      <c r="E144" s="289" t="s">
        <v>454</v>
      </c>
      <c r="F144" s="235"/>
      <c r="G144" s="291" t="s">
        <v>767</v>
      </c>
      <c r="H144" s="130"/>
      <c r="I144" s="130"/>
      <c r="J144" s="130"/>
      <c r="K144" s="211"/>
      <c r="L144" s="211"/>
      <c r="M144" s="130"/>
      <c r="N144" s="130"/>
      <c r="O144" s="130"/>
      <c r="P144" s="130"/>
      <c r="Q144" s="130"/>
      <c r="R144" s="130"/>
      <c r="S144" s="130"/>
      <c r="T144" s="130"/>
      <c r="U144" s="130"/>
      <c r="V144" s="130"/>
      <c r="W144" s="130"/>
      <c r="X144" s="130"/>
      <c r="Y144" s="130"/>
      <c r="Z144" s="130"/>
      <c r="AA144" s="130"/>
      <c r="AB144" s="130"/>
    </row>
    <row r="145" spans="1:28" ht="15">
      <c r="A145" s="333"/>
      <c r="B145" s="238"/>
      <c r="C145" s="238"/>
      <c r="D145" s="239"/>
      <c r="E145" s="294"/>
      <c r="F145" s="235"/>
      <c r="G145" s="235"/>
      <c r="H145" s="130"/>
      <c r="I145" s="130"/>
      <c r="J145" s="130"/>
      <c r="K145" s="211"/>
      <c r="L145" s="211"/>
      <c r="M145" s="130"/>
      <c r="N145" s="130"/>
      <c r="O145" s="130"/>
      <c r="P145" s="130"/>
      <c r="Q145" s="130"/>
      <c r="R145" s="130"/>
      <c r="S145" s="130"/>
      <c r="T145" s="130"/>
      <c r="U145" s="130"/>
      <c r="V145" s="130"/>
      <c r="W145" s="130"/>
      <c r="X145" s="130"/>
      <c r="Y145" s="130"/>
      <c r="Z145" s="130"/>
      <c r="AA145" s="130"/>
      <c r="AB145" s="130"/>
    </row>
    <row r="146" spans="1:28" ht="15">
      <c r="A146" s="265"/>
      <c r="B146" s="251" t="s">
        <v>428</v>
      </c>
      <c r="C146" s="248"/>
      <c r="D146" s="248"/>
      <c r="E146" s="248"/>
      <c r="F146" s="249"/>
      <c r="G146" s="249"/>
      <c r="H146" s="130"/>
      <c r="I146" s="130"/>
      <c r="J146" s="130"/>
      <c r="K146" s="211"/>
      <c r="L146" s="211"/>
      <c r="M146" s="130"/>
      <c r="N146" s="130"/>
      <c r="O146" s="130"/>
      <c r="P146" s="130"/>
      <c r="Q146" s="130"/>
      <c r="R146" s="130"/>
      <c r="S146" s="130"/>
      <c r="T146" s="130"/>
      <c r="U146" s="130"/>
      <c r="V146" s="130"/>
      <c r="W146" s="130"/>
      <c r="X146" s="130"/>
      <c r="Y146" s="130"/>
      <c r="Z146" s="130"/>
      <c r="AA146" s="130"/>
      <c r="AB146" s="130"/>
    </row>
    <row r="147" spans="1:28" ht="71.25">
      <c r="A147" s="265">
        <v>15.12</v>
      </c>
      <c r="B147" s="227" t="s">
        <v>236</v>
      </c>
      <c r="C147" s="228" t="s">
        <v>430</v>
      </c>
      <c r="D147" s="229">
        <v>1</v>
      </c>
      <c r="E147" s="289" t="s">
        <v>454</v>
      </c>
      <c r="F147" s="235"/>
      <c r="G147" s="291" t="s">
        <v>767</v>
      </c>
      <c r="H147" s="130"/>
      <c r="I147" s="130"/>
      <c r="J147" s="130"/>
      <c r="K147" s="211"/>
      <c r="L147" s="211"/>
      <c r="M147" s="130"/>
      <c r="N147" s="130"/>
      <c r="O147" s="130"/>
      <c r="P147" s="130"/>
      <c r="Q147" s="130"/>
      <c r="R147" s="130"/>
      <c r="S147" s="130"/>
      <c r="T147" s="130"/>
      <c r="U147" s="130"/>
      <c r="V147" s="130"/>
      <c r="W147" s="130"/>
      <c r="X147" s="130"/>
      <c r="Y147" s="130"/>
      <c r="Z147" s="130"/>
      <c r="AA147" s="130"/>
      <c r="AB147" s="130"/>
    </row>
    <row r="148" spans="1:28" ht="71.25">
      <c r="A148" s="265">
        <v>15.13</v>
      </c>
      <c r="B148" s="227" t="s">
        <v>237</v>
      </c>
      <c r="C148" s="228" t="s">
        <v>430</v>
      </c>
      <c r="D148" s="229">
        <v>1</v>
      </c>
      <c r="E148" s="289" t="s">
        <v>454</v>
      </c>
      <c r="F148" s="235"/>
      <c r="G148" s="291" t="s">
        <v>767</v>
      </c>
      <c r="H148" s="130"/>
      <c r="I148" s="130"/>
      <c r="J148" s="130"/>
      <c r="K148" s="211"/>
      <c r="L148" s="211"/>
      <c r="M148" s="130"/>
      <c r="N148" s="130"/>
      <c r="O148" s="130"/>
      <c r="P148" s="130"/>
      <c r="Q148" s="130"/>
      <c r="R148" s="130"/>
      <c r="S148" s="130"/>
      <c r="T148" s="130"/>
      <c r="U148" s="130"/>
      <c r="V148" s="130"/>
      <c r="W148" s="130"/>
      <c r="X148" s="130"/>
      <c r="Y148" s="130"/>
      <c r="Z148" s="130"/>
      <c r="AA148" s="130"/>
      <c r="AB148" s="130"/>
    </row>
    <row r="149" spans="1:28" ht="71.25">
      <c r="A149" s="265">
        <v>15.14</v>
      </c>
      <c r="B149" s="227" t="s">
        <v>238</v>
      </c>
      <c r="C149" s="228" t="s">
        <v>430</v>
      </c>
      <c r="D149" s="229">
        <v>1</v>
      </c>
      <c r="E149" s="289" t="s">
        <v>454</v>
      </c>
      <c r="F149" s="235"/>
      <c r="G149" s="291" t="s">
        <v>767</v>
      </c>
      <c r="H149" s="130"/>
      <c r="I149" s="130"/>
      <c r="J149" s="130"/>
      <c r="K149" s="211"/>
      <c r="L149" s="211"/>
      <c r="M149" s="130"/>
      <c r="N149" s="130"/>
      <c r="O149" s="130"/>
      <c r="P149" s="130"/>
      <c r="Q149" s="130"/>
      <c r="R149" s="130"/>
      <c r="S149" s="130"/>
      <c r="T149" s="130"/>
      <c r="U149" s="130"/>
      <c r="V149" s="130"/>
      <c r="W149" s="130"/>
      <c r="X149" s="130"/>
      <c r="Y149" s="130"/>
      <c r="Z149" s="130"/>
      <c r="AA149" s="130"/>
      <c r="AB149" s="130"/>
    </row>
    <row r="150" spans="1:28" ht="71.25">
      <c r="A150" s="265">
        <v>15.15</v>
      </c>
      <c r="B150" s="227" t="s">
        <v>239</v>
      </c>
      <c r="C150" s="228" t="s">
        <v>430</v>
      </c>
      <c r="D150" s="229">
        <v>1</v>
      </c>
      <c r="E150" s="289" t="s">
        <v>454</v>
      </c>
      <c r="F150" s="235"/>
      <c r="G150" s="291" t="s">
        <v>767</v>
      </c>
      <c r="H150" s="130"/>
      <c r="I150" s="130"/>
      <c r="J150" s="130"/>
      <c r="K150" s="211"/>
      <c r="L150" s="211"/>
      <c r="M150" s="130"/>
      <c r="N150" s="130"/>
      <c r="O150" s="130"/>
      <c r="P150" s="130"/>
      <c r="Q150" s="130"/>
      <c r="R150" s="130"/>
      <c r="S150" s="130"/>
      <c r="T150" s="130"/>
      <c r="U150" s="130"/>
      <c r="V150" s="130"/>
      <c r="W150" s="130"/>
      <c r="X150" s="130"/>
      <c r="Y150" s="130"/>
      <c r="Z150" s="130"/>
      <c r="AA150" s="130"/>
      <c r="AB150" s="130"/>
    </row>
    <row r="151" spans="1:28" ht="15">
      <c r="B151" s="238"/>
      <c r="C151" s="238"/>
      <c r="D151" s="239"/>
      <c r="E151" s="294"/>
      <c r="F151" s="235"/>
      <c r="G151" s="235"/>
      <c r="H151" s="130"/>
      <c r="I151" s="130"/>
      <c r="J151" s="130"/>
      <c r="K151" s="211"/>
      <c r="L151" s="211"/>
      <c r="M151" s="130"/>
      <c r="N151" s="130"/>
      <c r="O151" s="130"/>
      <c r="P151" s="130"/>
      <c r="Q151" s="130"/>
      <c r="R151" s="130"/>
      <c r="S151" s="130"/>
      <c r="T151" s="130"/>
      <c r="U151" s="130"/>
      <c r="V151" s="130"/>
      <c r="W151" s="130"/>
      <c r="X151" s="130"/>
      <c r="Y151" s="130"/>
      <c r="Z151" s="130"/>
      <c r="AA151" s="130"/>
      <c r="AB151" s="130"/>
    </row>
    <row r="152" spans="1:28" ht="15">
      <c r="B152" s="270"/>
      <c r="C152" s="270"/>
      <c r="D152" s="271"/>
      <c r="E152" s="298"/>
      <c r="F152" s="272"/>
      <c r="G152" s="272"/>
      <c r="H152" s="130"/>
      <c r="I152" s="130"/>
      <c r="J152" s="130"/>
      <c r="K152" s="211"/>
      <c r="L152" s="211"/>
      <c r="M152" s="130"/>
      <c r="N152" s="130"/>
      <c r="O152" s="130"/>
      <c r="P152" s="130"/>
      <c r="Q152" s="130"/>
      <c r="R152" s="130"/>
      <c r="S152" s="130"/>
      <c r="T152" s="130"/>
      <c r="U152" s="130"/>
      <c r="V152" s="130"/>
      <c r="W152" s="130"/>
      <c r="X152" s="130"/>
      <c r="Y152" s="130"/>
      <c r="Z152" s="130"/>
      <c r="AA152" s="130"/>
      <c r="AB152" s="130"/>
    </row>
    <row r="153" spans="1:28" ht="15">
      <c r="A153" s="293"/>
      <c r="B153" s="238"/>
      <c r="C153" s="238"/>
      <c r="D153" s="239"/>
      <c r="E153" s="294"/>
      <c r="F153" s="235"/>
      <c r="G153" s="235"/>
      <c r="H153" s="130"/>
      <c r="I153" s="130"/>
      <c r="J153" s="130"/>
      <c r="K153" s="211"/>
      <c r="L153" s="211"/>
      <c r="M153" s="130"/>
      <c r="N153" s="130"/>
      <c r="O153" s="130"/>
      <c r="P153" s="130"/>
      <c r="Q153" s="130"/>
      <c r="R153" s="130"/>
      <c r="S153" s="130"/>
      <c r="T153" s="130"/>
      <c r="U153" s="130"/>
      <c r="V153" s="130"/>
      <c r="W153" s="130"/>
      <c r="X153" s="130"/>
      <c r="Y153" s="130"/>
      <c r="Z153" s="130"/>
      <c r="AA153" s="130"/>
      <c r="AB153" s="130"/>
    </row>
    <row r="154" spans="1:28" ht="30">
      <c r="A154" s="293"/>
      <c r="B154" s="273" t="s">
        <v>434</v>
      </c>
      <c r="C154" s="274"/>
      <c r="D154" s="275" t="s">
        <v>250</v>
      </c>
      <c r="F154" s="235"/>
      <c r="G154" s="235"/>
      <c r="H154" s="130"/>
      <c r="I154" s="130"/>
      <c r="J154" s="130"/>
      <c r="K154" s="211"/>
      <c r="L154" s="211"/>
      <c r="M154" s="130"/>
      <c r="N154" s="130"/>
      <c r="O154" s="130"/>
      <c r="P154" s="130"/>
      <c r="Q154" s="130"/>
      <c r="R154" s="130"/>
      <c r="S154" s="130"/>
      <c r="T154" s="130"/>
      <c r="U154" s="130"/>
      <c r="V154" s="130"/>
      <c r="W154" s="130"/>
      <c r="X154" s="130"/>
      <c r="Y154" s="130"/>
      <c r="Z154" s="130"/>
      <c r="AA154" s="130"/>
      <c r="AB154" s="130"/>
    </row>
    <row r="155" spans="1:28" ht="30" customHeight="1">
      <c r="A155" s="302"/>
      <c r="B155" s="277" t="s">
        <v>32</v>
      </c>
      <c r="C155" s="278" t="s">
        <v>435</v>
      </c>
      <c r="D155" s="279">
        <f>SUM(D7:D150)-SUMIF(E5:E150,"-",D5:D150)</f>
        <v>117</v>
      </c>
      <c r="F155" s="235"/>
      <c r="G155" s="235"/>
      <c r="H155" s="130"/>
      <c r="I155" s="130"/>
      <c r="J155" s="130"/>
      <c r="K155" s="211"/>
      <c r="L155" s="211"/>
      <c r="M155" s="130"/>
      <c r="N155" s="130"/>
      <c r="O155" s="130"/>
      <c r="P155" s="130"/>
      <c r="Q155" s="130"/>
      <c r="R155" s="130"/>
      <c r="S155" s="130"/>
      <c r="T155" s="130"/>
      <c r="U155" s="130"/>
      <c r="V155" s="130"/>
      <c r="W155" s="130"/>
      <c r="X155" s="130"/>
      <c r="Y155" s="130"/>
      <c r="Z155" s="130"/>
      <c r="AA155" s="130"/>
      <c r="AB155" s="130"/>
    </row>
    <row r="156" spans="1:28" ht="30" customHeight="1">
      <c r="A156" s="302"/>
      <c r="B156" s="277" t="s">
        <v>33</v>
      </c>
      <c r="C156" s="278" t="s">
        <v>241</v>
      </c>
      <c r="D156" s="279">
        <f>SUMIF(E5:E150,"~?",D5:D150)</f>
        <v>43</v>
      </c>
      <c r="F156" s="235"/>
      <c r="G156" s="235"/>
      <c r="H156" s="130"/>
      <c r="I156" s="130"/>
      <c r="J156" s="130"/>
      <c r="K156" s="211"/>
      <c r="L156" s="211"/>
      <c r="M156" s="130"/>
      <c r="N156" s="130"/>
      <c r="O156" s="130"/>
      <c r="P156" s="130"/>
      <c r="Q156" s="130"/>
      <c r="R156" s="130"/>
      <c r="S156" s="130"/>
      <c r="T156" s="130"/>
      <c r="U156" s="130"/>
      <c r="V156" s="130"/>
      <c r="W156" s="130"/>
      <c r="X156" s="130"/>
      <c r="Y156" s="130"/>
      <c r="Z156" s="130"/>
      <c r="AA156" s="130"/>
      <c r="AB156" s="130"/>
    </row>
    <row r="157" spans="1:28" ht="30" customHeight="1">
      <c r="A157" s="302"/>
      <c r="B157" s="277" t="s">
        <v>34</v>
      </c>
      <c r="C157" s="278" t="s">
        <v>242</v>
      </c>
      <c r="D157" s="279">
        <f>SUM(E5:E150)</f>
        <v>24</v>
      </c>
      <c r="F157" s="235"/>
      <c r="G157" s="235"/>
      <c r="H157" s="130"/>
      <c r="I157" s="130"/>
      <c r="J157" s="130"/>
      <c r="K157" s="211"/>
      <c r="L157" s="211"/>
      <c r="M157" s="130"/>
      <c r="N157" s="130"/>
      <c r="O157" s="130"/>
      <c r="P157" s="130"/>
      <c r="Q157" s="130"/>
      <c r="R157" s="130"/>
      <c r="S157" s="130"/>
      <c r="T157" s="130"/>
      <c r="U157" s="130"/>
      <c r="V157" s="130"/>
      <c r="W157" s="130"/>
      <c r="X157" s="130"/>
      <c r="Y157" s="130"/>
      <c r="Z157" s="130"/>
      <c r="AA157" s="130"/>
      <c r="AB157" s="130"/>
    </row>
    <row r="158" spans="1:28" ht="30" customHeight="1">
      <c r="A158" s="302"/>
      <c r="B158" s="277" t="s">
        <v>35</v>
      </c>
      <c r="C158" s="278" t="s">
        <v>243</v>
      </c>
      <c r="D158" s="279">
        <f>D155-D156</f>
        <v>74</v>
      </c>
      <c r="F158" s="235"/>
      <c r="G158" s="235"/>
      <c r="H158" s="130"/>
      <c r="J158" s="130"/>
      <c r="K158" s="211"/>
      <c r="L158" s="211"/>
      <c r="M158" s="130"/>
      <c r="N158" s="130"/>
      <c r="O158" s="130"/>
      <c r="P158" s="130"/>
      <c r="Q158" s="130"/>
      <c r="R158" s="130"/>
      <c r="S158" s="130"/>
      <c r="T158" s="130"/>
      <c r="U158" s="130"/>
      <c r="V158" s="130"/>
      <c r="W158" s="130"/>
      <c r="X158" s="130"/>
      <c r="Y158" s="130"/>
      <c r="Z158" s="130"/>
      <c r="AA158" s="130"/>
      <c r="AB158" s="130"/>
    </row>
    <row r="159" spans="1:28" ht="30" customHeight="1">
      <c r="A159" s="302"/>
      <c r="B159" s="280" t="s">
        <v>244</v>
      </c>
      <c r="C159" s="281" t="s">
        <v>436</v>
      </c>
      <c r="D159" s="282">
        <v>0.25745726499999999</v>
      </c>
      <c r="G159" s="235"/>
      <c r="H159" s="130"/>
      <c r="I159" s="130"/>
      <c r="J159" s="130"/>
      <c r="K159" s="211"/>
      <c r="L159" s="211"/>
      <c r="M159" s="130"/>
      <c r="N159" s="130"/>
      <c r="O159" s="130"/>
      <c r="P159" s="130"/>
      <c r="Q159" s="130"/>
      <c r="R159" s="130"/>
      <c r="S159" s="130"/>
      <c r="T159" s="130"/>
      <c r="U159" s="130"/>
      <c r="V159" s="130"/>
      <c r="W159" s="130"/>
      <c r="X159" s="130"/>
      <c r="Y159" s="130"/>
      <c r="Z159" s="130"/>
      <c r="AA159" s="130"/>
      <c r="AB159" s="130"/>
    </row>
    <row r="160" spans="1:28" ht="15">
      <c r="A160" s="302"/>
      <c r="B160" s="235"/>
      <c r="C160" s="235"/>
      <c r="D160" s="235"/>
      <c r="E160" s="235"/>
      <c r="F160" s="235"/>
      <c r="G160" s="235"/>
      <c r="H160" s="130"/>
      <c r="I160" s="130"/>
      <c r="J160" s="130"/>
      <c r="K160" s="211"/>
      <c r="L160" s="211"/>
      <c r="M160" s="130"/>
      <c r="N160" s="130"/>
      <c r="O160" s="130"/>
      <c r="P160" s="130"/>
      <c r="Q160" s="130"/>
      <c r="R160" s="130"/>
      <c r="S160" s="130"/>
      <c r="T160" s="130"/>
      <c r="U160" s="130"/>
      <c r="V160" s="130"/>
      <c r="W160" s="130"/>
      <c r="X160" s="130"/>
      <c r="Y160" s="130"/>
      <c r="Z160" s="130"/>
      <c r="AA160" s="130"/>
      <c r="AB160" s="130"/>
    </row>
    <row r="161" spans="1:28" ht="75">
      <c r="A161" s="293"/>
      <c r="B161" s="324" t="s">
        <v>575</v>
      </c>
      <c r="C161" s="324" t="s">
        <v>579</v>
      </c>
      <c r="D161" s="325" t="s">
        <v>580</v>
      </c>
      <c r="E161" s="235"/>
      <c r="F161" s="235"/>
      <c r="G161" s="235"/>
      <c r="H161" s="130"/>
      <c r="I161" s="130"/>
      <c r="J161" s="130"/>
      <c r="K161" s="211"/>
      <c r="L161" s="211"/>
      <c r="M161" s="130"/>
      <c r="N161" s="130"/>
      <c r="O161" s="130"/>
      <c r="P161" s="130"/>
      <c r="Q161" s="130"/>
      <c r="R161" s="130"/>
      <c r="S161" s="130"/>
      <c r="T161" s="130"/>
      <c r="U161" s="130"/>
      <c r="V161" s="130"/>
      <c r="W161" s="130"/>
      <c r="X161" s="130"/>
      <c r="Y161" s="130"/>
      <c r="Z161" s="130"/>
      <c r="AA161" s="130"/>
      <c r="AB161" s="130"/>
    </row>
    <row r="162" spans="1:28" ht="15">
      <c r="A162" s="293"/>
      <c r="B162" s="235" t="str">
        <f>Dimenzie!$B$2</f>
        <v>Vyhľadateľnosť</v>
      </c>
      <c r="C162" s="326">
        <f>L11</f>
        <v>0.5</v>
      </c>
      <c r="D162" s="326">
        <f t="shared" ref="D162:D176" si="0">1-C162</f>
        <v>0.5</v>
      </c>
      <c r="E162" s="235"/>
      <c r="F162" s="235"/>
      <c r="G162" s="235"/>
      <c r="H162" s="130"/>
      <c r="I162" s="130"/>
      <c r="J162" s="130"/>
      <c r="K162" s="211"/>
      <c r="L162" s="211"/>
      <c r="M162" s="130"/>
      <c r="N162" s="130"/>
      <c r="O162" s="130"/>
      <c r="P162" s="130"/>
      <c r="Q162" s="130"/>
      <c r="R162" s="130"/>
      <c r="S162" s="130"/>
      <c r="T162" s="130"/>
      <c r="U162" s="130"/>
      <c r="V162" s="130"/>
      <c r="W162" s="130"/>
      <c r="X162" s="130"/>
      <c r="Y162" s="130"/>
      <c r="Z162" s="130"/>
      <c r="AA162" s="130"/>
      <c r="AB162" s="130"/>
    </row>
    <row r="163" spans="1:28" ht="15">
      <c r="A163" s="293"/>
      <c r="B163" s="235" t="str">
        <f>Dimenzie!$B$3</f>
        <v>Návody a informovanosť</v>
      </c>
      <c r="C163" s="326">
        <f>L17</f>
        <v>0.15384615384615385</v>
      </c>
      <c r="D163" s="326">
        <f t="shared" si="0"/>
        <v>0.84615384615384615</v>
      </c>
      <c r="E163" s="235"/>
      <c r="F163" s="235"/>
      <c r="G163" s="235"/>
      <c r="H163" s="130"/>
      <c r="I163" s="130"/>
      <c r="J163" s="130"/>
      <c r="K163" s="211"/>
      <c r="L163" s="211"/>
      <c r="M163" s="130"/>
      <c r="N163" s="130"/>
      <c r="O163" s="130"/>
      <c r="P163" s="130"/>
      <c r="Q163" s="130"/>
      <c r="R163" s="130"/>
      <c r="S163" s="130"/>
      <c r="T163" s="130"/>
      <c r="U163" s="130"/>
      <c r="V163" s="130"/>
      <c r="W163" s="130"/>
      <c r="X163" s="130"/>
      <c r="Y163" s="130"/>
      <c r="Z163" s="130"/>
      <c r="AA163" s="130"/>
      <c r="AB163" s="130"/>
    </row>
    <row r="164" spans="1:28" ht="15">
      <c r="A164" s="293"/>
      <c r="B164" s="235" t="str">
        <f>Dimenzie!$B$4</f>
        <v>Navigácia vo formulároch</v>
      </c>
      <c r="C164" s="326">
        <f>L27</f>
        <v>0</v>
      </c>
      <c r="D164" s="326">
        <f t="shared" si="0"/>
        <v>1</v>
      </c>
      <c r="E164" s="235"/>
      <c r="F164" s="235"/>
      <c r="G164" s="235"/>
      <c r="H164" s="130"/>
      <c r="I164" s="130"/>
      <c r="J164" s="130"/>
      <c r="K164" s="211"/>
      <c r="L164" s="211"/>
      <c r="M164" s="130"/>
      <c r="N164" s="130"/>
      <c r="O164" s="130"/>
      <c r="P164" s="130"/>
      <c r="Q164" s="130"/>
      <c r="R164" s="130"/>
      <c r="S164" s="130"/>
      <c r="T164" s="130"/>
      <c r="U164" s="130"/>
      <c r="V164" s="130"/>
      <c r="W164" s="130"/>
      <c r="X164" s="130"/>
      <c r="Y164" s="130"/>
      <c r="Z164" s="130"/>
      <c r="AA164" s="130"/>
      <c r="AB164" s="130"/>
    </row>
    <row r="165" spans="1:28" ht="15">
      <c r="A165" s="293"/>
      <c r="B165" s="235" t="str">
        <f>Dimenzie!$B$5</f>
        <v>Proaktívnosť</v>
      </c>
      <c r="C165" s="326">
        <f>L32</f>
        <v>0</v>
      </c>
      <c r="D165" s="326">
        <f t="shared" si="0"/>
        <v>1</v>
      </c>
      <c r="E165" s="235"/>
      <c r="F165" s="235"/>
      <c r="G165" s="235"/>
      <c r="H165" s="130"/>
      <c r="I165" s="130"/>
      <c r="J165" s="130"/>
      <c r="K165" s="211"/>
      <c r="L165" s="211"/>
      <c r="M165" s="130"/>
      <c r="N165" s="130"/>
      <c r="O165" s="130"/>
      <c r="P165" s="130"/>
      <c r="Q165" s="130"/>
      <c r="R165" s="130"/>
      <c r="S165" s="130"/>
      <c r="T165" s="130"/>
      <c r="U165" s="130"/>
      <c r="V165" s="130"/>
      <c r="W165" s="130"/>
      <c r="X165" s="130"/>
      <c r="Y165" s="130"/>
      <c r="Z165" s="130"/>
      <c r="AA165" s="130"/>
      <c r="AB165" s="130"/>
    </row>
    <row r="166" spans="1:28" ht="15">
      <c r="A166" s="293"/>
      <c r="B166" s="235" t="str">
        <f>Dimenzie!$B$6</f>
        <v>1x a dosť!</v>
      </c>
      <c r="C166" s="326">
        <f>L37</f>
        <v>0.75</v>
      </c>
      <c r="D166" s="326">
        <f t="shared" si="0"/>
        <v>0.25</v>
      </c>
      <c r="E166" s="235"/>
      <c r="F166" s="235"/>
      <c r="G166" s="235"/>
      <c r="H166" s="130"/>
      <c r="I166" s="130"/>
      <c r="J166" s="130"/>
      <c r="K166" s="211"/>
      <c r="L166" s="211"/>
      <c r="M166" s="130"/>
      <c r="N166" s="130"/>
      <c r="O166" s="130"/>
      <c r="P166" s="130"/>
      <c r="Q166" s="130"/>
      <c r="R166" s="130"/>
      <c r="S166" s="130"/>
      <c r="T166" s="130"/>
      <c r="U166" s="130"/>
      <c r="V166" s="130"/>
      <c r="W166" s="130"/>
      <c r="X166" s="130"/>
      <c r="Y166" s="130"/>
      <c r="Z166" s="130"/>
      <c r="AA166" s="130"/>
      <c r="AB166" s="130"/>
    </row>
    <row r="167" spans="1:28" ht="15">
      <c r="A167" s="293"/>
      <c r="B167" s="235" t="str">
        <f>Dimenzie!$B$7</f>
        <v>Spätná väzba</v>
      </c>
      <c r="C167" s="326">
        <f>L42</f>
        <v>0.25</v>
      </c>
      <c r="D167" s="326">
        <f t="shared" si="0"/>
        <v>0.75</v>
      </c>
      <c r="E167" s="235"/>
      <c r="F167" s="235"/>
      <c r="G167" s="235"/>
      <c r="H167" s="130"/>
      <c r="I167" s="130"/>
      <c r="J167" s="130"/>
      <c r="K167" s="211"/>
      <c r="L167" s="211"/>
      <c r="M167" s="130"/>
      <c r="N167" s="130"/>
      <c r="O167" s="130"/>
      <c r="P167" s="130"/>
      <c r="Q167" s="130"/>
      <c r="R167" s="130"/>
      <c r="S167" s="130"/>
      <c r="T167" s="130"/>
      <c r="U167" s="130"/>
      <c r="V167" s="130"/>
      <c r="W167" s="130"/>
      <c r="X167" s="130"/>
      <c r="Y167" s="130"/>
      <c r="Z167" s="130"/>
      <c r="AA167" s="130"/>
      <c r="AB167" s="130"/>
    </row>
    <row r="168" spans="1:28" ht="15">
      <c r="A168" s="293"/>
      <c r="B168" s="235" t="str">
        <f>Dimenzie!$B$8</f>
        <v>Použiteľnosť</v>
      </c>
      <c r="C168" s="326">
        <f>L56</f>
        <v>0.38461538461538464</v>
      </c>
      <c r="D168" s="326">
        <f t="shared" si="0"/>
        <v>0.61538461538461542</v>
      </c>
      <c r="E168" s="235"/>
      <c r="F168" s="235"/>
      <c r="G168" s="235"/>
      <c r="H168" s="130"/>
      <c r="I168" s="130"/>
      <c r="J168" s="130"/>
      <c r="K168" s="211"/>
      <c r="L168" s="211"/>
      <c r="M168" s="130"/>
      <c r="N168" s="130"/>
      <c r="O168" s="130"/>
      <c r="P168" s="130"/>
      <c r="Q168" s="130"/>
      <c r="R168" s="130"/>
      <c r="S168" s="130"/>
      <c r="T168" s="130"/>
      <c r="U168" s="130"/>
      <c r="V168" s="130"/>
      <c r="W168" s="130"/>
      <c r="X168" s="130"/>
      <c r="Y168" s="130"/>
      <c r="Z168" s="130"/>
      <c r="AA168" s="130"/>
      <c r="AB168" s="130"/>
    </row>
    <row r="169" spans="1:28" ht="15">
      <c r="A169" s="293"/>
      <c r="B169" s="235" t="str">
        <f>Dimenzie!$B$9</f>
        <v>Zrozumiteľnosť</v>
      </c>
      <c r="C169" s="326">
        <f>L90</f>
        <v>0</v>
      </c>
      <c r="D169" s="326">
        <f t="shared" si="0"/>
        <v>1</v>
      </c>
      <c r="E169" s="235"/>
      <c r="F169" s="235"/>
      <c r="G169" s="235"/>
      <c r="H169" s="130"/>
      <c r="I169" s="130"/>
      <c r="J169" s="130"/>
      <c r="K169" s="211"/>
      <c r="L169" s="211"/>
      <c r="M169" s="130"/>
      <c r="N169" s="130"/>
      <c r="O169" s="130"/>
      <c r="P169" s="130"/>
      <c r="Q169" s="130"/>
      <c r="R169" s="130"/>
      <c r="S169" s="130"/>
      <c r="T169" s="130"/>
      <c r="U169" s="130"/>
      <c r="V169" s="130"/>
      <c r="W169" s="130"/>
      <c r="X169" s="130"/>
      <c r="Y169" s="130"/>
      <c r="Z169" s="130"/>
      <c r="AA169" s="130"/>
      <c r="AB169" s="130"/>
    </row>
    <row r="170" spans="1:28" ht="15">
      <c r="A170" s="293"/>
      <c r="B170" s="235" t="str">
        <f>Dimenzie!$B$10</f>
        <v>Dostupnosť online</v>
      </c>
      <c r="C170" s="326">
        <f>L95</f>
        <v>0.4</v>
      </c>
      <c r="D170" s="326">
        <f t="shared" si="0"/>
        <v>0.6</v>
      </c>
      <c r="E170" s="235"/>
      <c r="F170" s="235"/>
      <c r="G170" s="235"/>
      <c r="H170" s="130"/>
      <c r="I170" s="130"/>
      <c r="J170" s="130"/>
      <c r="K170" s="211"/>
      <c r="L170" s="211"/>
      <c r="M170" s="130"/>
      <c r="N170" s="130"/>
      <c r="O170" s="130"/>
      <c r="P170" s="130"/>
      <c r="Q170" s="130"/>
      <c r="R170" s="130"/>
      <c r="S170" s="130"/>
      <c r="T170" s="130"/>
      <c r="U170" s="130"/>
      <c r="V170" s="130"/>
      <c r="W170" s="130"/>
      <c r="X170" s="130"/>
      <c r="Y170" s="130"/>
      <c r="Z170" s="130"/>
      <c r="AA170" s="130"/>
      <c r="AB170" s="130"/>
    </row>
    <row r="171" spans="1:28" ht="15">
      <c r="A171" s="293"/>
      <c r="B171" s="235" t="str">
        <f>Dimenzie!$B$11</f>
        <v>Mobilita</v>
      </c>
      <c r="C171" s="326">
        <f>L100</f>
        <v>0</v>
      </c>
      <c r="D171" s="326">
        <f t="shared" si="0"/>
        <v>1</v>
      </c>
      <c r="E171" s="235"/>
      <c r="F171" s="235"/>
      <c r="G171" s="235"/>
      <c r="H171" s="130"/>
      <c r="I171" s="130"/>
      <c r="J171" s="130"/>
      <c r="K171" s="211"/>
      <c r="L171" s="211"/>
      <c r="M171" s="130"/>
      <c r="N171" s="130"/>
      <c r="O171" s="130"/>
      <c r="P171" s="130"/>
      <c r="Q171" s="130"/>
      <c r="R171" s="130"/>
      <c r="S171" s="130"/>
      <c r="T171" s="130"/>
      <c r="U171" s="130"/>
      <c r="V171" s="130"/>
      <c r="W171" s="130"/>
      <c r="X171" s="130"/>
      <c r="Y171" s="130"/>
      <c r="Z171" s="130"/>
      <c r="AA171" s="130"/>
      <c r="AB171" s="130"/>
    </row>
    <row r="172" spans="1:28" ht="15">
      <c r="A172" s="293"/>
      <c r="B172" s="235" t="str">
        <f>Dimenzie!$B$12</f>
        <v>Inkluzívnosť</v>
      </c>
      <c r="C172" s="326">
        <f>L107</f>
        <v>0</v>
      </c>
      <c r="D172" s="326">
        <f t="shared" si="0"/>
        <v>1</v>
      </c>
      <c r="E172" s="235"/>
      <c r="F172" s="235"/>
      <c r="G172" s="235"/>
      <c r="H172" s="130"/>
      <c r="I172" s="130"/>
      <c r="J172" s="130"/>
      <c r="K172" s="211"/>
      <c r="L172" s="211"/>
      <c r="M172" s="130"/>
      <c r="N172" s="130"/>
      <c r="O172" s="130"/>
      <c r="P172" s="130"/>
      <c r="Q172" s="130"/>
      <c r="R172" s="130"/>
      <c r="S172" s="130"/>
      <c r="T172" s="130"/>
      <c r="U172" s="130"/>
      <c r="V172" s="130"/>
      <c r="W172" s="130"/>
      <c r="X172" s="130"/>
      <c r="Y172" s="130"/>
      <c r="Z172" s="130"/>
      <c r="AA172" s="130"/>
      <c r="AB172" s="130"/>
    </row>
    <row r="173" spans="1:28" ht="15">
      <c r="A173" s="293"/>
      <c r="B173" s="235" t="str">
        <f>Dimenzie!$B$13</f>
        <v>Platba</v>
      </c>
      <c r="C173" s="326">
        <f>L113</f>
        <v>0.22222222222222221</v>
      </c>
      <c r="D173" s="326">
        <f t="shared" si="0"/>
        <v>0.77777777777777779</v>
      </c>
      <c r="E173" s="235"/>
      <c r="F173" s="235"/>
      <c r="G173" s="235"/>
      <c r="H173" s="130"/>
      <c r="I173" s="130"/>
      <c r="J173" s="130"/>
      <c r="K173" s="211"/>
      <c r="L173" s="211"/>
      <c r="M173" s="130"/>
      <c r="N173" s="130"/>
      <c r="O173" s="130"/>
      <c r="P173" s="130"/>
      <c r="Q173" s="130"/>
      <c r="R173" s="130"/>
      <c r="S173" s="130"/>
      <c r="T173" s="130"/>
      <c r="U173" s="130"/>
      <c r="V173" s="130"/>
      <c r="W173" s="130"/>
      <c r="X173" s="130"/>
      <c r="Y173" s="130"/>
      <c r="Z173" s="130"/>
      <c r="AA173" s="130"/>
      <c r="AB173" s="130"/>
    </row>
    <row r="174" spans="1:28" ht="15">
      <c r="A174" s="293"/>
      <c r="B174" s="235" t="str">
        <f>Dimenzie!$B$14</f>
        <v>Bezpečnosť</v>
      </c>
      <c r="C174" s="326">
        <f>L120</f>
        <v>0.8</v>
      </c>
      <c r="D174" s="326">
        <f t="shared" si="0"/>
        <v>0.19999999999999996</v>
      </c>
      <c r="E174" s="235"/>
      <c r="F174" s="235"/>
      <c r="G174" s="235"/>
      <c r="H174" s="130"/>
      <c r="I174" s="130"/>
      <c r="J174" s="130"/>
      <c r="K174" s="211"/>
      <c r="L174" s="211"/>
      <c r="M174" s="130"/>
      <c r="N174" s="130"/>
      <c r="O174" s="130"/>
      <c r="P174" s="130"/>
      <c r="Q174" s="130"/>
      <c r="R174" s="130"/>
      <c r="S174" s="130"/>
      <c r="T174" s="130"/>
      <c r="U174" s="130"/>
      <c r="V174" s="130"/>
      <c r="W174" s="130"/>
      <c r="X174" s="130"/>
      <c r="Y174" s="130"/>
      <c r="Z174" s="130"/>
      <c r="AA174" s="130"/>
      <c r="AB174" s="130"/>
    </row>
    <row r="175" spans="1:28" ht="15">
      <c r="A175" s="293"/>
      <c r="B175" s="235" t="str">
        <f>Dimenzie!$B$15</f>
        <v>Transparentnosť</v>
      </c>
      <c r="C175" s="326">
        <f>L127</f>
        <v>0</v>
      </c>
      <c r="D175" s="326">
        <f t="shared" si="0"/>
        <v>1</v>
      </c>
      <c r="E175" s="235"/>
      <c r="F175" s="235"/>
      <c r="G175" s="235"/>
      <c r="H175" s="130"/>
      <c r="I175" s="130"/>
      <c r="J175" s="130"/>
      <c r="K175" s="211"/>
      <c r="L175" s="211"/>
      <c r="M175" s="130"/>
      <c r="N175" s="130"/>
      <c r="O175" s="130"/>
      <c r="P175" s="130"/>
      <c r="Q175" s="130"/>
      <c r="R175" s="130"/>
      <c r="S175" s="130"/>
      <c r="T175" s="130"/>
      <c r="U175" s="130"/>
      <c r="V175" s="130"/>
      <c r="W175" s="130"/>
      <c r="X175" s="130"/>
      <c r="Y175" s="130"/>
      <c r="Z175" s="130"/>
      <c r="AA175" s="130"/>
      <c r="AB175" s="130"/>
    </row>
    <row r="176" spans="1:28" ht="15">
      <c r="A176" s="293"/>
      <c r="B176" s="235" t="str">
        <f>Dimenzie!$B$16</f>
        <v>Rozvoj</v>
      </c>
      <c r="C176" s="326">
        <f>L136</f>
        <v>0</v>
      </c>
      <c r="D176" s="326">
        <f t="shared" si="0"/>
        <v>1</v>
      </c>
      <c r="E176" s="235"/>
      <c r="F176" s="235"/>
      <c r="G176" s="235"/>
      <c r="H176" s="130"/>
      <c r="I176" s="130"/>
      <c r="J176" s="130"/>
      <c r="K176" s="211"/>
      <c r="L176" s="211"/>
      <c r="M176" s="130"/>
      <c r="N176" s="130"/>
      <c r="O176" s="130"/>
      <c r="P176" s="130"/>
      <c r="Q176" s="130"/>
      <c r="R176" s="130"/>
      <c r="S176" s="130"/>
      <c r="T176" s="130"/>
      <c r="U176" s="130"/>
      <c r="V176" s="130"/>
      <c r="W176" s="130"/>
      <c r="X176" s="130"/>
      <c r="Y176" s="130"/>
      <c r="Z176" s="130"/>
      <c r="AA176" s="130"/>
      <c r="AB176" s="130"/>
    </row>
  </sheetData>
  <hyperlinks>
    <hyperlink ref="F8" r:id="rId1"/>
    <hyperlink ref="F10" r:id="rId2"/>
    <hyperlink ref="F13" r:id="rId3"/>
    <hyperlink ref="F19" r:id="rId4"/>
    <hyperlink ref="F33" r:id="rId5"/>
    <hyperlink ref="F39" r:id="rId6"/>
    <hyperlink ref="F41" r:id="rId7"/>
    <hyperlink ref="F46" r:id="rId8"/>
    <hyperlink ref="F64" r:id="rId9"/>
    <hyperlink ref="F106" r:id="rId10"/>
    <hyperlink ref="F110" r:id="rId11"/>
    <hyperlink ref="F111" r:id="rId12"/>
  </hyperlinks>
  <pageMargins left="0.7" right="0.7" top="0.75" bottom="0.75" header="0.3" footer="0.3"/>
  <drawing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32</vt:i4>
      </vt:variant>
    </vt:vector>
  </HeadingPairs>
  <TitlesOfParts>
    <vt:vector size="32" baseType="lpstr">
      <vt:lpstr>Kópia hárka Grafy</vt:lpstr>
      <vt:lpstr>Kópia hárka Grafy 1</vt:lpstr>
      <vt:lpstr>Dimenzie</vt:lpstr>
      <vt:lpstr>Kópia hárka All Data 1</vt:lpstr>
      <vt:lpstr>Kópia hárka All Data Kat.</vt:lpstr>
      <vt:lpstr>Skuska vzorcovZápis do ORSR</vt:lpstr>
      <vt:lpstr>Zápis do obchodného registra – </vt:lpstr>
      <vt:lpstr>Podávanie kontrolného výkazu</vt:lpstr>
      <vt:lpstr>Sankcie</vt:lpstr>
      <vt:lpstr>Domáhanie sa práva – Podanie na</vt:lpstr>
      <vt:lpstr>Bežné podnikateľské operácie – </vt:lpstr>
      <vt:lpstr>Sociálne dávky – Príspevok v ne</vt:lpstr>
      <vt:lpstr>Doklady – Oznámenie straty obči</vt:lpstr>
      <vt:lpstr>Domáhanie sa práva – Odvolanie </vt:lpstr>
      <vt:lpstr>Plnenie si daňových povinností </vt:lpstr>
      <vt:lpstr>Hárok25</vt:lpstr>
      <vt:lpstr>Založenie s.r.o.  a.s.</vt:lpstr>
      <vt:lpstr>Bývanie – Stavba rodinného domu</vt:lpstr>
      <vt:lpstr>Bývanie – Prihlásenie (zmena) t</vt:lpstr>
      <vt:lpstr>Príspevok pri narodení dieťaťa</vt:lpstr>
      <vt:lpstr>Platenie sociálnych odvodov – S</vt:lpstr>
      <vt:lpstr>Sociálne dávky – Rodičovský prí</vt:lpstr>
      <vt:lpstr>Prídavky na dieťa</vt:lpstr>
      <vt:lpstr>Rodinný život – Rozvod</vt:lpstr>
      <vt:lpstr>Kúpa  nadobudnutie vozidla</vt:lpstr>
      <vt:lpstr>Prihlásenie zamestnanca do Soci</vt:lpstr>
      <vt:lpstr>Predaj vozidla</vt:lpstr>
      <vt:lpstr>Živnosť – založenie</vt:lpstr>
      <vt:lpstr>Živnosť - zmena</vt:lpstr>
      <vt:lpstr>Živnosť - prerušenie</vt:lpstr>
      <vt:lpstr>Živnosť - ukončenie</vt:lpstr>
      <vt:lpstr>DO NOT USEVZOR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Konečný</dc:creator>
  <cp:lastModifiedBy>Administrator</cp:lastModifiedBy>
  <dcterms:created xsi:type="dcterms:W3CDTF">2019-08-14T15:11:58Z</dcterms:created>
  <dcterms:modified xsi:type="dcterms:W3CDTF">2019-08-14T15:11:58Z</dcterms:modified>
</cp:coreProperties>
</file>