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15 - Посещаемость занятий обучающимися\"/>
    </mc:Choice>
  </mc:AlternateContent>
  <bookViews>
    <workbookView xWindow="0" yWindow="0" windowWidth="23040" windowHeight="9195"/>
  </bookViews>
  <sheets>
    <sheet name="Посещаемость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3" i="1"/>
  <c r="T28" i="1"/>
  <c r="U28" i="1"/>
  <c r="V28" i="1"/>
  <c r="W28" i="1"/>
  <c r="X28" i="1"/>
  <c r="J28" i="1"/>
  <c r="K28" i="1"/>
  <c r="L28" i="1"/>
  <c r="M28" i="1"/>
  <c r="N28" i="1"/>
  <c r="O28" i="1"/>
  <c r="P28" i="1"/>
  <c r="Q28" i="1"/>
  <c r="R28" i="1"/>
  <c r="S28" i="1"/>
  <c r="AC25" i="1" l="1"/>
  <c r="AC24" i="1"/>
  <c r="AC22" i="1"/>
  <c r="AC21" i="1"/>
  <c r="AC19" i="1"/>
  <c r="AC18" i="1"/>
  <c r="AC15" i="1"/>
  <c r="AC14" i="1"/>
  <c r="AC13" i="1"/>
  <c r="AC12" i="1"/>
  <c r="AC8" i="1"/>
  <c r="AC7" i="1"/>
  <c r="AC4" i="1"/>
  <c r="AC3" i="1"/>
  <c r="AB28" i="1"/>
  <c r="AB7" i="1" s="1"/>
  <c r="AE7" i="1" s="1"/>
  <c r="AB18" i="1" l="1"/>
  <c r="AE18" i="1" s="1"/>
  <c r="AB22" i="1"/>
  <c r="AE22" i="1" s="1"/>
  <c r="AB21" i="1"/>
  <c r="AE21" i="1" s="1"/>
  <c r="AB19" i="1"/>
  <c r="AE19" i="1" s="1"/>
  <c r="AB17" i="1"/>
  <c r="AE17" i="1" s="1"/>
  <c r="AB14" i="1"/>
  <c r="AE14" i="1" s="1"/>
  <c r="AB13" i="1"/>
  <c r="AE13" i="1" s="1"/>
  <c r="AB5" i="1"/>
  <c r="AE5" i="1" s="1"/>
  <c r="AB20" i="1"/>
  <c r="AE20" i="1" s="1"/>
  <c r="AB4" i="1"/>
  <c r="AE4" i="1" s="1"/>
  <c r="AB11" i="1"/>
  <c r="AE11" i="1" s="1"/>
  <c r="AB3" i="1"/>
  <c r="AE3" i="1" s="1"/>
  <c r="AB25" i="1"/>
  <c r="AE25" i="1" s="1"/>
  <c r="AB9" i="1"/>
  <c r="AE9" i="1" s="1"/>
  <c r="AB24" i="1"/>
  <c r="AE24" i="1" s="1"/>
  <c r="AB16" i="1"/>
  <c r="AE16" i="1" s="1"/>
  <c r="AB8" i="1"/>
  <c r="AE8" i="1" s="1"/>
  <c r="AB6" i="1"/>
  <c r="AE6" i="1" s="1"/>
  <c r="AB12" i="1"/>
  <c r="AE12" i="1" s="1"/>
  <c r="AB10" i="1"/>
  <c r="AE10" i="1" s="1"/>
  <c r="AB23" i="1"/>
  <c r="AE23" i="1" s="1"/>
  <c r="AB15" i="1"/>
  <c r="AE15" i="1" s="1"/>
  <c r="H28" i="1"/>
  <c r="I28" i="1"/>
  <c r="G28" i="1"/>
</calcChain>
</file>

<file path=xl/sharedStrings.xml><?xml version="1.0" encoding="utf-8"?>
<sst xmlns="http://schemas.openxmlformats.org/spreadsheetml/2006/main" count="579" uniqueCount="124">
  <si>
    <t xml:space="preserve">                                      Список группы ВТБ-111 </t>
  </si>
  <si>
    <t>1.</t>
  </si>
  <si>
    <t>2.</t>
  </si>
  <si>
    <t>3.</t>
  </si>
  <si>
    <t>Гаранин Дмитрий Алексеевич</t>
  </si>
  <si>
    <t>4.</t>
  </si>
  <si>
    <t>Грачева Валерия Валерьевна</t>
  </si>
  <si>
    <t>5.</t>
  </si>
  <si>
    <t>6.</t>
  </si>
  <si>
    <t>7.</t>
  </si>
  <si>
    <t>8.</t>
  </si>
  <si>
    <t>9.</t>
  </si>
  <si>
    <t>Куфтин Александр Сергеевич</t>
  </si>
  <si>
    <t>10.</t>
  </si>
  <si>
    <t>11.</t>
  </si>
  <si>
    <t>12.</t>
  </si>
  <si>
    <t>13.</t>
  </si>
  <si>
    <t>14.</t>
  </si>
  <si>
    <t>15.</t>
  </si>
  <si>
    <t>Попов Артем Евгеньевич</t>
  </si>
  <si>
    <t>16.</t>
  </si>
  <si>
    <t>17.</t>
  </si>
  <si>
    <t>18.</t>
  </si>
  <si>
    <t>19.</t>
  </si>
  <si>
    <t>20.</t>
  </si>
  <si>
    <t>21.</t>
  </si>
  <si>
    <t>Фролова Елизавета Владимировна</t>
  </si>
  <si>
    <t>22.</t>
  </si>
  <si>
    <t>23.</t>
  </si>
  <si>
    <t xml:space="preserve">№ </t>
  </si>
  <si>
    <t xml:space="preserve">Байгуш Алексей Дмитриевич </t>
  </si>
  <si>
    <t xml:space="preserve">Васильев Богдан Александрович </t>
  </si>
  <si>
    <t xml:space="preserve">Гривцив Андрей Андреевич </t>
  </si>
  <si>
    <t xml:space="preserve">Данилин Никита Рустамович </t>
  </si>
  <si>
    <t xml:space="preserve">Крапивина Валерия Антоновна </t>
  </si>
  <si>
    <t xml:space="preserve">Игнатенко Денис Руслонович </t>
  </si>
  <si>
    <t xml:space="preserve">Луценко Екатерина Сергеевна </t>
  </si>
  <si>
    <t xml:space="preserve">Матюта Виктория Андреевна </t>
  </si>
  <si>
    <t xml:space="preserve">Небылицина Ангелина Александровна </t>
  </si>
  <si>
    <t xml:space="preserve">Пономарева Валерия Дмитриевна  </t>
  </si>
  <si>
    <t xml:space="preserve">Пшеничников Богдан Леонидович </t>
  </si>
  <si>
    <t xml:space="preserve">Решектникова Валентина Яковлевна </t>
  </si>
  <si>
    <t xml:space="preserve">Скотников Илья Андреевич </t>
  </si>
  <si>
    <t xml:space="preserve">Лосев Роман Евгеньевич  </t>
  </si>
  <si>
    <t xml:space="preserve">Солодовников Данил Дмитриевич </t>
  </si>
  <si>
    <t xml:space="preserve">Уварычева Екатерина Вадимовна </t>
  </si>
  <si>
    <t xml:space="preserve">Чижов Владислав Владимирович </t>
  </si>
  <si>
    <t xml:space="preserve">Шамина Дарья Дмитриевна </t>
  </si>
  <si>
    <t>б</t>
  </si>
  <si>
    <t>н</t>
  </si>
  <si>
    <t>07.09.2020 (пр)</t>
  </si>
  <si>
    <t>10.09.2020 (лк)</t>
  </si>
  <si>
    <t>Результат 2018</t>
  </si>
  <si>
    <t>Результат 2020</t>
  </si>
  <si>
    <t>Результат 2016</t>
  </si>
  <si>
    <t>-1.66949</t>
  </si>
  <si>
    <t>9.13339</t>
  </si>
  <si>
    <t>185.86944</t>
  </si>
  <si>
    <t>0.16627</t>
  </si>
  <si>
    <t>0.06282</t>
  </si>
  <si>
    <t>-3.18211</t>
  </si>
  <si>
    <t>5.22806</t>
  </si>
  <si>
    <t>1.84779</t>
  </si>
  <si>
    <t>2.96991</t>
  </si>
  <si>
    <t>-1.9924</t>
  </si>
  <si>
    <t>30.7141</t>
  </si>
  <si>
    <t>0.09506</t>
  </si>
  <si>
    <t>-3.01146</t>
  </si>
  <si>
    <t>6.13595</t>
  </si>
  <si>
    <t>24.07323</t>
  </si>
  <si>
    <t>-0.09876</t>
  </si>
  <si>
    <t>104.62188</t>
  </si>
  <si>
    <t>1.43735</t>
  </si>
  <si>
    <t>-0.74666</t>
  </si>
  <si>
    <t>5.73919</t>
  </si>
  <si>
    <t>3.58289</t>
  </si>
  <si>
    <t>7.93769</t>
  </si>
  <si>
    <t>-83.653</t>
  </si>
  <si>
    <t>-9.41646</t>
  </si>
  <si>
    <t>-1.01401</t>
  </si>
  <si>
    <t>1.64577</t>
  </si>
  <si>
    <t>2.18784</t>
  </si>
  <si>
    <t>-1.37718</t>
  </si>
  <si>
    <t>4.72069</t>
  </si>
  <si>
    <t>-4.954</t>
  </si>
  <si>
    <t>ФИО старый список</t>
  </si>
  <si>
    <t>ФИО новый список</t>
  </si>
  <si>
    <t>-2.32083</t>
  </si>
  <si>
    <t>-13.08286</t>
  </si>
  <si>
    <t>105.83208</t>
  </si>
  <si>
    <t>2.90164</t>
  </si>
  <si>
    <t>2.88476</t>
  </si>
  <si>
    <t>9.1479</t>
  </si>
  <si>
    <t>0.05454</t>
  </si>
  <si>
    <t>7.29027</t>
  </si>
  <si>
    <t>8.39217</t>
  </si>
  <si>
    <t>10.98066</t>
  </si>
  <si>
    <t>24.89122</t>
  </si>
  <si>
    <t>-1059.6021</t>
  </si>
  <si>
    <t>104.2119</t>
  </si>
  <si>
    <t>-12.91909</t>
  </si>
  <si>
    <t>-3.94101</t>
  </si>
  <si>
    <t>21.09.2020 (пр)</t>
  </si>
  <si>
    <t>24.09.2020 (лк)</t>
  </si>
  <si>
    <t>методичка</t>
  </si>
  <si>
    <t>word</t>
  </si>
  <si>
    <t>стоп-тайм</t>
  </si>
  <si>
    <t xml:space="preserve">Решетникова Валентина Яковлевна </t>
  </si>
  <si>
    <t>ПК-1</t>
  </si>
  <si>
    <t>05.10.2020 (пр)</t>
  </si>
  <si>
    <t>08.10.2020 (лк)</t>
  </si>
  <si>
    <t>19.10.2020 (пр)</t>
  </si>
  <si>
    <t>22.10.2020 (лк)</t>
  </si>
  <si>
    <t>02.11.2020 (пр)</t>
  </si>
  <si>
    <t>05.11.2020 (лк)</t>
  </si>
  <si>
    <t>16.11.2020 (пр)</t>
  </si>
  <si>
    <t>19.11.2020 (лк)</t>
  </si>
  <si>
    <t>30.11.2020 (пр)</t>
  </si>
  <si>
    <t>03.12.2020 (лк)</t>
  </si>
  <si>
    <t>14.12.2020 (пр)</t>
  </si>
  <si>
    <t>17.12.2020 (лк)</t>
  </si>
  <si>
    <t>28.12.2020 (пр)</t>
  </si>
  <si>
    <t>31.12.2020 (лк)</t>
  </si>
  <si>
    <t>был(а)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</si>
</sst>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3" fillId="0" borderId="1" xfId="0" quotePrefix="1" applyFont="1" applyFill="1" applyBorder="1"/>
    <xf numFmtId="0" fontId="3" fillId="0" borderId="1" xfId="0" applyFont="1" applyFill="1" applyBorder="1"/>
    <xf numFmtId="0" fontId="3" fillId="0" borderId="0" xfId="0" quotePrefix="1" applyFont="1" applyFill="1" applyBorder="1"/>
    <xf numFmtId="0" fontId="4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1" xfId="0" quotePrefix="1" applyFont="1" applyBorder="1" applyAlignment="1"/>
    <xf numFmtId="0" fontId="5" fillId="0" borderId="1" xfId="0" applyFont="1" applyBorder="1" applyAlignment="1"/>
    <xf numFmtId="0" fontId="3" fillId="2" borderId="1" xfId="0" quotePrefix="1" applyFont="1" applyFill="1" applyBorder="1"/>
    <xf numFmtId="0" fontId="2" fillId="0" borderId="1" xfId="0" quotePrefix="1" applyFont="1" applyBorder="1" applyAlignment="1"/>
    <xf numFmtId="0" fontId="0" fillId="0" borderId="0" xfId="0" applyFont="1" applyAlignment="1"/>
    <xf numFmtId="0" fontId="6" fillId="0" borderId="1" xfId="0" applyFont="1" applyBorder="1" applyAlignment="1"/>
    <xf numFmtId="0" fontId="7" fillId="0" borderId="1" xfId="0" applyFont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7" fillId="2" borderId="1" xfId="0" applyFont="1" applyFill="1" applyBorder="1" applyAlignment="1"/>
    <xf numFmtId="0" fontId="2" fillId="3" borderId="1" xfId="0" applyFont="1" applyFill="1" applyBorder="1" applyAlignment="1"/>
    <xf numFmtId="0" fontId="0" fillId="0" borderId="1" xfId="0" applyFont="1" applyBorder="1" applyAlignment="1"/>
    <xf numFmtId="20" fontId="0" fillId="0" borderId="0" xfId="0" applyNumberFormat="1" applyFont="1" applyAlignment="1"/>
    <xf numFmtId="0" fontId="2" fillId="2" borderId="1" xfId="0" quotePrefix="1" applyFont="1" applyFill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5" fillId="0" borderId="9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1" fillId="0" borderId="2" xfId="0" applyFont="1" applyBorder="1" applyAlignment="1"/>
    <xf numFmtId="0" fontId="5" fillId="4" borderId="1" xfId="0" applyFont="1" applyFill="1" applyBorder="1" applyAlignment="1"/>
    <xf numFmtId="0" fontId="3" fillId="3" borderId="1" xfId="0" quotePrefix="1" applyFont="1" applyFill="1" applyBorder="1"/>
    <xf numFmtId="0" fontId="0" fillId="2" borderId="1" xfId="0" applyFont="1" applyFill="1" applyBorder="1" applyAlignment="1"/>
    <xf numFmtId="0" fontId="2" fillId="4" borderId="1" xfId="0" applyFont="1" applyFill="1" applyBorder="1" applyAlignment="1"/>
    <xf numFmtId="0" fontId="8" fillId="4" borderId="1" xfId="0" applyFont="1" applyFill="1" applyBorder="1" applyAlignment="1"/>
    <xf numFmtId="0" fontId="2" fillId="4" borderId="1" xfId="0" quotePrefix="1" applyFont="1" applyFill="1" applyBorder="1" applyAlignment="1"/>
    <xf numFmtId="0" fontId="3" fillId="4" borderId="1" xfId="0" quotePrefix="1" applyFont="1" applyFill="1" applyBorder="1"/>
    <xf numFmtId="0" fontId="0" fillId="4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3" fillId="4" borderId="1" xfId="0" applyFont="1" applyFill="1" applyBorder="1"/>
    <xf numFmtId="0" fontId="0" fillId="3" borderId="1" xfId="0" applyFont="1" applyFill="1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6"/>
  <sheetViews>
    <sheetView tabSelected="1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B39" sqref="B39"/>
    </sheetView>
  </sheetViews>
  <sheetFormatPr defaultColWidth="14.42578125" defaultRowHeight="15.75" customHeight="1" x14ac:dyDescent="0.2"/>
  <cols>
    <col min="1" max="1" width="5.7109375" customWidth="1"/>
    <col min="2" max="2" width="35.28515625" bestFit="1" customWidth="1"/>
    <col min="3" max="3" width="36.5703125" style="14" customWidth="1"/>
    <col min="4" max="5" width="14.85546875" style="2" bestFit="1" customWidth="1"/>
    <col min="6" max="6" width="14.85546875" style="2" customWidth="1"/>
    <col min="20" max="23" width="14.42578125" style="14"/>
    <col min="25" max="25" width="7.28515625" bestFit="1" customWidth="1"/>
  </cols>
  <sheetData>
    <row r="1" spans="1:31" ht="15.75" customHeight="1" thickBot="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31" ht="12.75" x14ac:dyDescent="0.2">
      <c r="A2" s="6" t="s">
        <v>29</v>
      </c>
      <c r="B2" s="6" t="s">
        <v>85</v>
      </c>
      <c r="C2" s="6" t="s">
        <v>86</v>
      </c>
      <c r="D2" s="6" t="s">
        <v>54</v>
      </c>
      <c r="E2" s="6" t="s">
        <v>52</v>
      </c>
      <c r="F2" s="6" t="s">
        <v>53</v>
      </c>
      <c r="G2" s="7" t="s">
        <v>50</v>
      </c>
      <c r="H2" s="7" t="s">
        <v>51</v>
      </c>
      <c r="I2" s="7" t="s">
        <v>102</v>
      </c>
      <c r="J2" s="7" t="s">
        <v>103</v>
      </c>
      <c r="K2" s="7" t="s">
        <v>109</v>
      </c>
      <c r="L2" s="7" t="s">
        <v>110</v>
      </c>
      <c r="M2" s="7" t="s">
        <v>111</v>
      </c>
      <c r="N2" s="7" t="s">
        <v>112</v>
      </c>
      <c r="O2" s="7" t="s">
        <v>113</v>
      </c>
      <c r="P2" s="7" t="s">
        <v>114</v>
      </c>
      <c r="Q2" s="7" t="s">
        <v>115</v>
      </c>
      <c r="R2" s="7" t="s">
        <v>116</v>
      </c>
      <c r="S2" s="7" t="s">
        <v>117</v>
      </c>
      <c r="T2" s="7" t="s">
        <v>118</v>
      </c>
      <c r="U2" s="7" t="s">
        <v>119</v>
      </c>
      <c r="V2" s="7" t="s">
        <v>120</v>
      </c>
      <c r="W2" s="7" t="s">
        <v>121</v>
      </c>
      <c r="X2" s="7" t="s">
        <v>122</v>
      </c>
      <c r="Y2" s="7" t="s">
        <v>123</v>
      </c>
      <c r="AB2" s="43" t="s">
        <v>108</v>
      </c>
      <c r="AC2" s="44"/>
      <c r="AD2" s="44"/>
      <c r="AE2" s="45"/>
    </row>
    <row r="3" spans="1:31" ht="12.75" x14ac:dyDescent="0.2">
      <c r="A3" s="8" t="s">
        <v>1</v>
      </c>
      <c r="B3" s="9" t="s">
        <v>30</v>
      </c>
      <c r="C3" s="15" t="s">
        <v>30</v>
      </c>
      <c r="D3" s="9" t="s">
        <v>68</v>
      </c>
      <c r="E3" s="10" t="s">
        <v>78</v>
      </c>
      <c r="F3" s="3" t="s">
        <v>55</v>
      </c>
      <c r="G3" s="11" t="s">
        <v>48</v>
      </c>
      <c r="H3" s="11" t="s">
        <v>48</v>
      </c>
      <c r="I3" s="21" t="s">
        <v>48</v>
      </c>
      <c r="J3" s="21" t="s">
        <v>48</v>
      </c>
      <c r="K3" s="21" t="s">
        <v>48</v>
      </c>
      <c r="L3" s="21" t="s">
        <v>48</v>
      </c>
      <c r="M3" s="21" t="s">
        <v>48</v>
      </c>
      <c r="N3" s="21" t="s">
        <v>48</v>
      </c>
      <c r="O3" s="21" t="s">
        <v>48</v>
      </c>
      <c r="P3" s="21" t="s">
        <v>49</v>
      </c>
      <c r="Q3" s="21" t="s">
        <v>48</v>
      </c>
      <c r="R3" s="21" t="s">
        <v>48</v>
      </c>
      <c r="S3" s="21" t="s">
        <v>48</v>
      </c>
      <c r="T3" s="21" t="s">
        <v>49</v>
      </c>
      <c r="U3" s="21" t="s">
        <v>49</v>
      </c>
      <c r="V3" s="21" t="s">
        <v>48</v>
      </c>
      <c r="W3" s="21" t="s">
        <v>49</v>
      </c>
      <c r="X3" s="21" t="s">
        <v>49</v>
      </c>
      <c r="Y3" s="33">
        <f>COUNTIF(G3:X3,"б")</f>
        <v>13</v>
      </c>
      <c r="AB3" s="24">
        <f>COUNTIF(G3:K3,"б")/AB$28</f>
        <v>1</v>
      </c>
      <c r="AC3" s="11">
        <f>4/10</f>
        <v>0.4</v>
      </c>
      <c r="AD3" s="21">
        <v>0</v>
      </c>
      <c r="AE3" s="25">
        <f>SUM(AB3:AD3)</f>
        <v>1.4</v>
      </c>
    </row>
    <row r="4" spans="1:31" ht="12.75" x14ac:dyDescent="0.2">
      <c r="A4" s="8" t="s">
        <v>2</v>
      </c>
      <c r="B4" s="8" t="s">
        <v>31</v>
      </c>
      <c r="C4" s="16" t="s">
        <v>31</v>
      </c>
      <c r="D4" s="13" t="s">
        <v>67</v>
      </c>
      <c r="E4" s="10" t="s">
        <v>79</v>
      </c>
      <c r="F4" s="3" t="s">
        <v>56</v>
      </c>
      <c r="G4" s="11" t="s">
        <v>48</v>
      </c>
      <c r="H4" s="11" t="s">
        <v>48</v>
      </c>
      <c r="I4" s="21" t="s">
        <v>48</v>
      </c>
      <c r="J4" s="21" t="s">
        <v>48</v>
      </c>
      <c r="K4" s="21" t="s">
        <v>48</v>
      </c>
      <c r="L4" s="21" t="s">
        <v>48</v>
      </c>
      <c r="M4" s="21" t="s">
        <v>48</v>
      </c>
      <c r="N4" s="21" t="s">
        <v>48</v>
      </c>
      <c r="O4" s="21" t="s">
        <v>48</v>
      </c>
      <c r="P4" s="21" t="s">
        <v>48</v>
      </c>
      <c r="Q4" s="21" t="s">
        <v>48</v>
      </c>
      <c r="R4" s="21" t="s">
        <v>48</v>
      </c>
      <c r="S4" s="21" t="s">
        <v>48</v>
      </c>
      <c r="T4" s="21" t="s">
        <v>48</v>
      </c>
      <c r="U4" s="21" t="s">
        <v>49</v>
      </c>
      <c r="V4" s="21" t="s">
        <v>48</v>
      </c>
      <c r="W4" s="21" t="s">
        <v>48</v>
      </c>
      <c r="X4" s="21" t="s">
        <v>49</v>
      </c>
      <c r="Y4" s="33">
        <f t="shared" ref="Y4:Y25" si="0">COUNTIF(G4:X4,"б")</f>
        <v>16</v>
      </c>
      <c r="AB4" s="24">
        <f t="shared" ref="AB4:AB25" si="1">COUNTIF(G4:K4,"б")/AB$28</f>
        <v>1</v>
      </c>
      <c r="AC4" s="11">
        <f>3/10</f>
        <v>0.3</v>
      </c>
      <c r="AD4" s="21">
        <v>0</v>
      </c>
      <c r="AE4" s="25">
        <f t="shared" ref="AE4:AE25" si="2">SUM(AB4:AD4)</f>
        <v>1.3</v>
      </c>
    </row>
    <row r="5" spans="1:31" ht="12.75" x14ac:dyDescent="0.2">
      <c r="A5" s="34" t="s">
        <v>3</v>
      </c>
      <c r="B5" s="34" t="s">
        <v>4</v>
      </c>
      <c r="C5" s="40" t="s">
        <v>4</v>
      </c>
      <c r="D5" s="34" t="s">
        <v>95</v>
      </c>
      <c r="E5" s="34" t="s">
        <v>80</v>
      </c>
      <c r="F5" s="41" t="s">
        <v>57</v>
      </c>
      <c r="G5" s="31" t="s">
        <v>49</v>
      </c>
      <c r="H5" s="31" t="s">
        <v>49</v>
      </c>
      <c r="I5" s="38" t="s">
        <v>49</v>
      </c>
      <c r="J5" s="38" t="s">
        <v>49</v>
      </c>
      <c r="K5" s="38" t="s">
        <v>49</v>
      </c>
      <c r="L5" s="38" t="s">
        <v>49</v>
      </c>
      <c r="M5" s="38" t="s">
        <v>49</v>
      </c>
      <c r="N5" s="38" t="s">
        <v>49</v>
      </c>
      <c r="O5" s="38" t="s">
        <v>49</v>
      </c>
      <c r="P5" s="38" t="s">
        <v>49</v>
      </c>
      <c r="Q5" s="38" t="s">
        <v>49</v>
      </c>
      <c r="R5" s="38" t="s">
        <v>49</v>
      </c>
      <c r="S5" s="38" t="s">
        <v>49</v>
      </c>
      <c r="T5" s="38" t="s">
        <v>49</v>
      </c>
      <c r="U5" s="38" t="s">
        <v>49</v>
      </c>
      <c r="V5" s="38" t="s">
        <v>49</v>
      </c>
      <c r="W5" s="38" t="s">
        <v>49</v>
      </c>
      <c r="X5" s="38" t="s">
        <v>49</v>
      </c>
      <c r="Y5" s="38">
        <f t="shared" si="0"/>
        <v>0</v>
      </c>
      <c r="AB5" s="24">
        <f t="shared" si="1"/>
        <v>0</v>
      </c>
      <c r="AC5" s="11">
        <v>0</v>
      </c>
      <c r="AD5" s="21">
        <v>0</v>
      </c>
      <c r="AE5" s="25">
        <f t="shared" si="2"/>
        <v>0</v>
      </c>
    </row>
    <row r="6" spans="1:31" ht="12.75" x14ac:dyDescent="0.2">
      <c r="A6" s="35" t="s">
        <v>5</v>
      </c>
      <c r="B6" s="35" t="s">
        <v>6</v>
      </c>
      <c r="C6" s="40" t="s">
        <v>32</v>
      </c>
      <c r="D6" s="34" t="s">
        <v>96</v>
      </c>
      <c r="E6" s="34" t="s">
        <v>81</v>
      </c>
      <c r="F6" s="41" t="s">
        <v>58</v>
      </c>
      <c r="G6" s="31" t="s">
        <v>49</v>
      </c>
      <c r="H6" s="31" t="s">
        <v>49</v>
      </c>
      <c r="I6" s="38" t="s">
        <v>49</v>
      </c>
      <c r="J6" s="38" t="s">
        <v>49</v>
      </c>
      <c r="K6" s="38" t="s">
        <v>49</v>
      </c>
      <c r="L6" s="38" t="s">
        <v>49</v>
      </c>
      <c r="M6" s="38" t="s">
        <v>49</v>
      </c>
      <c r="N6" s="38" t="s">
        <v>49</v>
      </c>
      <c r="O6" s="38" t="s">
        <v>49</v>
      </c>
      <c r="P6" s="38" t="s">
        <v>49</v>
      </c>
      <c r="Q6" s="38" t="s">
        <v>49</v>
      </c>
      <c r="R6" s="38" t="s">
        <v>49</v>
      </c>
      <c r="S6" s="38" t="s">
        <v>49</v>
      </c>
      <c r="T6" s="38" t="s">
        <v>49</v>
      </c>
      <c r="U6" s="38" t="s">
        <v>49</v>
      </c>
      <c r="V6" s="38" t="s">
        <v>49</v>
      </c>
      <c r="W6" s="38" t="s">
        <v>49</v>
      </c>
      <c r="X6" s="38" t="s">
        <v>49</v>
      </c>
      <c r="Y6" s="38">
        <f t="shared" si="0"/>
        <v>0</v>
      </c>
      <c r="AB6" s="24">
        <f t="shared" si="1"/>
        <v>0</v>
      </c>
      <c r="AC6" s="11">
        <v>0</v>
      </c>
      <c r="AD6" s="21">
        <v>0</v>
      </c>
      <c r="AE6" s="25">
        <f t="shared" si="2"/>
        <v>0</v>
      </c>
    </row>
    <row r="7" spans="1:31" ht="12.75" x14ac:dyDescent="0.2">
      <c r="A7" s="8" t="s">
        <v>7</v>
      </c>
      <c r="B7" s="8" t="s">
        <v>32</v>
      </c>
      <c r="C7" s="16" t="s">
        <v>33</v>
      </c>
      <c r="D7" s="13" t="s">
        <v>70</v>
      </c>
      <c r="E7" s="13" t="s">
        <v>82</v>
      </c>
      <c r="F7" s="3" t="s">
        <v>59</v>
      </c>
      <c r="G7" s="11" t="s">
        <v>48</v>
      </c>
      <c r="H7" s="11" t="s">
        <v>48</v>
      </c>
      <c r="I7" s="21" t="s">
        <v>48</v>
      </c>
      <c r="J7" s="21" t="s">
        <v>48</v>
      </c>
      <c r="K7" s="21" t="s">
        <v>48</v>
      </c>
      <c r="L7" s="21" t="s">
        <v>48</v>
      </c>
      <c r="M7" s="21" t="s">
        <v>48</v>
      </c>
      <c r="N7" s="21" t="s">
        <v>48</v>
      </c>
      <c r="O7" s="21" t="s">
        <v>48</v>
      </c>
      <c r="P7" s="21" t="s">
        <v>48</v>
      </c>
      <c r="Q7" s="21" t="s">
        <v>48</v>
      </c>
      <c r="R7" s="21" t="s">
        <v>48</v>
      </c>
      <c r="S7" s="21" t="s">
        <v>48</v>
      </c>
      <c r="T7" s="21" t="s">
        <v>48</v>
      </c>
      <c r="U7" s="21" t="s">
        <v>49</v>
      </c>
      <c r="V7" s="21" t="s">
        <v>48</v>
      </c>
      <c r="W7" s="21" t="s">
        <v>48</v>
      </c>
      <c r="X7" s="21" t="s">
        <v>49</v>
      </c>
      <c r="Y7" s="33">
        <f t="shared" si="0"/>
        <v>16</v>
      </c>
      <c r="AB7" s="24">
        <f t="shared" si="1"/>
        <v>1</v>
      </c>
      <c r="AC7" s="11">
        <f>1/10</f>
        <v>0.1</v>
      </c>
      <c r="AD7" s="21">
        <v>1</v>
      </c>
      <c r="AE7" s="25">
        <f t="shared" si="2"/>
        <v>2.1</v>
      </c>
    </row>
    <row r="8" spans="1:31" ht="12.75" x14ac:dyDescent="0.2">
      <c r="A8" s="8" t="s">
        <v>8</v>
      </c>
      <c r="B8" s="8" t="s">
        <v>33</v>
      </c>
      <c r="C8" s="16" t="s">
        <v>35</v>
      </c>
      <c r="D8" s="8" t="s">
        <v>97</v>
      </c>
      <c r="E8" s="8" t="s">
        <v>83</v>
      </c>
      <c r="F8" s="3" t="s">
        <v>60</v>
      </c>
      <c r="G8" s="11" t="s">
        <v>49</v>
      </c>
      <c r="H8" s="11" t="s">
        <v>49</v>
      </c>
      <c r="I8" s="21" t="s">
        <v>48</v>
      </c>
      <c r="J8" s="21" t="s">
        <v>49</v>
      </c>
      <c r="K8" s="21" t="s">
        <v>48</v>
      </c>
      <c r="L8" s="21" t="s">
        <v>49</v>
      </c>
      <c r="M8" s="21" t="s">
        <v>48</v>
      </c>
      <c r="N8" s="21" t="s">
        <v>48</v>
      </c>
      <c r="O8" s="21" t="s">
        <v>48</v>
      </c>
      <c r="P8" s="21" t="s">
        <v>48</v>
      </c>
      <c r="Q8" s="21" t="s">
        <v>48</v>
      </c>
      <c r="R8" s="21" t="s">
        <v>49</v>
      </c>
      <c r="S8" s="21" t="s">
        <v>49</v>
      </c>
      <c r="T8" s="21" t="s">
        <v>49</v>
      </c>
      <c r="U8" s="21" t="s">
        <v>49</v>
      </c>
      <c r="V8" s="21" t="s">
        <v>49</v>
      </c>
      <c r="W8" s="21" t="s">
        <v>49</v>
      </c>
      <c r="X8" s="21" t="s">
        <v>49</v>
      </c>
      <c r="Y8" s="38">
        <f t="shared" si="0"/>
        <v>7</v>
      </c>
      <c r="AB8" s="24">
        <f t="shared" si="1"/>
        <v>0.4</v>
      </c>
      <c r="AC8" s="11">
        <f>3/10</f>
        <v>0.3</v>
      </c>
      <c r="AD8" s="21">
        <v>0</v>
      </c>
      <c r="AE8" s="25">
        <f t="shared" si="2"/>
        <v>0.7</v>
      </c>
    </row>
    <row r="9" spans="1:31" ht="12.75" x14ac:dyDescent="0.2">
      <c r="A9" s="34" t="s">
        <v>9</v>
      </c>
      <c r="B9" s="34" t="s">
        <v>35</v>
      </c>
      <c r="C9" s="40" t="s">
        <v>34</v>
      </c>
      <c r="D9" s="34" t="s">
        <v>66</v>
      </c>
      <c r="E9" s="36" t="s">
        <v>84</v>
      </c>
      <c r="F9" s="37" t="s">
        <v>61</v>
      </c>
      <c r="G9" s="31" t="s">
        <v>49</v>
      </c>
      <c r="H9" s="31" t="s">
        <v>49</v>
      </c>
      <c r="I9" s="38" t="s">
        <v>49</v>
      </c>
      <c r="J9" s="38" t="s">
        <v>49</v>
      </c>
      <c r="K9" s="38" t="s">
        <v>49</v>
      </c>
      <c r="L9" s="38" t="s">
        <v>49</v>
      </c>
      <c r="M9" s="38" t="s">
        <v>49</v>
      </c>
      <c r="N9" s="38" t="s">
        <v>49</v>
      </c>
      <c r="O9" s="38" t="s">
        <v>49</v>
      </c>
      <c r="P9" s="38" t="s">
        <v>49</v>
      </c>
      <c r="Q9" s="38" t="s">
        <v>49</v>
      </c>
      <c r="R9" s="38" t="s">
        <v>49</v>
      </c>
      <c r="S9" s="38" t="s">
        <v>49</v>
      </c>
      <c r="T9" s="38" t="s">
        <v>49</v>
      </c>
      <c r="U9" s="38" t="s">
        <v>49</v>
      </c>
      <c r="V9" s="38" t="s">
        <v>49</v>
      </c>
      <c r="W9" s="38" t="s">
        <v>49</v>
      </c>
      <c r="X9" s="38" t="s">
        <v>49</v>
      </c>
      <c r="Y9" s="38">
        <f t="shared" si="0"/>
        <v>0</v>
      </c>
      <c r="AB9" s="24">
        <f t="shared" si="1"/>
        <v>0</v>
      </c>
      <c r="AC9" s="11">
        <v>0</v>
      </c>
      <c r="AD9" s="21">
        <v>0</v>
      </c>
      <c r="AE9" s="25">
        <f t="shared" si="2"/>
        <v>0</v>
      </c>
    </row>
    <row r="10" spans="1:31" ht="12.75" x14ac:dyDescent="0.2">
      <c r="A10" s="34" t="s">
        <v>10</v>
      </c>
      <c r="B10" s="34" t="s">
        <v>34</v>
      </c>
      <c r="C10" s="40" t="s">
        <v>12</v>
      </c>
      <c r="D10" s="34" t="s">
        <v>65</v>
      </c>
      <c r="E10" s="36" t="s">
        <v>87</v>
      </c>
      <c r="F10" s="37" t="s">
        <v>62</v>
      </c>
      <c r="G10" s="31" t="s">
        <v>49</v>
      </c>
      <c r="H10" s="31" t="s">
        <v>49</v>
      </c>
      <c r="I10" s="38" t="s">
        <v>49</v>
      </c>
      <c r="J10" s="38" t="s">
        <v>49</v>
      </c>
      <c r="K10" s="38" t="s">
        <v>49</v>
      </c>
      <c r="L10" s="38" t="s">
        <v>49</v>
      </c>
      <c r="M10" s="38" t="s">
        <v>49</v>
      </c>
      <c r="N10" s="38" t="s">
        <v>49</v>
      </c>
      <c r="O10" s="38" t="s">
        <v>49</v>
      </c>
      <c r="P10" s="38" t="s">
        <v>49</v>
      </c>
      <c r="Q10" s="38" t="s">
        <v>49</v>
      </c>
      <c r="R10" s="38" t="s">
        <v>49</v>
      </c>
      <c r="S10" s="38" t="s">
        <v>49</v>
      </c>
      <c r="T10" s="38" t="s">
        <v>49</v>
      </c>
      <c r="U10" s="38" t="s">
        <v>49</v>
      </c>
      <c r="V10" s="38" t="s">
        <v>49</v>
      </c>
      <c r="W10" s="38" t="s">
        <v>49</v>
      </c>
      <c r="X10" s="38" t="s">
        <v>49</v>
      </c>
      <c r="Y10" s="38">
        <f t="shared" si="0"/>
        <v>0</v>
      </c>
      <c r="AB10" s="24">
        <f t="shared" si="1"/>
        <v>0</v>
      </c>
      <c r="AC10" s="11">
        <v>0</v>
      </c>
      <c r="AD10" s="21">
        <v>0</v>
      </c>
      <c r="AE10" s="25">
        <f t="shared" si="2"/>
        <v>0</v>
      </c>
    </row>
    <row r="11" spans="1:31" ht="12.75" x14ac:dyDescent="0.2">
      <c r="A11" s="34" t="s">
        <v>11</v>
      </c>
      <c r="B11" s="34" t="s">
        <v>12</v>
      </c>
      <c r="C11" s="40" t="s">
        <v>43</v>
      </c>
      <c r="D11" s="34" t="s">
        <v>94</v>
      </c>
      <c r="E11" s="36" t="s">
        <v>88</v>
      </c>
      <c r="F11" s="37" t="s">
        <v>63</v>
      </c>
      <c r="G11" s="31" t="s">
        <v>49</v>
      </c>
      <c r="H11" s="31" t="s">
        <v>49</v>
      </c>
      <c r="I11" s="38" t="s">
        <v>49</v>
      </c>
      <c r="J11" s="38" t="s">
        <v>49</v>
      </c>
      <c r="K11" s="38" t="s">
        <v>49</v>
      </c>
      <c r="L11" s="38" t="s">
        <v>49</v>
      </c>
      <c r="M11" s="38" t="s">
        <v>49</v>
      </c>
      <c r="N11" s="38" t="s">
        <v>49</v>
      </c>
      <c r="O11" s="38" t="s">
        <v>49</v>
      </c>
      <c r="P11" s="38" t="s">
        <v>49</v>
      </c>
      <c r="Q11" s="38" t="s">
        <v>49</v>
      </c>
      <c r="R11" s="38" t="s">
        <v>49</v>
      </c>
      <c r="S11" s="38" t="s">
        <v>49</v>
      </c>
      <c r="T11" s="38" t="s">
        <v>49</v>
      </c>
      <c r="U11" s="38" t="s">
        <v>49</v>
      </c>
      <c r="V11" s="38" t="s">
        <v>49</v>
      </c>
      <c r="W11" s="38" t="s">
        <v>49</v>
      </c>
      <c r="X11" s="38" t="s">
        <v>49</v>
      </c>
      <c r="Y11" s="38">
        <f t="shared" si="0"/>
        <v>0</v>
      </c>
      <c r="AB11" s="24">
        <f t="shared" si="1"/>
        <v>0</v>
      </c>
      <c r="AC11" s="11">
        <v>0</v>
      </c>
      <c r="AD11" s="21">
        <v>0</v>
      </c>
      <c r="AE11" s="25">
        <f t="shared" si="2"/>
        <v>0</v>
      </c>
    </row>
    <row r="12" spans="1:31" ht="12.75" x14ac:dyDescent="0.2">
      <c r="A12" s="8" t="s">
        <v>13</v>
      </c>
      <c r="B12" s="8" t="s">
        <v>43</v>
      </c>
      <c r="C12" s="16" t="s">
        <v>36</v>
      </c>
      <c r="D12" s="8" t="s">
        <v>93</v>
      </c>
      <c r="E12" s="8" t="s">
        <v>89</v>
      </c>
      <c r="F12" s="3" t="s">
        <v>64</v>
      </c>
      <c r="G12" s="11" t="s">
        <v>49</v>
      </c>
      <c r="H12" s="11" t="s">
        <v>48</v>
      </c>
      <c r="I12" s="21" t="s">
        <v>48</v>
      </c>
      <c r="J12" s="21" t="s">
        <v>48</v>
      </c>
      <c r="K12" s="21" t="s">
        <v>48</v>
      </c>
      <c r="L12" s="21" t="s">
        <v>48</v>
      </c>
      <c r="M12" s="21" t="s">
        <v>49</v>
      </c>
      <c r="N12" s="21" t="s">
        <v>48</v>
      </c>
      <c r="O12" s="21" t="s">
        <v>48</v>
      </c>
      <c r="P12" s="21" t="s">
        <v>48</v>
      </c>
      <c r="Q12" s="21" t="s">
        <v>48</v>
      </c>
      <c r="R12" s="21" t="s">
        <v>49</v>
      </c>
      <c r="S12" s="21" t="s">
        <v>48</v>
      </c>
      <c r="T12" s="21" t="s">
        <v>48</v>
      </c>
      <c r="U12" s="21" t="s">
        <v>49</v>
      </c>
      <c r="V12" s="21" t="s">
        <v>49</v>
      </c>
      <c r="W12" s="21" t="s">
        <v>48</v>
      </c>
      <c r="X12" s="21" t="s">
        <v>49</v>
      </c>
      <c r="Y12" s="42">
        <f t="shared" si="0"/>
        <v>12</v>
      </c>
      <c r="AB12" s="24">
        <f t="shared" si="1"/>
        <v>0.8</v>
      </c>
      <c r="AC12" s="11">
        <f>5/10</f>
        <v>0.5</v>
      </c>
      <c r="AD12" s="21">
        <v>0</v>
      </c>
      <c r="AE12" s="25">
        <f t="shared" si="2"/>
        <v>1.3</v>
      </c>
    </row>
    <row r="13" spans="1:31" ht="12.75" x14ac:dyDescent="0.2">
      <c r="A13" s="8" t="s">
        <v>14</v>
      </c>
      <c r="B13" s="8" t="s">
        <v>36</v>
      </c>
      <c r="C13" s="16" t="s">
        <v>37</v>
      </c>
      <c r="D13" s="13" t="s">
        <v>98</v>
      </c>
      <c r="E13" s="8" t="s">
        <v>72</v>
      </c>
      <c r="F13" s="4" t="s">
        <v>65</v>
      </c>
      <c r="G13" s="11" t="s">
        <v>48</v>
      </c>
      <c r="H13" s="11" t="s">
        <v>49</v>
      </c>
      <c r="I13" s="21" t="s">
        <v>48</v>
      </c>
      <c r="J13" s="21" t="s">
        <v>49</v>
      </c>
      <c r="K13" s="21" t="s">
        <v>48</v>
      </c>
      <c r="L13" s="21" t="s">
        <v>49</v>
      </c>
      <c r="M13" s="21" t="s">
        <v>49</v>
      </c>
      <c r="N13" s="21" t="s">
        <v>49</v>
      </c>
      <c r="O13" s="21" t="s">
        <v>49</v>
      </c>
      <c r="P13" s="21" t="s">
        <v>49</v>
      </c>
      <c r="Q13" s="21" t="s">
        <v>49</v>
      </c>
      <c r="R13" s="21" t="s">
        <v>49</v>
      </c>
      <c r="S13" s="21" t="s">
        <v>49</v>
      </c>
      <c r="T13" s="21" t="s">
        <v>48</v>
      </c>
      <c r="U13" s="21" t="s">
        <v>49</v>
      </c>
      <c r="V13" s="21" t="s">
        <v>49</v>
      </c>
      <c r="W13" s="21" t="s">
        <v>49</v>
      </c>
      <c r="X13" s="21" t="s">
        <v>49</v>
      </c>
      <c r="Y13" s="38">
        <f t="shared" si="0"/>
        <v>4</v>
      </c>
      <c r="AB13" s="24">
        <f t="shared" si="1"/>
        <v>0.6</v>
      </c>
      <c r="AC13" s="11">
        <f>0/10</f>
        <v>0</v>
      </c>
      <c r="AD13" s="21">
        <v>0</v>
      </c>
      <c r="AE13" s="25">
        <f t="shared" si="2"/>
        <v>0.6</v>
      </c>
    </row>
    <row r="14" spans="1:31" ht="12.75" x14ac:dyDescent="0.2">
      <c r="A14" s="8" t="s">
        <v>15</v>
      </c>
      <c r="B14" s="8" t="s">
        <v>37</v>
      </c>
      <c r="C14" s="16" t="s">
        <v>38</v>
      </c>
      <c r="D14" s="8" t="s">
        <v>75</v>
      </c>
      <c r="E14" s="8" t="s">
        <v>90</v>
      </c>
      <c r="F14" s="4" t="s">
        <v>66</v>
      </c>
      <c r="G14" s="11" t="s">
        <v>48</v>
      </c>
      <c r="H14" s="11" t="s">
        <v>49</v>
      </c>
      <c r="I14" s="21" t="s">
        <v>48</v>
      </c>
      <c r="J14" s="21" t="s">
        <v>49</v>
      </c>
      <c r="K14" s="21" t="s">
        <v>48</v>
      </c>
      <c r="L14" s="21" t="s">
        <v>49</v>
      </c>
      <c r="M14" s="21" t="s">
        <v>48</v>
      </c>
      <c r="N14" s="21" t="s">
        <v>48</v>
      </c>
      <c r="O14" s="21" t="s">
        <v>48</v>
      </c>
      <c r="P14" s="21" t="s">
        <v>49</v>
      </c>
      <c r="Q14" s="21" t="s">
        <v>48</v>
      </c>
      <c r="R14" s="21" t="s">
        <v>48</v>
      </c>
      <c r="S14" s="21" t="s">
        <v>48</v>
      </c>
      <c r="T14" s="21" t="s">
        <v>48</v>
      </c>
      <c r="U14" s="21" t="s">
        <v>49</v>
      </c>
      <c r="V14" s="21" t="s">
        <v>49</v>
      </c>
      <c r="W14" s="21" t="s">
        <v>48</v>
      </c>
      <c r="X14" s="21" t="s">
        <v>49</v>
      </c>
      <c r="Y14" s="42">
        <f t="shared" si="0"/>
        <v>11</v>
      </c>
      <c r="AB14" s="24">
        <f t="shared" si="1"/>
        <v>0.6</v>
      </c>
      <c r="AC14" s="11">
        <f>4/10</f>
        <v>0.4</v>
      </c>
      <c r="AD14" s="21">
        <v>0</v>
      </c>
      <c r="AE14" s="25">
        <f t="shared" si="2"/>
        <v>1</v>
      </c>
    </row>
    <row r="15" spans="1:31" ht="12.75" x14ac:dyDescent="0.2">
      <c r="A15" s="8" t="s">
        <v>16</v>
      </c>
      <c r="B15" s="20" t="s">
        <v>38</v>
      </c>
      <c r="C15" s="16" t="s">
        <v>39</v>
      </c>
      <c r="D15" s="8" t="s">
        <v>91</v>
      </c>
      <c r="E15" s="13" t="s">
        <v>77</v>
      </c>
      <c r="F15" s="32" t="s">
        <v>67</v>
      </c>
      <c r="G15" s="11" t="s">
        <v>48</v>
      </c>
      <c r="H15" s="11" t="s">
        <v>48</v>
      </c>
      <c r="I15" s="21" t="s">
        <v>48</v>
      </c>
      <c r="J15" s="21" t="s">
        <v>48</v>
      </c>
      <c r="K15" s="21" t="s">
        <v>48</v>
      </c>
      <c r="L15" s="21" t="s">
        <v>49</v>
      </c>
      <c r="M15" s="21" t="s">
        <v>48</v>
      </c>
      <c r="N15" s="21" t="s">
        <v>49</v>
      </c>
      <c r="O15" s="21" t="s">
        <v>48</v>
      </c>
      <c r="P15" s="21" t="s">
        <v>48</v>
      </c>
      <c r="Q15" s="21" t="s">
        <v>48</v>
      </c>
      <c r="R15" s="21" t="s">
        <v>49</v>
      </c>
      <c r="S15" s="21" t="s">
        <v>48</v>
      </c>
      <c r="T15" s="21" t="s">
        <v>49</v>
      </c>
      <c r="U15" s="21" t="s">
        <v>49</v>
      </c>
      <c r="V15" s="21" t="s">
        <v>48</v>
      </c>
      <c r="W15" s="21" t="s">
        <v>48</v>
      </c>
      <c r="X15" s="21" t="s">
        <v>49</v>
      </c>
      <c r="Y15" s="42">
        <f t="shared" si="0"/>
        <v>12</v>
      </c>
      <c r="AB15" s="24">
        <f t="shared" si="1"/>
        <v>1</v>
      </c>
      <c r="AC15" s="11">
        <f>0/10</f>
        <v>0</v>
      </c>
      <c r="AD15" s="21">
        <v>0</v>
      </c>
      <c r="AE15" s="25">
        <f t="shared" si="2"/>
        <v>1</v>
      </c>
    </row>
    <row r="16" spans="1:31" ht="12.75" x14ac:dyDescent="0.2">
      <c r="A16" s="8" t="s">
        <v>17</v>
      </c>
      <c r="B16" s="17" t="s">
        <v>39</v>
      </c>
      <c r="C16" s="16" t="s">
        <v>40</v>
      </c>
      <c r="D16" s="8" t="s">
        <v>74</v>
      </c>
      <c r="E16" s="23" t="s">
        <v>73</v>
      </c>
      <c r="F16" s="3" t="s">
        <v>68</v>
      </c>
      <c r="G16" s="11" t="s">
        <v>48</v>
      </c>
      <c r="H16" s="11" t="s">
        <v>48</v>
      </c>
      <c r="I16" s="21" t="s">
        <v>49</v>
      </c>
      <c r="J16" s="21" t="s">
        <v>49</v>
      </c>
      <c r="K16" s="21" t="s">
        <v>48</v>
      </c>
      <c r="L16" s="21" t="s">
        <v>48</v>
      </c>
      <c r="M16" s="21" t="s">
        <v>49</v>
      </c>
      <c r="N16" s="21" t="s">
        <v>49</v>
      </c>
      <c r="O16" s="21" t="s">
        <v>49</v>
      </c>
      <c r="P16" s="21" t="s">
        <v>49</v>
      </c>
      <c r="Q16" s="21" t="s">
        <v>48</v>
      </c>
      <c r="R16" s="21" t="s">
        <v>49</v>
      </c>
      <c r="S16" s="21" t="s">
        <v>48</v>
      </c>
      <c r="T16" s="21" t="s">
        <v>49</v>
      </c>
      <c r="U16" s="21" t="s">
        <v>49</v>
      </c>
      <c r="V16" s="21" t="s">
        <v>49</v>
      </c>
      <c r="W16" s="21" t="s">
        <v>48</v>
      </c>
      <c r="X16" s="21" t="s">
        <v>49</v>
      </c>
      <c r="Y16" s="38">
        <f t="shared" si="0"/>
        <v>7</v>
      </c>
      <c r="AB16" s="24">
        <f t="shared" si="1"/>
        <v>0.6</v>
      </c>
      <c r="AC16" s="11">
        <v>0</v>
      </c>
      <c r="AD16" s="21">
        <v>1</v>
      </c>
      <c r="AE16" s="25">
        <f t="shared" si="2"/>
        <v>1.6</v>
      </c>
    </row>
    <row r="17" spans="1:31" ht="12.75" x14ac:dyDescent="0.2">
      <c r="A17" s="35" t="s">
        <v>18</v>
      </c>
      <c r="B17" s="35" t="s">
        <v>19</v>
      </c>
      <c r="C17" s="40" t="s">
        <v>41</v>
      </c>
      <c r="D17" s="36" t="s">
        <v>73</v>
      </c>
      <c r="E17" s="34" t="s">
        <v>74</v>
      </c>
      <c r="F17" s="37" t="s">
        <v>69</v>
      </c>
      <c r="G17" s="31" t="s">
        <v>49</v>
      </c>
      <c r="H17" s="31" t="s">
        <v>49</v>
      </c>
      <c r="I17" s="38" t="s">
        <v>49</v>
      </c>
      <c r="J17" s="38" t="s">
        <v>49</v>
      </c>
      <c r="K17" s="38" t="s">
        <v>49</v>
      </c>
      <c r="L17" s="38" t="s">
        <v>49</v>
      </c>
      <c r="M17" s="38" t="s">
        <v>49</v>
      </c>
      <c r="N17" s="38" t="s">
        <v>49</v>
      </c>
      <c r="O17" s="38" t="s">
        <v>49</v>
      </c>
      <c r="P17" s="38" t="s">
        <v>49</v>
      </c>
      <c r="Q17" s="38" t="s">
        <v>49</v>
      </c>
      <c r="R17" s="38" t="s">
        <v>49</v>
      </c>
      <c r="S17" s="38" t="s">
        <v>49</v>
      </c>
      <c r="T17" s="38" t="s">
        <v>49</v>
      </c>
      <c r="U17" s="38" t="s">
        <v>49</v>
      </c>
      <c r="V17" s="38" t="s">
        <v>49</v>
      </c>
      <c r="W17" s="38" t="s">
        <v>49</v>
      </c>
      <c r="X17" s="38" t="s">
        <v>49</v>
      </c>
      <c r="Y17" s="38">
        <f t="shared" si="0"/>
        <v>0</v>
      </c>
      <c r="AB17" s="24">
        <f t="shared" si="1"/>
        <v>0</v>
      </c>
      <c r="AC17" s="11">
        <v>0</v>
      </c>
      <c r="AD17" s="21">
        <v>0</v>
      </c>
      <c r="AE17" s="25">
        <f t="shared" si="2"/>
        <v>0</v>
      </c>
    </row>
    <row r="18" spans="1:31" ht="12.75" x14ac:dyDescent="0.2">
      <c r="A18" s="8" t="s">
        <v>20</v>
      </c>
      <c r="B18" s="8" t="s">
        <v>40</v>
      </c>
      <c r="C18" s="16" t="s">
        <v>42</v>
      </c>
      <c r="D18" s="13" t="s">
        <v>77</v>
      </c>
      <c r="E18" s="8" t="s">
        <v>91</v>
      </c>
      <c r="F18" s="3" t="s">
        <v>70</v>
      </c>
      <c r="G18" s="11" t="s">
        <v>48</v>
      </c>
      <c r="H18" s="11" t="s">
        <v>48</v>
      </c>
      <c r="I18" s="21" t="s">
        <v>48</v>
      </c>
      <c r="J18" s="21" t="s">
        <v>48</v>
      </c>
      <c r="K18" s="21" t="s">
        <v>48</v>
      </c>
      <c r="L18" s="21" t="s">
        <v>48</v>
      </c>
      <c r="M18" s="21" t="s">
        <v>48</v>
      </c>
      <c r="N18" s="21" t="s">
        <v>48</v>
      </c>
      <c r="O18" s="21" t="s">
        <v>48</v>
      </c>
      <c r="P18" s="21" t="s">
        <v>48</v>
      </c>
      <c r="Q18" s="21" t="s">
        <v>48</v>
      </c>
      <c r="R18" s="21" t="s">
        <v>48</v>
      </c>
      <c r="S18" s="21" t="s">
        <v>48</v>
      </c>
      <c r="T18" s="21" t="s">
        <v>48</v>
      </c>
      <c r="U18" s="21" t="s">
        <v>49</v>
      </c>
      <c r="V18" s="21" t="s">
        <v>49</v>
      </c>
      <c r="W18" s="21" t="s">
        <v>48</v>
      </c>
      <c r="X18" s="21" t="s">
        <v>49</v>
      </c>
      <c r="Y18" s="33">
        <f t="shared" si="0"/>
        <v>15</v>
      </c>
      <c r="AB18" s="24">
        <f t="shared" si="1"/>
        <v>1</v>
      </c>
      <c r="AC18" s="11">
        <f>4/10</f>
        <v>0.4</v>
      </c>
      <c r="AD18" s="21">
        <v>0</v>
      </c>
      <c r="AE18" s="25">
        <f t="shared" si="2"/>
        <v>1.4</v>
      </c>
    </row>
    <row r="19" spans="1:31" ht="12.75" x14ac:dyDescent="0.2">
      <c r="A19" s="8" t="s">
        <v>21</v>
      </c>
      <c r="B19" s="17" t="s">
        <v>107</v>
      </c>
      <c r="C19" s="16" t="s">
        <v>44</v>
      </c>
      <c r="D19" s="8" t="s">
        <v>90</v>
      </c>
      <c r="E19" s="17" t="s">
        <v>75</v>
      </c>
      <c r="F19" s="3" t="s">
        <v>71</v>
      </c>
      <c r="G19" s="11" t="s">
        <v>48</v>
      </c>
      <c r="H19" s="11" t="s">
        <v>48</v>
      </c>
      <c r="I19" s="21" t="s">
        <v>48</v>
      </c>
      <c r="J19" s="21" t="s">
        <v>48</v>
      </c>
      <c r="K19" s="21" t="s">
        <v>48</v>
      </c>
      <c r="L19" s="21" t="s">
        <v>48</v>
      </c>
      <c r="M19" s="21" t="s">
        <v>48</v>
      </c>
      <c r="N19" s="21" t="s">
        <v>48</v>
      </c>
      <c r="O19" s="21" t="s">
        <v>48</v>
      </c>
      <c r="P19" s="21" t="s">
        <v>49</v>
      </c>
      <c r="Q19" s="21" t="s">
        <v>48</v>
      </c>
      <c r="R19" s="21" t="s">
        <v>48</v>
      </c>
      <c r="S19" s="21" t="s">
        <v>48</v>
      </c>
      <c r="T19" s="21" t="s">
        <v>48</v>
      </c>
      <c r="U19" s="21" t="s">
        <v>49</v>
      </c>
      <c r="V19" s="21" t="s">
        <v>49</v>
      </c>
      <c r="W19" s="21" t="s">
        <v>49</v>
      </c>
      <c r="X19" s="21" t="s">
        <v>49</v>
      </c>
      <c r="Y19" s="33">
        <f t="shared" si="0"/>
        <v>13</v>
      </c>
      <c r="AB19" s="24">
        <f t="shared" si="1"/>
        <v>1</v>
      </c>
      <c r="AC19" s="11">
        <f>1/10</f>
        <v>0.1</v>
      </c>
      <c r="AD19" s="21">
        <v>1</v>
      </c>
      <c r="AE19" s="25">
        <f t="shared" si="2"/>
        <v>2.1</v>
      </c>
    </row>
    <row r="20" spans="1:31" ht="12.75" x14ac:dyDescent="0.2">
      <c r="A20" s="34" t="s">
        <v>22</v>
      </c>
      <c r="B20" s="34" t="s">
        <v>42</v>
      </c>
      <c r="C20" s="39" t="s">
        <v>45</v>
      </c>
      <c r="D20" s="34" t="s">
        <v>72</v>
      </c>
      <c r="E20" s="34" t="s">
        <v>92</v>
      </c>
      <c r="F20" s="37" t="s">
        <v>72</v>
      </c>
      <c r="G20" s="31" t="s">
        <v>49</v>
      </c>
      <c r="H20" s="31" t="s">
        <v>49</v>
      </c>
      <c r="I20" s="38" t="s">
        <v>49</v>
      </c>
      <c r="J20" s="38" t="s">
        <v>49</v>
      </c>
      <c r="K20" s="38" t="s">
        <v>49</v>
      </c>
      <c r="L20" s="38" t="s">
        <v>49</v>
      </c>
      <c r="M20" s="38" t="s">
        <v>49</v>
      </c>
      <c r="N20" s="38" t="s">
        <v>49</v>
      </c>
      <c r="O20" s="38" t="s">
        <v>49</v>
      </c>
      <c r="P20" s="38" t="s">
        <v>49</v>
      </c>
      <c r="Q20" s="38" t="s">
        <v>49</v>
      </c>
      <c r="R20" s="38" t="s">
        <v>49</v>
      </c>
      <c r="S20" s="38" t="s">
        <v>49</v>
      </c>
      <c r="T20" s="38" t="s">
        <v>49</v>
      </c>
      <c r="U20" s="38" t="s">
        <v>49</v>
      </c>
      <c r="V20" s="38" t="s">
        <v>49</v>
      </c>
      <c r="W20" s="38" t="s">
        <v>49</v>
      </c>
      <c r="X20" s="38" t="s">
        <v>49</v>
      </c>
      <c r="Y20" s="38">
        <f t="shared" si="0"/>
        <v>0</v>
      </c>
      <c r="AB20" s="24">
        <f t="shared" si="1"/>
        <v>0</v>
      </c>
      <c r="AC20" s="11">
        <v>0</v>
      </c>
      <c r="AD20" s="21">
        <v>0</v>
      </c>
      <c r="AE20" s="25">
        <f t="shared" si="2"/>
        <v>0</v>
      </c>
    </row>
    <row r="21" spans="1:31" ht="12.75" x14ac:dyDescent="0.2">
      <c r="A21" s="8" t="s">
        <v>23</v>
      </c>
      <c r="B21" s="20" t="s">
        <v>44</v>
      </c>
      <c r="C21" s="19" t="s">
        <v>46</v>
      </c>
      <c r="D21" s="8" t="s">
        <v>99</v>
      </c>
      <c r="E21" s="20" t="s">
        <v>93</v>
      </c>
      <c r="F21" s="12" t="s">
        <v>73</v>
      </c>
      <c r="G21" s="11" t="s">
        <v>48</v>
      </c>
      <c r="H21" s="11" t="s">
        <v>48</v>
      </c>
      <c r="I21" s="21" t="s">
        <v>48</v>
      </c>
      <c r="J21" s="21" t="s">
        <v>48</v>
      </c>
      <c r="K21" s="21" t="s">
        <v>48</v>
      </c>
      <c r="L21" s="21" t="s">
        <v>48</v>
      </c>
      <c r="M21" s="21" t="s">
        <v>48</v>
      </c>
      <c r="N21" s="21" t="s">
        <v>48</v>
      </c>
      <c r="O21" s="21" t="s">
        <v>48</v>
      </c>
      <c r="P21" s="21" t="s">
        <v>48</v>
      </c>
      <c r="Q21" s="21" t="s">
        <v>48</v>
      </c>
      <c r="R21" s="21" t="s">
        <v>48</v>
      </c>
      <c r="S21" s="21" t="s">
        <v>48</v>
      </c>
      <c r="T21" s="21" t="s">
        <v>48</v>
      </c>
      <c r="U21" s="21" t="s">
        <v>49</v>
      </c>
      <c r="V21" s="21" t="s">
        <v>48</v>
      </c>
      <c r="W21" s="21" t="s">
        <v>48</v>
      </c>
      <c r="X21" s="21" t="s">
        <v>49</v>
      </c>
      <c r="Y21" s="33">
        <f t="shared" si="0"/>
        <v>16</v>
      </c>
      <c r="AB21" s="24">
        <f t="shared" si="1"/>
        <v>1</v>
      </c>
      <c r="AC21" s="11">
        <f>2/10</f>
        <v>0.2</v>
      </c>
      <c r="AD21" s="21">
        <v>2</v>
      </c>
      <c r="AE21" s="25">
        <f t="shared" si="2"/>
        <v>3.2</v>
      </c>
    </row>
    <row r="22" spans="1:31" ht="12.75" x14ac:dyDescent="0.2">
      <c r="A22" s="8" t="s">
        <v>24</v>
      </c>
      <c r="B22" s="18" t="s">
        <v>45</v>
      </c>
      <c r="C22" s="16" t="s">
        <v>47</v>
      </c>
      <c r="D22" s="10" t="s">
        <v>100</v>
      </c>
      <c r="E22" s="18" t="s">
        <v>94</v>
      </c>
      <c r="F22" s="3" t="s">
        <v>74</v>
      </c>
      <c r="G22" s="11" t="s">
        <v>48</v>
      </c>
      <c r="H22" s="11" t="s">
        <v>48</v>
      </c>
      <c r="I22" s="21" t="s">
        <v>48</v>
      </c>
      <c r="J22" s="21" t="s">
        <v>48</v>
      </c>
      <c r="K22" s="21" t="s">
        <v>49</v>
      </c>
      <c r="L22" s="21" t="s">
        <v>48</v>
      </c>
      <c r="M22" s="21" t="s">
        <v>48</v>
      </c>
      <c r="N22" s="21" t="s">
        <v>49</v>
      </c>
      <c r="O22" s="21" t="s">
        <v>49</v>
      </c>
      <c r="P22" s="21" t="s">
        <v>48</v>
      </c>
      <c r="Q22" s="21" t="s">
        <v>48</v>
      </c>
      <c r="R22" s="21" t="s">
        <v>48</v>
      </c>
      <c r="S22" s="21" t="s">
        <v>48</v>
      </c>
      <c r="T22" s="21" t="s">
        <v>49</v>
      </c>
      <c r="U22" s="21" t="s">
        <v>49</v>
      </c>
      <c r="V22" s="21" t="s">
        <v>49</v>
      </c>
      <c r="W22" s="21" t="s">
        <v>48</v>
      </c>
      <c r="X22" s="21" t="s">
        <v>49</v>
      </c>
      <c r="Y22" s="42">
        <f t="shared" si="0"/>
        <v>11</v>
      </c>
      <c r="AB22" s="24">
        <f t="shared" si="1"/>
        <v>0.8</v>
      </c>
      <c r="AC22" s="11">
        <f>4/10</f>
        <v>0.4</v>
      </c>
      <c r="AD22" s="21">
        <v>1</v>
      </c>
      <c r="AE22" s="25">
        <f t="shared" si="2"/>
        <v>2.2000000000000002</v>
      </c>
    </row>
    <row r="23" spans="1:31" ht="12.75" x14ac:dyDescent="0.2">
      <c r="A23" s="35" t="s">
        <v>25</v>
      </c>
      <c r="B23" s="35" t="s">
        <v>26</v>
      </c>
      <c r="C23" s="34"/>
      <c r="D23" s="36" t="s">
        <v>101</v>
      </c>
      <c r="E23" s="34" t="s">
        <v>65</v>
      </c>
      <c r="F23" s="37" t="s">
        <v>75</v>
      </c>
      <c r="G23" s="31" t="s">
        <v>49</v>
      </c>
      <c r="H23" s="31" t="s">
        <v>49</v>
      </c>
      <c r="I23" s="38" t="s">
        <v>49</v>
      </c>
      <c r="J23" s="38" t="s">
        <v>49</v>
      </c>
      <c r="K23" s="38" t="s">
        <v>49</v>
      </c>
      <c r="L23" s="38" t="s">
        <v>49</v>
      </c>
      <c r="M23" s="38" t="s">
        <v>49</v>
      </c>
      <c r="N23" s="38" t="s">
        <v>49</v>
      </c>
      <c r="O23" s="38" t="s">
        <v>49</v>
      </c>
      <c r="P23" s="38" t="s">
        <v>49</v>
      </c>
      <c r="Q23" s="38" t="s">
        <v>49</v>
      </c>
      <c r="R23" s="38" t="s">
        <v>49</v>
      </c>
      <c r="S23" s="38" t="s">
        <v>49</v>
      </c>
      <c r="T23" s="38" t="s">
        <v>49</v>
      </c>
      <c r="U23" s="38" t="s">
        <v>49</v>
      </c>
      <c r="V23" s="38" t="s">
        <v>49</v>
      </c>
      <c r="W23" s="38" t="s">
        <v>49</v>
      </c>
      <c r="X23" s="38" t="s">
        <v>49</v>
      </c>
      <c r="Y23" s="38">
        <f t="shared" si="0"/>
        <v>0</v>
      </c>
      <c r="AB23" s="24">
        <f t="shared" si="1"/>
        <v>0</v>
      </c>
      <c r="AC23" s="11">
        <v>0</v>
      </c>
      <c r="AD23" s="21">
        <v>0</v>
      </c>
      <c r="AE23" s="25">
        <f t="shared" si="2"/>
        <v>0</v>
      </c>
    </row>
    <row r="24" spans="1:31" ht="12.75" x14ac:dyDescent="0.2">
      <c r="A24" s="8" t="s">
        <v>27</v>
      </c>
      <c r="B24" s="8" t="s">
        <v>46</v>
      </c>
      <c r="C24" s="8"/>
      <c r="D24" s="13" t="s">
        <v>84</v>
      </c>
      <c r="E24" s="8" t="s">
        <v>66</v>
      </c>
      <c r="F24" s="3" t="s">
        <v>76</v>
      </c>
      <c r="G24" s="11" t="s">
        <v>48</v>
      </c>
      <c r="H24" s="11" t="s">
        <v>48</v>
      </c>
      <c r="I24" s="21" t="s">
        <v>48</v>
      </c>
      <c r="J24" s="21" t="s">
        <v>48</v>
      </c>
      <c r="K24" s="21" t="s">
        <v>48</v>
      </c>
      <c r="L24" s="21" t="s">
        <v>48</v>
      </c>
      <c r="M24" s="21" t="s">
        <v>48</v>
      </c>
      <c r="N24" s="21" t="s">
        <v>48</v>
      </c>
      <c r="O24" s="21" t="s">
        <v>48</v>
      </c>
      <c r="P24" s="21" t="s">
        <v>48</v>
      </c>
      <c r="Q24" s="21" t="s">
        <v>48</v>
      </c>
      <c r="R24" s="21" t="s">
        <v>49</v>
      </c>
      <c r="S24" s="21" t="s">
        <v>48</v>
      </c>
      <c r="T24" s="21" t="s">
        <v>48</v>
      </c>
      <c r="U24" s="21" t="s">
        <v>49</v>
      </c>
      <c r="V24" s="21" t="s">
        <v>49</v>
      </c>
      <c r="W24" s="21" t="s">
        <v>48</v>
      </c>
      <c r="X24" s="21" t="s">
        <v>49</v>
      </c>
      <c r="Y24" s="33">
        <f t="shared" si="0"/>
        <v>14</v>
      </c>
      <c r="AB24" s="24">
        <f t="shared" si="1"/>
        <v>1</v>
      </c>
      <c r="AC24" s="11">
        <f>3/10</f>
        <v>0.3</v>
      </c>
      <c r="AD24" s="21">
        <v>0</v>
      </c>
      <c r="AE24" s="25">
        <f t="shared" si="2"/>
        <v>1.3</v>
      </c>
    </row>
    <row r="25" spans="1:31" ht="13.5" thickBot="1" x14ac:dyDescent="0.25">
      <c r="A25" s="8" t="s">
        <v>28</v>
      </c>
      <c r="B25" s="17" t="s">
        <v>47</v>
      </c>
      <c r="C25" s="8"/>
      <c r="D25" s="8" t="s">
        <v>83</v>
      </c>
      <c r="E25" s="8" t="s">
        <v>69</v>
      </c>
      <c r="F25" s="12" t="s">
        <v>77</v>
      </c>
      <c r="G25" s="11" t="s">
        <v>48</v>
      </c>
      <c r="H25" s="11" t="s">
        <v>48</v>
      </c>
      <c r="I25" s="21" t="s">
        <v>48</v>
      </c>
      <c r="J25" s="21" t="s">
        <v>48</v>
      </c>
      <c r="K25" s="21" t="s">
        <v>48</v>
      </c>
      <c r="L25" s="21" t="s">
        <v>48</v>
      </c>
      <c r="M25" s="21" t="s">
        <v>48</v>
      </c>
      <c r="N25" s="21" t="s">
        <v>48</v>
      </c>
      <c r="O25" s="21" t="s">
        <v>48</v>
      </c>
      <c r="P25" s="21" t="s">
        <v>49</v>
      </c>
      <c r="Q25" s="21" t="s">
        <v>48</v>
      </c>
      <c r="R25" s="21" t="s">
        <v>48</v>
      </c>
      <c r="S25" s="21" t="s">
        <v>48</v>
      </c>
      <c r="T25" s="21" t="s">
        <v>49</v>
      </c>
      <c r="U25" s="21" t="s">
        <v>49</v>
      </c>
      <c r="V25" s="21" t="s">
        <v>48</v>
      </c>
      <c r="W25" s="21" t="s">
        <v>48</v>
      </c>
      <c r="X25" s="21" t="s">
        <v>49</v>
      </c>
      <c r="Y25" s="33">
        <f t="shared" si="0"/>
        <v>14</v>
      </c>
      <c r="AB25" s="26">
        <f t="shared" si="1"/>
        <v>1</v>
      </c>
      <c r="AC25" s="27">
        <f>2/10</f>
        <v>0.2</v>
      </c>
      <c r="AD25" s="28">
        <v>1</v>
      </c>
      <c r="AE25" s="29">
        <f t="shared" si="2"/>
        <v>2.2000000000000002</v>
      </c>
    </row>
    <row r="26" spans="1:31" ht="15.75" customHeight="1" x14ac:dyDescent="0.2">
      <c r="A26" s="1"/>
      <c r="B26" s="1"/>
      <c r="C26" s="1"/>
      <c r="D26" s="1"/>
      <c r="E26" s="1"/>
      <c r="F26" s="5"/>
      <c r="G26" s="1"/>
    </row>
    <row r="27" spans="1:31" ht="15.75" customHeight="1" x14ac:dyDescent="0.2">
      <c r="A27" s="1"/>
      <c r="B27" s="1"/>
      <c r="C27" s="1"/>
      <c r="D27" s="1"/>
      <c r="E27" s="1"/>
      <c r="F27" s="5"/>
      <c r="G27" s="1"/>
    </row>
    <row r="28" spans="1:31" ht="15.75" customHeight="1" x14ac:dyDescent="0.2">
      <c r="E28" s="1" t="s">
        <v>104</v>
      </c>
      <c r="F28" s="5" t="s">
        <v>105</v>
      </c>
      <c r="G28">
        <f>COUNTIF(G3:G25,"б")</f>
        <v>13</v>
      </c>
      <c r="H28" s="14">
        <f t="shared" ref="H28:X28" si="3">COUNTIF(H3:H25,"б")</f>
        <v>12</v>
      </c>
      <c r="I28" s="14">
        <f t="shared" si="3"/>
        <v>14</v>
      </c>
      <c r="J28" s="14">
        <f t="shared" si="3"/>
        <v>11</v>
      </c>
      <c r="K28" s="14">
        <f t="shared" si="3"/>
        <v>14</v>
      </c>
      <c r="L28" s="14">
        <f t="shared" si="3"/>
        <v>11</v>
      </c>
      <c r="M28" s="14">
        <f t="shared" si="3"/>
        <v>12</v>
      </c>
      <c r="N28" s="14">
        <f t="shared" si="3"/>
        <v>11</v>
      </c>
      <c r="O28" s="14">
        <f t="shared" si="3"/>
        <v>12</v>
      </c>
      <c r="P28" s="14">
        <f t="shared" si="3"/>
        <v>9</v>
      </c>
      <c r="Q28" s="14">
        <f t="shared" si="3"/>
        <v>14</v>
      </c>
      <c r="R28" s="14">
        <f t="shared" si="3"/>
        <v>9</v>
      </c>
      <c r="S28" s="14">
        <f t="shared" si="3"/>
        <v>13</v>
      </c>
      <c r="T28" s="14">
        <f t="shared" si="3"/>
        <v>9</v>
      </c>
      <c r="U28" s="14">
        <f t="shared" si="3"/>
        <v>0</v>
      </c>
      <c r="V28" s="14">
        <f t="shared" si="3"/>
        <v>6</v>
      </c>
      <c r="W28" s="14">
        <f t="shared" si="3"/>
        <v>11</v>
      </c>
      <c r="X28" s="14">
        <f t="shared" si="3"/>
        <v>0</v>
      </c>
      <c r="AB28">
        <f>COUNTIF(G28:K28,"&gt;0")</f>
        <v>5</v>
      </c>
    </row>
    <row r="29" spans="1:31" ht="15.75" customHeight="1" x14ac:dyDescent="0.2">
      <c r="F29" s="5"/>
      <c r="I29" s="1" t="s">
        <v>106</v>
      </c>
    </row>
    <row r="30" spans="1:31" ht="15.75" customHeight="1" x14ac:dyDescent="0.2">
      <c r="F30" s="5"/>
      <c r="I30" s="22">
        <v>0.80902777777777779</v>
      </c>
    </row>
    <row r="31" spans="1:31" ht="15.75" customHeight="1" x14ac:dyDescent="0.2">
      <c r="F31" s="5"/>
    </row>
    <row r="32" spans="1:31" ht="15.75" customHeight="1" x14ac:dyDescent="0.2">
      <c r="F32" s="5"/>
    </row>
    <row r="33" spans="6:6" ht="15.75" customHeight="1" x14ac:dyDescent="0.2">
      <c r="F33" s="5"/>
    </row>
    <row r="34" spans="6:6" ht="15.75" customHeight="1" x14ac:dyDescent="0.2">
      <c r="F34" s="5"/>
    </row>
    <row r="35" spans="6:6" ht="15.75" customHeight="1" x14ac:dyDescent="0.2">
      <c r="F35" s="5"/>
    </row>
    <row r="36" spans="6:6" ht="15.75" customHeight="1" x14ac:dyDescent="0.2">
      <c r="F36" s="5"/>
    </row>
  </sheetData>
  <mergeCells count="1">
    <mergeCell ref="AB2:AE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97FE366084F146817F5A1213462D78" ma:contentTypeVersion="2" ma:contentTypeDescription="Create a new document." ma:contentTypeScope="" ma:versionID="52f3a6a4296dd064adcdde65d2672443">
  <xsd:schema xmlns:xsd="http://www.w3.org/2001/XMLSchema" xmlns:xs="http://www.w3.org/2001/XMLSchema" xmlns:p="http://schemas.microsoft.com/office/2006/metadata/properties" xmlns:ns2="3556005c-add2-4566-8e35-097b15b6c821" targetNamespace="http://schemas.microsoft.com/office/2006/metadata/properties" ma:root="true" ma:fieldsID="00cbbd8d81ba7c0b8ea5b970e5832b8d" ns2:_="">
    <xsd:import namespace="3556005c-add2-4566-8e35-097b15b6c8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56005c-add2-4566-8e35-097b15b6c8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60666D-54C7-4254-AF94-D177A86955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A73EA4-46AD-4050-A701-8CE9C6168D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56005c-add2-4566-8e35-097b15b6c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9886F4-C7EC-4667-B483-2F08744C7CA8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Пшеничников Богдан Леонидович</dc:creator>
  <cp:lastModifiedBy>Антон Сафронов</cp:lastModifiedBy>
  <dcterms:created xsi:type="dcterms:W3CDTF">2020-09-07T19:42:19Z</dcterms:created>
  <dcterms:modified xsi:type="dcterms:W3CDTF">2024-04-26T22:40:23Z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0x0101007797FE366084F146817F5A1213462D78</vt:lpwstr>
  </property>
</Properties>
</file>