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lash\Documents\SubjectProgrammingMethods\Курсовая работа\+17 - Посещаемость занятий обучающимися\"/>
    </mc:Choice>
  </mc:AlternateContent>
  <bookViews>
    <workbookView xWindow="-120" yWindow="-120" windowWidth="29040" windowHeight="15840"/>
  </bookViews>
  <sheets>
    <sheet name="Посещаемость" sheetId="1" r:id="rId1"/>
  </sheets>
  <calcPr calcId="162913"/>
</workbook>
</file>

<file path=xl/calcChain.xml><?xml version="1.0" encoding="utf-8"?>
<calcChain xmlns="http://schemas.openxmlformats.org/spreadsheetml/2006/main">
  <c r="V4" i="1" l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3" i="1"/>
  <c r="J21" i="1"/>
  <c r="K21" i="1"/>
  <c r="L21" i="1"/>
  <c r="M21" i="1"/>
  <c r="N21" i="1"/>
  <c r="O21" i="1"/>
  <c r="P21" i="1"/>
  <c r="Q21" i="1"/>
  <c r="R21" i="1"/>
  <c r="S21" i="1"/>
  <c r="T21" i="1"/>
  <c r="U21" i="1"/>
  <c r="AK4" i="1" l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3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E21" i="1"/>
  <c r="F21" i="1"/>
  <c r="G21" i="1"/>
  <c r="H21" i="1"/>
  <c r="I21" i="1"/>
  <c r="D21" i="1"/>
  <c r="AH21" i="1" l="1"/>
  <c r="AH4" i="1" s="1"/>
  <c r="AH9" i="1"/>
  <c r="AH8" i="1"/>
  <c r="AH14" i="1" l="1"/>
  <c r="AH11" i="1"/>
  <c r="AH17" i="1"/>
  <c r="AH5" i="1"/>
  <c r="AH13" i="1"/>
  <c r="AH19" i="1"/>
  <c r="AH6" i="1"/>
  <c r="AH3" i="1"/>
  <c r="AH10" i="1"/>
  <c r="AH12" i="1"/>
  <c r="AH15" i="1"/>
  <c r="AH16" i="1"/>
  <c r="AH18" i="1"/>
  <c r="AH7" i="1"/>
</calcChain>
</file>

<file path=xl/sharedStrings.xml><?xml version="1.0" encoding="utf-8"?>
<sst xmlns="http://schemas.openxmlformats.org/spreadsheetml/2006/main" count="381" uniqueCount="77">
  <si>
    <t>ФИО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</si>
  <si>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</si>
  <si>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</si>
  <si>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</si>
  <si>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</si>
  <si>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</si>
  <si>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</si>
  <si>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</si>
  <si>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</si>
  <si>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</si>
  <si>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</si>
  <si>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</si>
  <si>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</si>
  <si>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</si>
  <si>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</si>
  <si>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</si>
  <si>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</si>
  <si>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</si>
  <si>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 xml:space="preserve">№ </t>
  </si>
  <si>
    <t xml:space="preserve">                                      Список группы ВУЦ-111 </t>
  </si>
  <si>
    <t>Азжеуров Андрей Павлович</t>
  </si>
  <si>
    <t>Ардбелава Георгий Джустанович</t>
  </si>
  <si>
    <t>Бобычев Валентин Андреевич</t>
  </si>
  <si>
    <t>Денисов Иван Эдуардович</t>
  </si>
  <si>
    <t>Исеев Иван Джиргалович</t>
  </si>
  <si>
    <t>Константинова Мария Александровна</t>
  </si>
  <si>
    <t>Короленков Сергей Алексеевич</t>
  </si>
  <si>
    <t>Коротков Денис Александрович</t>
  </si>
  <si>
    <t>Коршунов Максим Геннадьевич</t>
  </si>
  <si>
    <t>Кузнецов Алексей Василиевич</t>
  </si>
  <si>
    <t>Куликов Дмитрий Алексеевич</t>
  </si>
  <si>
    <t>Морозкин Максим Павлович</t>
  </si>
  <si>
    <t>Нестерова Анастасия Витальевна</t>
  </si>
  <si>
    <t>Романова София Романовна</t>
  </si>
  <si>
    <t>Смирнов Владислав Анатольевич</t>
  </si>
  <si>
    <t>Соколов Олег Сергеевич</t>
  </si>
  <si>
    <t>Тугаринов Данила Александрович</t>
  </si>
  <si>
    <t>08.09.2020 (пр)</t>
  </si>
  <si>
    <t>б</t>
  </si>
  <si>
    <t>н</t>
  </si>
  <si>
    <t>10.09.2020 (лк)</t>
  </si>
  <si>
    <t>Результат</t>
  </si>
  <si>
    <t>-9.41646</t>
  </si>
  <si>
    <t>-1.01401</t>
  </si>
  <si>
    <t>1.64577</t>
  </si>
  <si>
    <t>2.18784</t>
  </si>
  <si>
    <t>-1.37718</t>
  </si>
  <si>
    <t>4.72069</t>
  </si>
  <si>
    <t>-4.954</t>
  </si>
  <si>
    <t>-2.32083</t>
  </si>
  <si>
    <t>-13.08286</t>
  </si>
  <si>
    <t>105.83208</t>
  </si>
  <si>
    <t>1.43735</t>
  </si>
  <si>
    <t>2.90164</t>
  </si>
  <si>
    <t>-83.653</t>
  </si>
  <si>
    <t>-0.74666</t>
  </si>
  <si>
    <t>5.73919</t>
  </si>
  <si>
    <t>2.88476</t>
  </si>
  <si>
    <t>3.58289</t>
  </si>
  <si>
    <t>22.09.2020 (пр)</t>
  </si>
  <si>
    <t>24.09.2020 (лк)</t>
  </si>
  <si>
    <t>06.10.2020 (пр)</t>
  </si>
  <si>
    <t>08.10.2020 (лк)</t>
  </si>
  <si>
    <t>ПК-1</t>
  </si>
  <si>
    <t>20.10.2020 (пр)</t>
  </si>
  <si>
    <t>22.10.2020 (лк)</t>
  </si>
  <si>
    <t>03.11.2020 (пр)</t>
  </si>
  <si>
    <t>17.11.2020 (пр)</t>
  </si>
  <si>
    <t>19.11.2020 (лк)</t>
  </si>
  <si>
    <t>05.11.2020 (лк)</t>
  </si>
  <si>
    <t>01.12.2020 (пр)</t>
  </si>
  <si>
    <t>03.12.2020 (лк)</t>
  </si>
  <si>
    <t>15.12.2020 (пр)</t>
  </si>
  <si>
    <t>17.12.2020 (лк)</t>
  </si>
  <si>
    <t>29.12.2020 (пр)</t>
  </si>
  <si>
    <t>31.12.2020 (лк)</t>
  </si>
  <si>
    <t>был(а)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</si>
</sst>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rgb="FF000000"/>
      <name val="Arial"/>
    </font>
    <font>
      <b/>
      <sz val="10"/>
      <color rgb="FF000000"/>
      <name val="Arial"/>
      <family val="2"/>
      <charset val="204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4" fillId="0" borderId="1" xfId="0" applyFont="1" applyBorder="1" applyAlignment="1"/>
    <xf numFmtId="0" fontId="6" fillId="0" borderId="1" xfId="0" applyFont="1" applyBorder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7" fillId="0" borderId="1" xfId="0" applyFont="1" applyBorder="1" applyAlignment="1"/>
    <xf numFmtId="0" fontId="5" fillId="0" borderId="1" xfId="0" applyFont="1" applyBorder="1" applyAlignment="1"/>
    <xf numFmtId="0" fontId="0" fillId="0" borderId="0" xfId="0" applyFont="1" applyAlignment="1"/>
    <xf numFmtId="0" fontId="2" fillId="2" borderId="1" xfId="0" applyFont="1" applyFill="1" applyBorder="1" applyAlignment="1"/>
    <xf numFmtId="0" fontId="3" fillId="2" borderId="1" xfId="0" applyFont="1" applyFill="1" applyBorder="1" applyAlignment="1"/>
    <xf numFmtId="0" fontId="5" fillId="3" borderId="1" xfId="0" applyFont="1" applyFill="1" applyBorder="1" applyAlignment="1"/>
    <xf numFmtId="0" fontId="0" fillId="0" borderId="1" xfId="0" applyFont="1" applyBorder="1" applyAlignment="1"/>
    <xf numFmtId="0" fontId="1" fillId="0" borderId="2" xfId="0" applyFont="1" applyBorder="1" applyAlignment="1"/>
    <xf numFmtId="0" fontId="5" fillId="0" borderId="2" xfId="0" applyFont="1" applyBorder="1" applyAlignment="1"/>
    <xf numFmtId="0" fontId="0" fillId="0" borderId="0" xfId="0" applyFont="1" applyBorder="1" applyAlignment="1"/>
    <xf numFmtId="0" fontId="5" fillId="0" borderId="1" xfId="0" applyFont="1" applyFill="1" applyBorder="1" applyAlignment="1"/>
    <xf numFmtId="0" fontId="0" fillId="0" borderId="1" xfId="0" applyFont="1" applyFill="1" applyBorder="1" applyAlignment="1"/>
    <xf numFmtId="0" fontId="0" fillId="0" borderId="6" xfId="0" applyFont="1" applyFill="1" applyBorder="1" applyAlignment="1"/>
    <xf numFmtId="0" fontId="0" fillId="0" borderId="7" xfId="0" applyFont="1" applyFill="1" applyBorder="1" applyAlignment="1"/>
    <xf numFmtId="0" fontId="0" fillId="0" borderId="8" xfId="0" applyFont="1" applyFill="1" applyBorder="1" applyAlignment="1"/>
    <xf numFmtId="0" fontId="5" fillId="0" borderId="9" xfId="0" applyFont="1" applyFill="1" applyBorder="1" applyAlignment="1"/>
    <xf numFmtId="0" fontId="0" fillId="0" borderId="9" xfId="0" applyFont="1" applyFill="1" applyBorder="1" applyAlignment="1"/>
    <xf numFmtId="0" fontId="0" fillId="0" borderId="10" xfId="0" applyFont="1" applyFill="1" applyBorder="1" applyAlignment="1"/>
    <xf numFmtId="0" fontId="0" fillId="0" borderId="0" xfId="0" applyFont="1" applyAlignment="1"/>
    <xf numFmtId="0" fontId="2" fillId="3" borderId="1" xfId="0" applyFont="1" applyFill="1" applyBorder="1" applyAlignment="1"/>
    <xf numFmtId="0" fontId="5" fillId="3" borderId="2" xfId="0" applyFont="1" applyFill="1" applyBorder="1" applyAlignment="1"/>
    <xf numFmtId="0" fontId="0" fillId="3" borderId="1" xfId="0" applyFont="1" applyFill="1" applyBorder="1" applyAlignment="1"/>
    <xf numFmtId="0" fontId="0" fillId="2" borderId="1" xfId="0" applyFont="1" applyFill="1" applyBorder="1" applyAlignment="1"/>
    <xf numFmtId="0" fontId="0" fillId="4" borderId="1" xfId="0" applyFont="1" applyFill="1" applyBorder="1" applyAlignment="1"/>
    <xf numFmtId="0" fontId="1" fillId="0" borderId="0" xfId="0" applyFont="1" applyAlignment="1"/>
    <xf numFmtId="0" fontId="0" fillId="0" borderId="0" xfId="0" applyFont="1" applyAlignment="1"/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K25"/>
  <sheetViews>
    <sheetView tabSelected="1" workbookViewId="0">
      <pane xSplit="2" ySplit="2" topLeftCell="M3" activePane="bottomRight" state="frozen"/>
      <selection pane="topRight" activeCell="C1" sqref="C1"/>
      <selection pane="bottomLeft" activeCell="A3" sqref="A3"/>
      <selection pane="bottomRight" activeCell="X15" sqref="X15"/>
    </sheetView>
  </sheetViews>
  <sheetFormatPr defaultColWidth="14.42578125" defaultRowHeight="15.75" customHeight="1" x14ac:dyDescent="0.2"/>
  <cols>
    <col min="1" max="1" width="5.85546875" customWidth="1"/>
    <col min="2" max="2" width="34.28515625" bestFit="1" customWidth="1"/>
    <col min="3" max="3" width="14.42578125" style="3" customWidth="1"/>
    <col min="10" max="21" width="14.42578125" style="26"/>
    <col min="22" max="22" width="7.28515625" bestFit="1" customWidth="1"/>
  </cols>
  <sheetData>
    <row r="1" spans="1:37" ht="15.75" customHeight="1" thickBot="1" x14ac:dyDescent="0.25">
      <c r="A1" s="32" t="s">
        <v>19</v>
      </c>
      <c r="B1" s="33"/>
      <c r="C1" s="33"/>
      <c r="D1" s="33"/>
      <c r="E1" s="33"/>
      <c r="F1" s="33"/>
      <c r="G1" s="33"/>
      <c r="H1" s="33"/>
      <c r="I1" s="33"/>
    </row>
    <row r="2" spans="1:37" ht="12.75" x14ac:dyDescent="0.2">
      <c r="A2" s="4" t="s">
        <v>18</v>
      </c>
      <c r="B2" s="4" t="s">
        <v>0</v>
      </c>
      <c r="C2" s="4" t="s">
        <v>41</v>
      </c>
      <c r="D2" s="5" t="s">
        <v>37</v>
      </c>
      <c r="E2" s="15" t="s">
        <v>40</v>
      </c>
      <c r="F2" s="6" t="s">
        <v>59</v>
      </c>
      <c r="G2" s="15" t="s">
        <v>60</v>
      </c>
      <c r="H2" s="6" t="s">
        <v>61</v>
      </c>
      <c r="I2" s="15" t="s">
        <v>62</v>
      </c>
      <c r="J2" s="6" t="s">
        <v>64</v>
      </c>
      <c r="K2" s="15" t="s">
        <v>65</v>
      </c>
      <c r="L2" s="6" t="s">
        <v>66</v>
      </c>
      <c r="M2" s="15" t="s">
        <v>69</v>
      </c>
      <c r="N2" s="6" t="s">
        <v>67</v>
      </c>
      <c r="O2" s="15" t="s">
        <v>68</v>
      </c>
      <c r="P2" s="6" t="s">
        <v>70</v>
      </c>
      <c r="Q2" s="15" t="s">
        <v>71</v>
      </c>
      <c r="R2" s="6" t="s">
        <v>72</v>
      </c>
      <c r="S2" s="15" t="s">
        <v>73</v>
      </c>
      <c r="T2" s="6" t="s">
        <v>74</v>
      </c>
      <c r="U2" s="15" t="s">
        <v>75</v>
      </c>
      <c r="V2" s="6" t="s">
        <v>76</v>
      </c>
      <c r="AH2" s="34" t="s">
        <v>63</v>
      </c>
      <c r="AI2" s="35"/>
      <c r="AJ2" s="35"/>
      <c r="AK2" s="36"/>
    </row>
    <row r="3" spans="1:37" ht="12.75" x14ac:dyDescent="0.2">
      <c r="A3" s="7" t="s">
        <v>1</v>
      </c>
      <c r="B3" s="8" t="s">
        <v>20</v>
      </c>
      <c r="C3" s="12" t="s">
        <v>42</v>
      </c>
      <c r="D3" s="9" t="s">
        <v>38</v>
      </c>
      <c r="E3" s="16" t="s">
        <v>38</v>
      </c>
      <c r="F3" s="14" t="s">
        <v>38</v>
      </c>
      <c r="G3" s="14" t="s">
        <v>38</v>
      </c>
      <c r="H3" s="14" t="s">
        <v>38</v>
      </c>
      <c r="I3" s="9" t="s">
        <v>38</v>
      </c>
      <c r="J3" s="9" t="s">
        <v>38</v>
      </c>
      <c r="K3" s="9" t="s">
        <v>38</v>
      </c>
      <c r="L3" s="9" t="s">
        <v>38</v>
      </c>
      <c r="M3" s="9" t="s">
        <v>38</v>
      </c>
      <c r="N3" s="9" t="s">
        <v>38</v>
      </c>
      <c r="O3" s="9" t="s">
        <v>38</v>
      </c>
      <c r="P3" s="9" t="s">
        <v>38</v>
      </c>
      <c r="Q3" s="9" t="s">
        <v>38</v>
      </c>
      <c r="R3" s="9" t="s">
        <v>39</v>
      </c>
      <c r="S3" s="9" t="s">
        <v>39</v>
      </c>
      <c r="T3" s="9" t="s">
        <v>39</v>
      </c>
      <c r="U3" s="9" t="s">
        <v>39</v>
      </c>
      <c r="V3" s="30">
        <f>COUNTIF(D3:U3,"б")</f>
        <v>14</v>
      </c>
      <c r="AH3" s="20">
        <f>COUNTIF(D3:H3,"б")/AH$21</f>
        <v>1</v>
      </c>
      <c r="AI3" s="18">
        <f>6/10</f>
        <v>0.6</v>
      </c>
      <c r="AJ3" s="19">
        <v>2</v>
      </c>
      <c r="AK3" s="21">
        <f>SUM(AH3:AJ3)</f>
        <v>3.6</v>
      </c>
    </row>
    <row r="4" spans="1:37" ht="12.75" x14ac:dyDescent="0.2">
      <c r="A4" s="7" t="s">
        <v>2</v>
      </c>
      <c r="B4" s="7" t="s">
        <v>21</v>
      </c>
      <c r="C4" s="11" t="s">
        <v>43</v>
      </c>
      <c r="D4" s="9" t="s">
        <v>38</v>
      </c>
      <c r="E4" s="16" t="s">
        <v>38</v>
      </c>
      <c r="F4" s="14" t="s">
        <v>38</v>
      </c>
      <c r="G4" s="14" t="s">
        <v>38</v>
      </c>
      <c r="H4" s="14" t="s">
        <v>38</v>
      </c>
      <c r="I4" s="9" t="s">
        <v>38</v>
      </c>
      <c r="J4" s="9" t="s">
        <v>38</v>
      </c>
      <c r="K4" s="9" t="s">
        <v>38</v>
      </c>
      <c r="L4" s="9" t="s">
        <v>38</v>
      </c>
      <c r="M4" s="9" t="s">
        <v>38</v>
      </c>
      <c r="N4" s="9" t="s">
        <v>38</v>
      </c>
      <c r="O4" s="9" t="s">
        <v>38</v>
      </c>
      <c r="P4" s="9" t="s">
        <v>38</v>
      </c>
      <c r="Q4" s="9" t="s">
        <v>38</v>
      </c>
      <c r="R4" s="9" t="s">
        <v>39</v>
      </c>
      <c r="S4" s="9" t="s">
        <v>38</v>
      </c>
      <c r="T4" s="9" t="s">
        <v>38</v>
      </c>
      <c r="U4" s="9" t="s">
        <v>39</v>
      </c>
      <c r="V4" s="30">
        <f t="shared" ref="V4:V19" si="0">COUNTIF(D4:U4,"б")</f>
        <v>16</v>
      </c>
      <c r="AH4" s="20">
        <f t="shared" ref="AH4:AH19" si="1">COUNTIF(D4:H4,"б")/AH$21</f>
        <v>1</v>
      </c>
      <c r="AI4" s="18">
        <f>4/10</f>
        <v>0.4</v>
      </c>
      <c r="AJ4" s="19">
        <v>2</v>
      </c>
      <c r="AK4" s="21">
        <f t="shared" ref="AK4:AK19" si="2">SUM(AH4:AJ4)</f>
        <v>3.4</v>
      </c>
    </row>
    <row r="5" spans="1:37" ht="12.75" x14ac:dyDescent="0.2">
      <c r="A5" s="7" t="s">
        <v>3</v>
      </c>
      <c r="B5" s="7" t="s">
        <v>22</v>
      </c>
      <c r="C5" s="11" t="s">
        <v>44</v>
      </c>
      <c r="D5" s="9" t="s">
        <v>38</v>
      </c>
      <c r="E5" s="16" t="s">
        <v>38</v>
      </c>
      <c r="F5" s="14" t="s">
        <v>38</v>
      </c>
      <c r="G5" s="14" t="s">
        <v>38</v>
      </c>
      <c r="H5" s="14" t="s">
        <v>38</v>
      </c>
      <c r="I5" s="9" t="s">
        <v>38</v>
      </c>
      <c r="J5" s="9" t="s">
        <v>38</v>
      </c>
      <c r="K5" s="9" t="s">
        <v>38</v>
      </c>
      <c r="L5" s="9" t="s">
        <v>38</v>
      </c>
      <c r="M5" s="9" t="s">
        <v>38</v>
      </c>
      <c r="N5" s="9" t="s">
        <v>39</v>
      </c>
      <c r="O5" s="9" t="s">
        <v>38</v>
      </c>
      <c r="P5" s="9" t="s">
        <v>38</v>
      </c>
      <c r="Q5" s="9" t="s">
        <v>38</v>
      </c>
      <c r="R5" s="9" t="s">
        <v>39</v>
      </c>
      <c r="S5" s="9" t="s">
        <v>38</v>
      </c>
      <c r="T5" s="9" t="s">
        <v>38</v>
      </c>
      <c r="U5" s="9" t="s">
        <v>39</v>
      </c>
      <c r="V5" s="30">
        <f t="shared" si="0"/>
        <v>15</v>
      </c>
      <c r="AH5" s="20">
        <f t="shared" si="1"/>
        <v>1</v>
      </c>
      <c r="AI5" s="18">
        <f>2/10</f>
        <v>0.2</v>
      </c>
      <c r="AJ5" s="19">
        <v>1</v>
      </c>
      <c r="AK5" s="21">
        <f t="shared" si="2"/>
        <v>2.2000000000000002</v>
      </c>
    </row>
    <row r="6" spans="1:37" ht="12.75" x14ac:dyDescent="0.2">
      <c r="A6" s="7" t="s">
        <v>4</v>
      </c>
      <c r="B6" s="7" t="s">
        <v>23</v>
      </c>
      <c r="C6" s="11" t="s">
        <v>45</v>
      </c>
      <c r="D6" s="9" t="s">
        <v>38</v>
      </c>
      <c r="E6" s="16" t="s">
        <v>38</v>
      </c>
      <c r="F6" s="14" t="s">
        <v>38</v>
      </c>
      <c r="G6" s="14" t="s">
        <v>39</v>
      </c>
      <c r="H6" s="14" t="s">
        <v>38</v>
      </c>
      <c r="I6" s="9" t="s">
        <v>39</v>
      </c>
      <c r="J6" s="9" t="s">
        <v>38</v>
      </c>
      <c r="K6" s="9" t="s">
        <v>38</v>
      </c>
      <c r="L6" s="9" t="s">
        <v>38</v>
      </c>
      <c r="M6" s="9" t="s">
        <v>38</v>
      </c>
      <c r="N6" s="9" t="s">
        <v>38</v>
      </c>
      <c r="O6" s="9" t="s">
        <v>38</v>
      </c>
      <c r="P6" s="9" t="s">
        <v>38</v>
      </c>
      <c r="Q6" s="9" t="s">
        <v>38</v>
      </c>
      <c r="R6" s="9" t="s">
        <v>39</v>
      </c>
      <c r="S6" s="9" t="s">
        <v>39</v>
      </c>
      <c r="T6" s="9" t="s">
        <v>38</v>
      </c>
      <c r="U6" s="9" t="s">
        <v>39</v>
      </c>
      <c r="V6" s="30">
        <f t="shared" si="0"/>
        <v>13</v>
      </c>
      <c r="AH6" s="20">
        <f t="shared" si="1"/>
        <v>0.8</v>
      </c>
      <c r="AI6" s="18">
        <f>4/10</f>
        <v>0.4</v>
      </c>
      <c r="AJ6" s="19">
        <v>2</v>
      </c>
      <c r="AK6" s="21">
        <f t="shared" si="2"/>
        <v>3.2</v>
      </c>
    </row>
    <row r="7" spans="1:37" ht="12.75" x14ac:dyDescent="0.2">
      <c r="A7" s="7" t="s">
        <v>5</v>
      </c>
      <c r="B7" s="7" t="s">
        <v>24</v>
      </c>
      <c r="C7" s="11" t="s">
        <v>46</v>
      </c>
      <c r="D7" s="9" t="s">
        <v>38</v>
      </c>
      <c r="E7" s="16" t="s">
        <v>38</v>
      </c>
      <c r="F7" s="14" t="s">
        <v>38</v>
      </c>
      <c r="G7" s="14" t="s">
        <v>38</v>
      </c>
      <c r="H7" s="14" t="s">
        <v>38</v>
      </c>
      <c r="I7" s="9" t="s">
        <v>38</v>
      </c>
      <c r="J7" s="9" t="s">
        <v>38</v>
      </c>
      <c r="K7" s="9" t="s">
        <v>38</v>
      </c>
      <c r="L7" s="9" t="s">
        <v>38</v>
      </c>
      <c r="M7" s="9" t="s">
        <v>38</v>
      </c>
      <c r="N7" s="9" t="s">
        <v>38</v>
      </c>
      <c r="O7" s="9" t="s">
        <v>38</v>
      </c>
      <c r="P7" s="9" t="s">
        <v>38</v>
      </c>
      <c r="Q7" s="9" t="s">
        <v>38</v>
      </c>
      <c r="R7" s="9" t="s">
        <v>39</v>
      </c>
      <c r="S7" s="9" t="s">
        <v>39</v>
      </c>
      <c r="T7" s="9" t="s">
        <v>38</v>
      </c>
      <c r="U7" s="9" t="s">
        <v>39</v>
      </c>
      <c r="V7" s="30">
        <f t="shared" si="0"/>
        <v>15</v>
      </c>
      <c r="AH7" s="20">
        <f t="shared" si="1"/>
        <v>1</v>
      </c>
      <c r="AI7" s="18">
        <f>5/10</f>
        <v>0.5</v>
      </c>
      <c r="AJ7" s="19">
        <v>2</v>
      </c>
      <c r="AK7" s="21">
        <f t="shared" si="2"/>
        <v>3.5</v>
      </c>
    </row>
    <row r="8" spans="1:37" ht="12.75" x14ac:dyDescent="0.2">
      <c r="A8" s="7" t="s">
        <v>6</v>
      </c>
      <c r="B8" s="7" t="s">
        <v>25</v>
      </c>
      <c r="C8" s="11" t="s">
        <v>47</v>
      </c>
      <c r="D8" s="9" t="s">
        <v>38</v>
      </c>
      <c r="E8" s="16" t="s">
        <v>38</v>
      </c>
      <c r="F8" s="14" t="s">
        <v>38</v>
      </c>
      <c r="G8" s="14" t="s">
        <v>38</v>
      </c>
      <c r="H8" s="14" t="s">
        <v>38</v>
      </c>
      <c r="I8" s="9" t="s">
        <v>38</v>
      </c>
      <c r="J8" s="9" t="s">
        <v>38</v>
      </c>
      <c r="K8" s="9" t="s">
        <v>38</v>
      </c>
      <c r="L8" s="9" t="s">
        <v>38</v>
      </c>
      <c r="M8" s="9" t="s">
        <v>39</v>
      </c>
      <c r="N8" s="9" t="s">
        <v>38</v>
      </c>
      <c r="O8" s="9" t="s">
        <v>38</v>
      </c>
      <c r="P8" s="9" t="s">
        <v>38</v>
      </c>
      <c r="Q8" s="9" t="s">
        <v>38</v>
      </c>
      <c r="R8" s="9" t="s">
        <v>39</v>
      </c>
      <c r="S8" s="9" t="s">
        <v>38</v>
      </c>
      <c r="T8" s="9" t="s">
        <v>38</v>
      </c>
      <c r="U8" s="9" t="s">
        <v>39</v>
      </c>
      <c r="V8" s="30">
        <f t="shared" si="0"/>
        <v>15</v>
      </c>
      <c r="AH8" s="20">
        <f t="shared" si="1"/>
        <v>1</v>
      </c>
      <c r="AI8" s="18">
        <f>6/10</f>
        <v>0.6</v>
      </c>
      <c r="AJ8" s="19">
        <v>2</v>
      </c>
      <c r="AK8" s="21">
        <f t="shared" si="2"/>
        <v>3.6</v>
      </c>
    </row>
    <row r="9" spans="1:37" ht="12.75" x14ac:dyDescent="0.2">
      <c r="A9" s="27" t="s">
        <v>7</v>
      </c>
      <c r="B9" s="27" t="s">
        <v>26</v>
      </c>
      <c r="C9" s="27" t="s">
        <v>48</v>
      </c>
      <c r="D9" s="13" t="s">
        <v>39</v>
      </c>
      <c r="E9" s="28" t="s">
        <v>39</v>
      </c>
      <c r="F9" s="29" t="s">
        <v>39</v>
      </c>
      <c r="G9" s="29" t="s">
        <v>39</v>
      </c>
      <c r="H9" s="29" t="s">
        <v>39</v>
      </c>
      <c r="I9" s="13" t="s">
        <v>39</v>
      </c>
      <c r="J9" s="13" t="s">
        <v>39</v>
      </c>
      <c r="K9" s="13" t="s">
        <v>39</v>
      </c>
      <c r="L9" s="13" t="s">
        <v>39</v>
      </c>
      <c r="M9" s="13" t="s">
        <v>39</v>
      </c>
      <c r="N9" s="13" t="s">
        <v>39</v>
      </c>
      <c r="O9" s="13" t="s">
        <v>39</v>
      </c>
      <c r="P9" s="13" t="s">
        <v>39</v>
      </c>
      <c r="Q9" s="13" t="s">
        <v>39</v>
      </c>
      <c r="R9" s="13" t="s">
        <v>39</v>
      </c>
      <c r="S9" s="13" t="s">
        <v>39</v>
      </c>
      <c r="T9" s="13" t="s">
        <v>39</v>
      </c>
      <c r="U9" s="13" t="s">
        <v>39</v>
      </c>
      <c r="V9" s="29">
        <f t="shared" si="0"/>
        <v>0</v>
      </c>
      <c r="AH9" s="20">
        <f t="shared" si="1"/>
        <v>0</v>
      </c>
      <c r="AI9" s="18">
        <f>0/10</f>
        <v>0</v>
      </c>
      <c r="AJ9" s="19">
        <v>0</v>
      </c>
      <c r="AK9" s="21">
        <f t="shared" si="2"/>
        <v>0</v>
      </c>
    </row>
    <row r="10" spans="1:37" ht="12.75" x14ac:dyDescent="0.2">
      <c r="A10" s="7" t="s">
        <v>8</v>
      </c>
      <c r="B10" s="7" t="s">
        <v>27</v>
      </c>
      <c r="C10" s="7" t="s">
        <v>49</v>
      </c>
      <c r="D10" s="9" t="s">
        <v>38</v>
      </c>
      <c r="E10" s="16" t="s">
        <v>38</v>
      </c>
      <c r="F10" s="14" t="s">
        <v>38</v>
      </c>
      <c r="G10" s="14" t="s">
        <v>38</v>
      </c>
      <c r="H10" s="14" t="s">
        <v>38</v>
      </c>
      <c r="I10" s="9" t="s">
        <v>38</v>
      </c>
      <c r="J10" s="9" t="s">
        <v>38</v>
      </c>
      <c r="K10" s="9" t="s">
        <v>38</v>
      </c>
      <c r="L10" s="9" t="s">
        <v>38</v>
      </c>
      <c r="M10" s="9" t="s">
        <v>38</v>
      </c>
      <c r="N10" s="9" t="s">
        <v>38</v>
      </c>
      <c r="O10" s="9" t="s">
        <v>38</v>
      </c>
      <c r="P10" s="9" t="s">
        <v>38</v>
      </c>
      <c r="Q10" s="9" t="s">
        <v>38</v>
      </c>
      <c r="R10" s="9" t="s">
        <v>39</v>
      </c>
      <c r="S10" s="9" t="s">
        <v>38</v>
      </c>
      <c r="T10" s="9" t="s">
        <v>38</v>
      </c>
      <c r="U10" s="9" t="s">
        <v>39</v>
      </c>
      <c r="V10" s="30">
        <f t="shared" si="0"/>
        <v>16</v>
      </c>
      <c r="AH10" s="20">
        <f t="shared" si="1"/>
        <v>1</v>
      </c>
      <c r="AI10" s="18">
        <f>0/10</f>
        <v>0</v>
      </c>
      <c r="AJ10" s="19">
        <v>0</v>
      </c>
      <c r="AK10" s="21">
        <f t="shared" si="2"/>
        <v>1</v>
      </c>
    </row>
    <row r="11" spans="1:37" ht="12.75" x14ac:dyDescent="0.2">
      <c r="A11" s="27" t="s">
        <v>9</v>
      </c>
      <c r="B11" s="27" t="s">
        <v>28</v>
      </c>
      <c r="C11" s="27" t="s">
        <v>50</v>
      </c>
      <c r="D11" s="13" t="s">
        <v>39</v>
      </c>
      <c r="E11" s="28" t="s">
        <v>39</v>
      </c>
      <c r="F11" s="29" t="s">
        <v>39</v>
      </c>
      <c r="G11" s="29" t="s">
        <v>39</v>
      </c>
      <c r="H11" s="29" t="s">
        <v>39</v>
      </c>
      <c r="I11" s="13" t="s">
        <v>39</v>
      </c>
      <c r="J11" s="13" t="s">
        <v>39</v>
      </c>
      <c r="K11" s="13" t="s">
        <v>39</v>
      </c>
      <c r="L11" s="13" t="s">
        <v>39</v>
      </c>
      <c r="M11" s="13" t="s">
        <v>39</v>
      </c>
      <c r="N11" s="13" t="s">
        <v>39</v>
      </c>
      <c r="O11" s="13" t="s">
        <v>39</v>
      </c>
      <c r="P11" s="13" t="s">
        <v>39</v>
      </c>
      <c r="Q11" s="13" t="s">
        <v>39</v>
      </c>
      <c r="R11" s="13" t="s">
        <v>39</v>
      </c>
      <c r="S11" s="13" t="s">
        <v>39</v>
      </c>
      <c r="T11" s="13" t="s">
        <v>39</v>
      </c>
      <c r="U11" s="13" t="s">
        <v>39</v>
      </c>
      <c r="V11" s="29">
        <f t="shared" si="0"/>
        <v>0</v>
      </c>
      <c r="AH11" s="20">
        <f t="shared" si="1"/>
        <v>0</v>
      </c>
      <c r="AI11" s="18">
        <f>0/10</f>
        <v>0</v>
      </c>
      <c r="AJ11" s="19">
        <v>0</v>
      </c>
      <c r="AK11" s="21">
        <f t="shared" si="2"/>
        <v>0</v>
      </c>
    </row>
    <row r="12" spans="1:37" ht="12.75" x14ac:dyDescent="0.2">
      <c r="A12" s="7" t="s">
        <v>10</v>
      </c>
      <c r="B12" s="7" t="s">
        <v>29</v>
      </c>
      <c r="C12" s="7" t="s">
        <v>51</v>
      </c>
      <c r="D12" s="9" t="s">
        <v>38</v>
      </c>
      <c r="E12" s="16" t="s">
        <v>38</v>
      </c>
      <c r="F12" s="14" t="s">
        <v>38</v>
      </c>
      <c r="G12" s="14" t="s">
        <v>38</v>
      </c>
      <c r="H12" s="14" t="s">
        <v>38</v>
      </c>
      <c r="I12" s="9" t="s">
        <v>38</v>
      </c>
      <c r="J12" s="9" t="s">
        <v>38</v>
      </c>
      <c r="K12" s="9" t="s">
        <v>38</v>
      </c>
      <c r="L12" s="9" t="s">
        <v>39</v>
      </c>
      <c r="M12" s="9" t="s">
        <v>39</v>
      </c>
      <c r="N12" s="9" t="s">
        <v>38</v>
      </c>
      <c r="O12" s="9" t="s">
        <v>38</v>
      </c>
      <c r="P12" s="9" t="s">
        <v>39</v>
      </c>
      <c r="Q12" s="9" t="s">
        <v>39</v>
      </c>
      <c r="R12" s="9" t="s">
        <v>39</v>
      </c>
      <c r="S12" s="9" t="s">
        <v>39</v>
      </c>
      <c r="T12" s="9" t="s">
        <v>38</v>
      </c>
      <c r="U12" s="9" t="s">
        <v>39</v>
      </c>
      <c r="V12" s="31">
        <f t="shared" si="0"/>
        <v>11</v>
      </c>
      <c r="AH12" s="20">
        <f t="shared" si="1"/>
        <v>1</v>
      </c>
      <c r="AI12" s="18">
        <f>3/10</f>
        <v>0.3</v>
      </c>
      <c r="AJ12" s="19">
        <v>0</v>
      </c>
      <c r="AK12" s="21">
        <f t="shared" si="2"/>
        <v>1.3</v>
      </c>
    </row>
    <row r="13" spans="1:37" ht="12.75" x14ac:dyDescent="0.2">
      <c r="A13" s="7" t="s">
        <v>11</v>
      </c>
      <c r="B13" s="7" t="s">
        <v>30</v>
      </c>
      <c r="C13" s="7" t="s">
        <v>52</v>
      </c>
      <c r="D13" s="9" t="s">
        <v>39</v>
      </c>
      <c r="E13" s="16" t="s">
        <v>39</v>
      </c>
      <c r="F13" s="14" t="s">
        <v>38</v>
      </c>
      <c r="G13" s="14" t="s">
        <v>38</v>
      </c>
      <c r="H13" s="14" t="s">
        <v>38</v>
      </c>
      <c r="I13" s="9" t="s">
        <v>38</v>
      </c>
      <c r="J13" s="9" t="s">
        <v>38</v>
      </c>
      <c r="K13" s="9" t="s">
        <v>38</v>
      </c>
      <c r="L13" s="9" t="s">
        <v>39</v>
      </c>
      <c r="M13" s="9" t="s">
        <v>38</v>
      </c>
      <c r="N13" s="9" t="s">
        <v>38</v>
      </c>
      <c r="O13" s="9" t="s">
        <v>38</v>
      </c>
      <c r="P13" s="9" t="s">
        <v>39</v>
      </c>
      <c r="Q13" s="9" t="s">
        <v>38</v>
      </c>
      <c r="R13" s="9" t="s">
        <v>39</v>
      </c>
      <c r="S13" s="9" t="s">
        <v>38</v>
      </c>
      <c r="T13" s="9" t="s">
        <v>39</v>
      </c>
      <c r="U13" s="9" t="s">
        <v>39</v>
      </c>
      <c r="V13" s="31">
        <f t="shared" si="0"/>
        <v>11</v>
      </c>
      <c r="AH13" s="20">
        <f t="shared" si="1"/>
        <v>0.6</v>
      </c>
      <c r="AI13" s="18">
        <f>2/10</f>
        <v>0.2</v>
      </c>
      <c r="AJ13" s="19">
        <v>0</v>
      </c>
      <c r="AK13" s="21">
        <f t="shared" si="2"/>
        <v>0.8</v>
      </c>
    </row>
    <row r="14" spans="1:37" ht="12.75" x14ac:dyDescent="0.2">
      <c r="A14" s="27" t="s">
        <v>12</v>
      </c>
      <c r="B14" s="27" t="s">
        <v>31</v>
      </c>
      <c r="C14" s="27" t="s">
        <v>53</v>
      </c>
      <c r="D14" s="13" t="s">
        <v>38</v>
      </c>
      <c r="E14" s="28" t="s">
        <v>38</v>
      </c>
      <c r="F14" s="29" t="s">
        <v>39</v>
      </c>
      <c r="G14" s="29" t="s">
        <v>39</v>
      </c>
      <c r="H14" s="29" t="s">
        <v>39</v>
      </c>
      <c r="I14" s="13" t="s">
        <v>39</v>
      </c>
      <c r="J14" s="13" t="s">
        <v>39</v>
      </c>
      <c r="K14" s="13" t="s">
        <v>39</v>
      </c>
      <c r="L14" s="13" t="s">
        <v>39</v>
      </c>
      <c r="M14" s="13" t="s">
        <v>39</v>
      </c>
      <c r="N14" s="13" t="s">
        <v>39</v>
      </c>
      <c r="O14" s="13" t="s">
        <v>39</v>
      </c>
      <c r="P14" s="13" t="s">
        <v>39</v>
      </c>
      <c r="Q14" s="13" t="s">
        <v>39</v>
      </c>
      <c r="R14" s="13" t="s">
        <v>39</v>
      </c>
      <c r="S14" s="13" t="s">
        <v>39</v>
      </c>
      <c r="T14" s="13" t="s">
        <v>39</v>
      </c>
      <c r="U14" s="13" t="s">
        <v>39</v>
      </c>
      <c r="V14" s="29">
        <f t="shared" si="0"/>
        <v>2</v>
      </c>
      <c r="AH14" s="20">
        <f t="shared" si="1"/>
        <v>0.4</v>
      </c>
      <c r="AI14" s="18">
        <f>0/10</f>
        <v>0</v>
      </c>
      <c r="AJ14" s="19">
        <v>0</v>
      </c>
      <c r="AK14" s="21">
        <f t="shared" si="2"/>
        <v>0.4</v>
      </c>
    </row>
    <row r="15" spans="1:37" ht="12.75" x14ac:dyDescent="0.2">
      <c r="A15" s="7" t="s">
        <v>13</v>
      </c>
      <c r="B15" s="7" t="s">
        <v>32</v>
      </c>
      <c r="C15" s="11" t="s">
        <v>54</v>
      </c>
      <c r="D15" s="9" t="s">
        <v>38</v>
      </c>
      <c r="E15" s="16" t="s">
        <v>38</v>
      </c>
      <c r="F15" s="14" t="s">
        <v>38</v>
      </c>
      <c r="G15" s="14" t="s">
        <v>38</v>
      </c>
      <c r="H15" s="14" t="s">
        <v>38</v>
      </c>
      <c r="I15" s="9" t="s">
        <v>39</v>
      </c>
      <c r="J15" s="9" t="s">
        <v>38</v>
      </c>
      <c r="K15" s="9" t="s">
        <v>38</v>
      </c>
      <c r="L15" s="9" t="s">
        <v>38</v>
      </c>
      <c r="M15" s="9" t="s">
        <v>38</v>
      </c>
      <c r="N15" s="9" t="s">
        <v>38</v>
      </c>
      <c r="O15" s="9" t="s">
        <v>38</v>
      </c>
      <c r="P15" s="9" t="s">
        <v>38</v>
      </c>
      <c r="Q15" s="9" t="s">
        <v>38</v>
      </c>
      <c r="R15" s="9" t="s">
        <v>39</v>
      </c>
      <c r="S15" s="9" t="s">
        <v>39</v>
      </c>
      <c r="T15" s="9" t="s">
        <v>39</v>
      </c>
      <c r="U15" s="9" t="s">
        <v>39</v>
      </c>
      <c r="V15" s="30">
        <f t="shared" si="0"/>
        <v>13</v>
      </c>
      <c r="AH15" s="20">
        <f t="shared" si="1"/>
        <v>1</v>
      </c>
      <c r="AI15" s="18">
        <f>3/10</f>
        <v>0.3</v>
      </c>
      <c r="AJ15" s="19">
        <v>2</v>
      </c>
      <c r="AK15" s="21">
        <f t="shared" si="2"/>
        <v>3.3</v>
      </c>
    </row>
    <row r="16" spans="1:37" ht="12.75" x14ac:dyDescent="0.2">
      <c r="A16" s="7" t="s">
        <v>14</v>
      </c>
      <c r="B16" s="7" t="s">
        <v>33</v>
      </c>
      <c r="C16" s="7" t="s">
        <v>55</v>
      </c>
      <c r="D16" s="9" t="s">
        <v>38</v>
      </c>
      <c r="E16" s="16" t="s">
        <v>38</v>
      </c>
      <c r="F16" s="14" t="s">
        <v>38</v>
      </c>
      <c r="G16" s="14" t="s">
        <v>38</v>
      </c>
      <c r="H16" s="14" t="s">
        <v>38</v>
      </c>
      <c r="I16" s="9" t="s">
        <v>38</v>
      </c>
      <c r="J16" s="9" t="s">
        <v>38</v>
      </c>
      <c r="K16" s="9" t="s">
        <v>38</v>
      </c>
      <c r="L16" s="9" t="s">
        <v>38</v>
      </c>
      <c r="M16" s="9" t="s">
        <v>39</v>
      </c>
      <c r="N16" s="9" t="s">
        <v>38</v>
      </c>
      <c r="O16" s="9" t="s">
        <v>39</v>
      </c>
      <c r="P16" s="9" t="s">
        <v>38</v>
      </c>
      <c r="Q16" s="9" t="s">
        <v>39</v>
      </c>
      <c r="R16" s="9" t="s">
        <v>39</v>
      </c>
      <c r="S16" s="9" t="s">
        <v>38</v>
      </c>
      <c r="T16" s="9" t="s">
        <v>39</v>
      </c>
      <c r="U16" s="9" t="s">
        <v>39</v>
      </c>
      <c r="V16" s="30">
        <f t="shared" si="0"/>
        <v>12</v>
      </c>
      <c r="AH16" s="20">
        <f t="shared" si="1"/>
        <v>1</v>
      </c>
      <c r="AI16" s="18">
        <f>6/10</f>
        <v>0.6</v>
      </c>
      <c r="AJ16" s="19">
        <v>0</v>
      </c>
      <c r="AK16" s="21">
        <f t="shared" si="2"/>
        <v>1.6</v>
      </c>
    </row>
    <row r="17" spans="1:37" ht="12.75" x14ac:dyDescent="0.2">
      <c r="A17" s="7" t="s">
        <v>15</v>
      </c>
      <c r="B17" s="7" t="s">
        <v>34</v>
      </c>
      <c r="C17" s="11" t="s">
        <v>56</v>
      </c>
      <c r="D17" s="9" t="s">
        <v>38</v>
      </c>
      <c r="E17" s="16" t="s">
        <v>38</v>
      </c>
      <c r="F17" s="14" t="s">
        <v>38</v>
      </c>
      <c r="G17" s="14" t="s">
        <v>38</v>
      </c>
      <c r="H17" s="14" t="s">
        <v>38</v>
      </c>
      <c r="I17" s="9" t="s">
        <v>38</v>
      </c>
      <c r="J17" s="9" t="s">
        <v>38</v>
      </c>
      <c r="K17" s="9" t="s">
        <v>38</v>
      </c>
      <c r="L17" s="9" t="s">
        <v>38</v>
      </c>
      <c r="M17" s="9" t="s">
        <v>39</v>
      </c>
      <c r="N17" s="9" t="s">
        <v>38</v>
      </c>
      <c r="O17" s="9" t="s">
        <v>38</v>
      </c>
      <c r="P17" s="9" t="s">
        <v>38</v>
      </c>
      <c r="Q17" s="9" t="s">
        <v>38</v>
      </c>
      <c r="R17" s="9" t="s">
        <v>39</v>
      </c>
      <c r="S17" s="9" t="s">
        <v>38</v>
      </c>
      <c r="T17" s="9" t="s">
        <v>38</v>
      </c>
      <c r="U17" s="9" t="s">
        <v>39</v>
      </c>
      <c r="V17" s="30">
        <f t="shared" si="0"/>
        <v>15</v>
      </c>
      <c r="AH17" s="20">
        <f t="shared" si="1"/>
        <v>1</v>
      </c>
      <c r="AI17" s="18">
        <f>3/10</f>
        <v>0.3</v>
      </c>
      <c r="AJ17" s="19">
        <v>2</v>
      </c>
      <c r="AK17" s="21">
        <f t="shared" si="2"/>
        <v>3.3</v>
      </c>
    </row>
    <row r="18" spans="1:37" ht="12.75" x14ac:dyDescent="0.2">
      <c r="A18" s="7" t="s">
        <v>16</v>
      </c>
      <c r="B18" s="7" t="s">
        <v>35</v>
      </c>
      <c r="C18" s="11" t="s">
        <v>57</v>
      </c>
      <c r="D18" s="9" t="s">
        <v>38</v>
      </c>
      <c r="E18" s="16" t="s">
        <v>38</v>
      </c>
      <c r="F18" s="14" t="s">
        <v>38</v>
      </c>
      <c r="G18" s="14" t="s">
        <v>38</v>
      </c>
      <c r="H18" s="14" t="s">
        <v>38</v>
      </c>
      <c r="I18" s="9" t="s">
        <v>38</v>
      </c>
      <c r="J18" s="9" t="s">
        <v>38</v>
      </c>
      <c r="K18" s="9" t="s">
        <v>39</v>
      </c>
      <c r="L18" s="9" t="s">
        <v>39</v>
      </c>
      <c r="M18" s="9" t="s">
        <v>39</v>
      </c>
      <c r="N18" s="9" t="s">
        <v>39</v>
      </c>
      <c r="O18" s="9" t="s">
        <v>39</v>
      </c>
      <c r="P18" s="9" t="s">
        <v>39</v>
      </c>
      <c r="Q18" s="9" t="s">
        <v>39</v>
      </c>
      <c r="R18" s="9" t="s">
        <v>39</v>
      </c>
      <c r="S18" s="9" t="s">
        <v>39</v>
      </c>
      <c r="T18" s="9" t="s">
        <v>39</v>
      </c>
      <c r="U18" s="9" t="s">
        <v>39</v>
      </c>
      <c r="V18" s="31">
        <f t="shared" si="0"/>
        <v>7</v>
      </c>
      <c r="AH18" s="20">
        <f t="shared" si="1"/>
        <v>1</v>
      </c>
      <c r="AI18" s="18">
        <f>3/10</f>
        <v>0.3</v>
      </c>
      <c r="AJ18" s="19">
        <v>2</v>
      </c>
      <c r="AK18" s="21">
        <f t="shared" si="2"/>
        <v>3.3</v>
      </c>
    </row>
    <row r="19" spans="1:37" ht="13.5" thickBot="1" x14ac:dyDescent="0.25">
      <c r="A19" s="27" t="s">
        <v>17</v>
      </c>
      <c r="B19" s="27" t="s">
        <v>36</v>
      </c>
      <c r="C19" s="27" t="s">
        <v>58</v>
      </c>
      <c r="D19" s="13" t="s">
        <v>39</v>
      </c>
      <c r="E19" s="28" t="s">
        <v>39</v>
      </c>
      <c r="F19" s="29" t="s">
        <v>39</v>
      </c>
      <c r="G19" s="29" t="s">
        <v>39</v>
      </c>
      <c r="H19" s="29" t="s">
        <v>39</v>
      </c>
      <c r="I19" s="13" t="s">
        <v>39</v>
      </c>
      <c r="J19" s="13" t="s">
        <v>39</v>
      </c>
      <c r="K19" s="13" t="s">
        <v>39</v>
      </c>
      <c r="L19" s="13" t="s">
        <v>39</v>
      </c>
      <c r="M19" s="13" t="s">
        <v>39</v>
      </c>
      <c r="N19" s="13" t="s">
        <v>39</v>
      </c>
      <c r="O19" s="13" t="s">
        <v>39</v>
      </c>
      <c r="P19" s="13" t="s">
        <v>39</v>
      </c>
      <c r="Q19" s="13" t="s">
        <v>39</v>
      </c>
      <c r="R19" s="13" t="s">
        <v>39</v>
      </c>
      <c r="S19" s="13" t="s">
        <v>39</v>
      </c>
      <c r="T19" s="13" t="s">
        <v>39</v>
      </c>
      <c r="U19" s="13" t="s">
        <v>39</v>
      </c>
      <c r="V19" s="29">
        <f t="shared" si="0"/>
        <v>0</v>
      </c>
      <c r="AH19" s="22">
        <f t="shared" si="1"/>
        <v>0</v>
      </c>
      <c r="AI19" s="23">
        <f>0/10</f>
        <v>0</v>
      </c>
      <c r="AJ19" s="24">
        <v>0</v>
      </c>
      <c r="AK19" s="25">
        <f t="shared" si="2"/>
        <v>0</v>
      </c>
    </row>
    <row r="20" spans="1:37" ht="12.75" x14ac:dyDescent="0.2">
      <c r="A20" s="1"/>
      <c r="B20" s="1"/>
      <c r="C20" s="1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</row>
    <row r="21" spans="1:37" ht="12.75" x14ac:dyDescent="0.2">
      <c r="A21" s="1"/>
      <c r="B21" s="1"/>
      <c r="C21" s="1"/>
      <c r="D21">
        <f>COUNTIF(D3:D19,"б")</f>
        <v>13</v>
      </c>
      <c r="E21" s="10">
        <f t="shared" ref="E21:U21" si="3">COUNTIF(E3:E19,"б")</f>
        <v>13</v>
      </c>
      <c r="F21" s="10">
        <f t="shared" si="3"/>
        <v>13</v>
      </c>
      <c r="G21" s="10">
        <f t="shared" si="3"/>
        <v>12</v>
      </c>
      <c r="H21" s="10">
        <f t="shared" si="3"/>
        <v>13</v>
      </c>
      <c r="I21" s="10">
        <f t="shared" si="3"/>
        <v>11</v>
      </c>
      <c r="J21" s="26">
        <f t="shared" si="3"/>
        <v>13</v>
      </c>
      <c r="K21" s="26">
        <f t="shared" si="3"/>
        <v>12</v>
      </c>
      <c r="L21" s="26">
        <f t="shared" si="3"/>
        <v>10</v>
      </c>
      <c r="M21" s="26">
        <f t="shared" si="3"/>
        <v>8</v>
      </c>
      <c r="N21" s="26">
        <f t="shared" si="3"/>
        <v>11</v>
      </c>
      <c r="O21" s="26">
        <f t="shared" si="3"/>
        <v>11</v>
      </c>
      <c r="P21" s="26">
        <f t="shared" si="3"/>
        <v>10</v>
      </c>
      <c r="Q21" s="26">
        <f t="shared" si="3"/>
        <v>10</v>
      </c>
      <c r="R21" s="26">
        <f t="shared" si="3"/>
        <v>0</v>
      </c>
      <c r="S21" s="26">
        <f t="shared" si="3"/>
        <v>7</v>
      </c>
      <c r="T21" s="26">
        <f t="shared" si="3"/>
        <v>8</v>
      </c>
      <c r="U21" s="26">
        <f t="shared" si="3"/>
        <v>0</v>
      </c>
      <c r="AH21">
        <f>COUNTIF(D21:H21,"&gt;0")</f>
        <v>5</v>
      </c>
    </row>
    <row r="22" spans="1:37" ht="12.75" x14ac:dyDescent="0.2">
      <c r="A22" s="1"/>
      <c r="B22" s="2"/>
      <c r="C22" s="2"/>
    </row>
    <row r="23" spans="1:37" ht="12.75" x14ac:dyDescent="0.2">
      <c r="A23" s="1"/>
      <c r="B23" s="1"/>
      <c r="C23" s="1"/>
    </row>
    <row r="24" spans="1:37" ht="12.75" x14ac:dyDescent="0.2">
      <c r="A24" s="1"/>
      <c r="B24" s="1"/>
      <c r="C24" s="1"/>
    </row>
    <row r="25" spans="1:37" ht="12.75" x14ac:dyDescent="0.2">
      <c r="A25" s="1"/>
      <c r="B25" s="1"/>
      <c r="C25" s="1"/>
    </row>
  </sheetData>
  <mergeCells count="2">
    <mergeCell ref="A1:I1"/>
    <mergeCell ref="AH2:AK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7797FE366084F146817F5A1213462D78" ma:contentTypeVersion="2" ma:contentTypeDescription="Создание документа." ma:contentTypeScope="" ma:versionID="34aa75e8df878a7f80d353f185e4aaf2">
  <xsd:schema xmlns:xsd="http://www.w3.org/2001/XMLSchema" xmlns:xs="http://www.w3.org/2001/XMLSchema" xmlns:p="http://schemas.microsoft.com/office/2006/metadata/properties" xmlns:ns2="3556005c-add2-4566-8e35-097b15b6c821" targetNamespace="http://schemas.microsoft.com/office/2006/metadata/properties" ma:root="true" ma:fieldsID="a801a018ff5142c95d92f00425ff784f" ns2:_="">
    <xsd:import namespace="3556005c-add2-4566-8e35-097b15b6c82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56005c-add2-4566-8e35-097b15b6c8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060666D-54C7-4254-AF94-D177A869552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A557EC8-7CA7-4DCE-AE87-A24792A874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556005c-add2-4566-8e35-097b15b6c8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F9886F4-C7EC-4667-B483-2F08744C7CA8}">
  <ds:schemaRefs>
    <ds:schemaRef ds:uri="http://schemas.microsoft.com/office/2006/metadata/properties"/>
    <ds:schemaRef ds:uri="http://www.w3.org/2000/xmlns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Посещаемость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Пшеничников Богдан Леонидович</dc:creator>
  <cp:lastModifiedBy>Антон Сафронов</cp:lastModifiedBy>
  <dcterms:created xsi:type="dcterms:W3CDTF">2020-09-07T19:42:19Z</dcterms:created>
  <dcterms:modified xsi:type="dcterms:W3CDTF">2024-04-26T23:22:09Z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0x0101007797FE366084F146817F5A1213462D78</vt:lpwstr>
  </property>
</Properties>
</file>