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lash\Documents\SubjectProgrammingMethods\Курсовая работа\+17 - Посещаемость занятий обучающимися\"/>
    </mc:Choice>
  </mc:AlternateContent>
  <bookViews>
    <workbookView xWindow="1905" yWindow="795" windowWidth="13455" windowHeight="7545"/>
  </bookViews>
  <sheets>
    <sheet name="Посещаемость" sheetId="4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" i="4" l="1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5" i="4"/>
  <c r="V32" i="4"/>
  <c r="W32" i="4"/>
  <c r="X32" i="4"/>
  <c r="Y32" i="4"/>
  <c r="Z32" i="4"/>
  <c r="AA32" i="4"/>
  <c r="P32" i="4" l="1"/>
  <c r="Q32" i="4"/>
  <c r="R32" i="4"/>
  <c r="S32" i="4"/>
  <c r="T32" i="4"/>
  <c r="U32" i="4"/>
  <c r="N32" i="4" l="1"/>
  <c r="O32" i="4"/>
  <c r="M32" i="4" l="1"/>
  <c r="L32" i="4" l="1"/>
  <c r="K32" i="4" l="1"/>
  <c r="AH6" i="4" l="1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5" i="4"/>
  <c r="AF28" i="4"/>
  <c r="AF27" i="4"/>
  <c r="AF26" i="4"/>
  <c r="AF25" i="4"/>
  <c r="AF24" i="4"/>
  <c r="AF23" i="4"/>
  <c r="AF22" i="4"/>
  <c r="AF21" i="4"/>
  <c r="AF20" i="4"/>
  <c r="AF19" i="4"/>
  <c r="AF18" i="4"/>
  <c r="AF17" i="4"/>
  <c r="AF16" i="4"/>
  <c r="AF15" i="4"/>
  <c r="AF14" i="4"/>
  <c r="AF13" i="4"/>
  <c r="AF12" i="4"/>
  <c r="AF11" i="4"/>
  <c r="AF10" i="4"/>
  <c r="AF9" i="4"/>
  <c r="AF8" i="4"/>
  <c r="AF7" i="4"/>
  <c r="AF6" i="4"/>
  <c r="AF5" i="4"/>
  <c r="AE6" i="4" l="1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5" i="4"/>
  <c r="AE31" i="4"/>
  <c r="J32" i="4"/>
  <c r="F32" i="4" l="1"/>
  <c r="G32" i="4"/>
  <c r="H32" i="4"/>
  <c r="I32" i="4"/>
  <c r="E32" i="4" l="1"/>
  <c r="D32" i="4"/>
  <c r="C32" i="4"/>
</calcChain>
</file>

<file path=xl/sharedStrings.xml><?xml version="1.0" encoding="utf-8"?>
<sst xmlns="http://schemas.openxmlformats.org/spreadsheetml/2006/main" count="656" uniqueCount="58">
  <si>
    <t>ПК-1</t>
  </si>
  <si>
    <t>Ф.И.О.</t>
  </si>
  <si>
    <t>ТТП-211</t>
  </si>
  <si>
    <t>01. Бобылёва Анастасия Викторовна</t>
  </si>
  <si>
    <t>02. Быкова Полина Андреевна</t>
  </si>
  <si>
    <t>03. Высоцкий Антон Александрович</t>
  </si>
  <si>
    <t>04. Горячев Дмитрий Евгеньевич</t>
  </si>
  <si>
    <t>05. Григорьев Аркадий Олегович</t>
  </si>
  <si>
    <t>06. Дозорцев Иван Александрович</t>
  </si>
  <si>
    <t>07. Епишева Мария Алексеевна</t>
  </si>
  <si>
    <t>08. Зинченко Дмитрий Васильевич</t>
  </si>
  <si>
    <t>09. Зорин Артём Олегович</t>
  </si>
  <si>
    <t>10. Зуброва Дарья Ивановна</t>
  </si>
  <si>
    <t>11. Казаков Павел Дмитриевич</t>
  </si>
  <si>
    <t>12. Ковалёва Екатерина Михайловна</t>
  </si>
  <si>
    <t>13. Конюхов Александр Владимирович</t>
  </si>
  <si>
    <t>14. Ли Сергей Радионович</t>
  </si>
  <si>
    <t>15. Малявинский Владимир Игоревич</t>
  </si>
  <si>
    <t>16. Меликян Павел Арманович</t>
  </si>
  <si>
    <t>17. Митин Егор Тимурович</t>
  </si>
  <si>
    <t>18. Муха Вадим Сергеевич</t>
  </si>
  <si>
    <t>19. Попов Алексей Дмитриевич</t>
  </si>
  <si>
    <t>20. Романова Елизавета Николаевна</t>
  </si>
  <si>
    <t>21. Рубашный Александр Сергеевич</t>
  </si>
  <si>
    <t>22. Толчеева Лада Игоревна</t>
  </si>
  <si>
    <t>23. Харрасов Артур Алексеевич</t>
  </si>
  <si>
    <t>24. Шадрин Евгений Николаевич</t>
  </si>
  <si>
    <t>б</t>
  </si>
  <si>
    <t>н</t>
  </si>
  <si>
    <t>7-901-354-21-34</t>
  </si>
  <si>
    <t>ttp-111@mail.ru</t>
  </si>
  <si>
    <t>03.09.2020(пр)</t>
  </si>
  <si>
    <t>10.09.2020(пр)</t>
  </si>
  <si>
    <t>14.09.2020(лк)</t>
  </si>
  <si>
    <t>17.09.2020(пр)</t>
  </si>
  <si>
    <t>24.09.2020(пр)</t>
  </si>
  <si>
    <t>28.09.2020(лк)</t>
  </si>
  <si>
    <t>01.10.2020(пр)</t>
  </si>
  <si>
    <t>08.10.2020(пр)</t>
  </si>
  <si>
    <t>12.10.2020(лк)</t>
  </si>
  <si>
    <t>15.10.2020(пр)</t>
  </si>
  <si>
    <t>22.10.2020(пр)</t>
  </si>
  <si>
    <t>26.10.2020(лк)</t>
  </si>
  <si>
    <t>29.10.2020(пр)</t>
  </si>
  <si>
    <t>построение графиков в MATLAB</t>
  </si>
  <si>
    <t>09.11.2020 (лк)</t>
  </si>
  <si>
    <t>23.11.2020 (лк)</t>
  </si>
  <si>
    <t>07.12.2020 (лк)</t>
  </si>
  <si>
    <t>21.12.2020 (лк)</t>
  </si>
  <si>
    <t>был(а)</t>
  </si>
  <si>
    <t>05.11.2020 (пр)</t>
  </si>
  <si>
    <t>12.11.2020 (пр)</t>
  </si>
  <si>
    <t>19.11.2020 (пр)</t>
  </si>
  <si>
    <t>26.11.2020 (пр)</t>
  </si>
  <si>
    <t>03.12.2020 (пр)</t>
  </si>
  <si>
    <t>10.12.2020 (пр)</t>
  </si>
  <si>
    <t>17.12.2020 (пр)</t>
  </si>
  <si>
    <t>24.12.2020 (пр)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</si>
</sst>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charset val="204"/>
      <scheme val="minor"/>
    </font>
    <font>
      <b/>
      <sz val="36"/>
      <color theme="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color theme="0"/>
      <name val="Arial"/>
      <family val="2"/>
      <charset val="204"/>
    </font>
    <font>
      <sz val="1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  <scheme val="minor"/>
    </font>
    <font>
      <b/>
      <sz val="1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u/>
      <sz val="10"/>
      <color theme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5" fillId="0" borderId="1" xfId="0" applyFont="1" applyFill="1" applyBorder="1"/>
    <xf numFmtId="0" fontId="4" fillId="0" borderId="0" xfId="0" applyFont="1" applyFill="1"/>
    <xf numFmtId="0" fontId="6" fillId="0" borderId="0" xfId="0" applyFont="1" applyFill="1"/>
    <xf numFmtId="14" fontId="4" fillId="0" borderId="0" xfId="0" applyNumberFormat="1" applyFont="1" applyFill="1"/>
    <xf numFmtId="0" fontId="1" fillId="0" borderId="2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5" fillId="0" borderId="1" xfId="0" quotePrefix="1" applyFont="1" applyFill="1" applyBorder="1"/>
    <xf numFmtId="0" fontId="7" fillId="0" borderId="1" xfId="0" applyFont="1" applyFill="1" applyBorder="1"/>
    <xf numFmtId="0" fontId="5" fillId="0" borderId="0" xfId="0" applyFont="1" applyFill="1"/>
    <xf numFmtId="0" fontId="7" fillId="0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5" fillId="0" borderId="1" xfId="0" applyFont="1" applyFill="1" applyBorder="1" applyAlignment="1"/>
    <xf numFmtId="14" fontId="5" fillId="0" borderId="1" xfId="0" applyNumberFormat="1" applyFont="1" applyFill="1" applyBorder="1"/>
    <xf numFmtId="14" fontId="5" fillId="4" borderId="1" xfId="0" applyNumberFormat="1" applyFont="1" applyFill="1" applyBorder="1"/>
    <xf numFmtId="0" fontId="5" fillId="4" borderId="1" xfId="0" applyFont="1" applyFill="1" applyBorder="1"/>
    <xf numFmtId="0" fontId="5" fillId="0" borderId="1" xfId="0" applyNumberFormat="1" applyFont="1" applyFill="1" applyBorder="1"/>
    <xf numFmtId="14" fontId="7" fillId="0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vertical="center"/>
    </xf>
    <xf numFmtId="0" fontId="5" fillId="0" borderId="1" xfId="0" applyNumberFormat="1" applyFont="1" applyFill="1" applyBorder="1" applyAlignment="1"/>
    <xf numFmtId="0" fontId="5" fillId="0" borderId="10" xfId="0" applyFont="1" applyFill="1" applyBorder="1"/>
    <xf numFmtId="0" fontId="5" fillId="0" borderId="11" xfId="0" applyFont="1" applyFill="1" applyBorder="1"/>
    <xf numFmtId="14" fontId="5" fillId="0" borderId="1" xfId="0" applyNumberFormat="1" applyFont="1" applyFill="1" applyBorder="1" applyAlignment="1">
      <alignment horizontal="left"/>
    </xf>
    <xf numFmtId="0" fontId="5" fillId="0" borderId="12" xfId="0" applyFont="1" applyFill="1" applyBorder="1"/>
    <xf numFmtId="0" fontId="5" fillId="0" borderId="13" xfId="0" applyNumberFormat="1" applyFont="1" applyFill="1" applyBorder="1"/>
    <xf numFmtId="0" fontId="5" fillId="0" borderId="13" xfId="0" applyFont="1" applyFill="1" applyBorder="1"/>
    <xf numFmtId="0" fontId="5" fillId="0" borderId="14" xfId="0" applyFont="1" applyFill="1" applyBorder="1"/>
    <xf numFmtId="0" fontId="9" fillId="0" borderId="0" xfId="0" applyFont="1"/>
    <xf numFmtId="0" fontId="10" fillId="0" borderId="0" xfId="1" applyFont="1"/>
    <xf numFmtId="0" fontId="5" fillId="4" borderId="0" xfId="0" applyFont="1" applyFill="1"/>
    <xf numFmtId="0" fontId="5" fillId="4" borderId="1" xfId="0" applyNumberFormat="1" applyFont="1" applyFill="1" applyBorder="1"/>
    <xf numFmtId="0" fontId="5" fillId="4" borderId="1" xfId="0" applyFont="1" applyFill="1" applyBorder="1" applyAlignment="1"/>
    <xf numFmtId="0" fontId="5" fillId="3" borderId="1" xfId="0" applyFont="1" applyFill="1" applyBorder="1" applyAlignment="1"/>
    <xf numFmtId="0" fontId="5" fillId="5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7" fillId="0" borderId="7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tp-111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4"/>
  <sheetViews>
    <sheetView tabSelected="1" workbookViewId="0">
      <pane xSplit="1" ySplit="4" topLeftCell="S5" activePane="bottomRight" state="frozen"/>
      <selection pane="topRight" activeCell="B1" sqref="B1"/>
      <selection pane="bottomLeft" activeCell="A5" sqref="A5"/>
      <selection pane="bottomRight" activeCell="AB15" sqref="AB15"/>
    </sheetView>
  </sheetViews>
  <sheetFormatPr defaultRowHeight="15" x14ac:dyDescent="0.25"/>
  <cols>
    <col min="1" max="1" width="35.140625" bestFit="1" customWidth="1"/>
    <col min="2" max="2" width="16.140625" customWidth="1"/>
    <col min="3" max="4" width="13.7109375" bestFit="1" customWidth="1"/>
    <col min="5" max="5" width="13.5703125" bestFit="1" customWidth="1"/>
    <col min="6" max="7" width="14" bestFit="1" customWidth="1"/>
    <col min="8" max="8" width="13.85546875" bestFit="1" customWidth="1"/>
    <col min="9" max="10" width="14" bestFit="1" customWidth="1"/>
    <col min="11" max="12" width="15.28515625" bestFit="1" customWidth="1"/>
    <col min="13" max="13" width="14.7109375" bestFit="1" customWidth="1"/>
    <col min="14" max="14" width="13.5703125" bestFit="1" customWidth="1"/>
    <col min="15" max="15" width="13.7109375" bestFit="1" customWidth="1"/>
    <col min="16" max="27" width="14.28515625" bestFit="1" customWidth="1"/>
    <col min="28" max="28" width="14.28515625" customWidth="1"/>
    <col min="29" max="29" width="6.140625" customWidth="1"/>
    <col min="33" max="33" width="9.5703125" bestFit="1" customWidth="1"/>
    <col min="34" max="34" width="14.42578125" bestFit="1" customWidth="1"/>
    <col min="36" max="36" width="25" bestFit="1" customWidth="1"/>
  </cols>
  <sheetData>
    <row r="1" spans="1:39" ht="45" x14ac:dyDescent="0.6">
      <c r="A1" s="36" t="s">
        <v>2</v>
      </c>
      <c r="B1" s="6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1"/>
      <c r="AE1" s="1"/>
    </row>
    <row r="2" spans="1:39" x14ac:dyDescent="0.25">
      <c r="A2" s="37"/>
      <c r="B2" s="7"/>
      <c r="C2" s="40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1"/>
      <c r="AE2" s="1"/>
    </row>
    <row r="3" spans="1:39" ht="15.75" thickBot="1" x14ac:dyDescent="0.3">
      <c r="A3" s="37"/>
      <c r="B3" s="8"/>
      <c r="C3" s="42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1"/>
      <c r="AE3" s="1"/>
    </row>
    <row r="4" spans="1:39" x14ac:dyDescent="0.25">
      <c r="A4" s="12" t="s">
        <v>1</v>
      </c>
      <c r="B4" s="10"/>
      <c r="C4" s="10" t="s">
        <v>31</v>
      </c>
      <c r="D4" s="10" t="s">
        <v>32</v>
      </c>
      <c r="E4" s="10" t="s">
        <v>33</v>
      </c>
      <c r="F4" s="10" t="s">
        <v>34</v>
      </c>
      <c r="G4" s="10" t="s">
        <v>35</v>
      </c>
      <c r="H4" s="10" t="s">
        <v>36</v>
      </c>
      <c r="I4" s="10" t="s">
        <v>37</v>
      </c>
      <c r="J4" s="10" t="s">
        <v>38</v>
      </c>
      <c r="K4" s="10" t="s">
        <v>39</v>
      </c>
      <c r="L4" s="10" t="s">
        <v>40</v>
      </c>
      <c r="M4" s="10" t="s">
        <v>41</v>
      </c>
      <c r="N4" s="10" t="s">
        <v>42</v>
      </c>
      <c r="O4" s="10" t="s">
        <v>43</v>
      </c>
      <c r="P4" s="19" t="s">
        <v>50</v>
      </c>
      <c r="Q4" s="19" t="s">
        <v>45</v>
      </c>
      <c r="R4" s="19" t="s">
        <v>51</v>
      </c>
      <c r="S4" s="19" t="s">
        <v>52</v>
      </c>
      <c r="T4" s="19" t="s">
        <v>46</v>
      </c>
      <c r="U4" s="19" t="s">
        <v>53</v>
      </c>
      <c r="V4" s="19" t="s">
        <v>54</v>
      </c>
      <c r="W4" s="19" t="s">
        <v>47</v>
      </c>
      <c r="X4" s="19" t="s">
        <v>55</v>
      </c>
      <c r="Y4" s="19" t="s">
        <v>56</v>
      </c>
      <c r="Z4" s="19" t="s">
        <v>48</v>
      </c>
      <c r="AA4" s="19" t="s">
        <v>57</v>
      </c>
      <c r="AB4" s="19" t="s">
        <v>49</v>
      </c>
      <c r="AC4" s="2"/>
      <c r="AD4" s="11"/>
      <c r="AE4" s="44" t="s">
        <v>0</v>
      </c>
      <c r="AF4" s="45"/>
      <c r="AG4" s="45"/>
      <c r="AH4" s="46"/>
      <c r="AI4" s="3"/>
      <c r="AJ4" s="4"/>
    </row>
    <row r="5" spans="1:39" x14ac:dyDescent="0.25">
      <c r="A5" s="2" t="s">
        <v>3</v>
      </c>
      <c r="B5" s="9"/>
      <c r="C5" s="14" t="s">
        <v>27</v>
      </c>
      <c r="D5" s="20" t="s">
        <v>27</v>
      </c>
      <c r="E5" s="20" t="s">
        <v>27</v>
      </c>
      <c r="F5" s="14" t="s">
        <v>27</v>
      </c>
      <c r="G5" s="14" t="s">
        <v>27</v>
      </c>
      <c r="H5" s="14" t="s">
        <v>27</v>
      </c>
      <c r="I5" s="14" t="s">
        <v>27</v>
      </c>
      <c r="J5" s="14" t="s">
        <v>27</v>
      </c>
      <c r="K5" s="14" t="s">
        <v>28</v>
      </c>
      <c r="L5" s="21" t="s">
        <v>27</v>
      </c>
      <c r="M5" s="14" t="s">
        <v>27</v>
      </c>
      <c r="N5" s="14" t="s">
        <v>27</v>
      </c>
      <c r="O5" s="14" t="s">
        <v>27</v>
      </c>
      <c r="P5" s="14" t="s">
        <v>28</v>
      </c>
      <c r="Q5" s="14" t="s">
        <v>27</v>
      </c>
      <c r="R5" s="14" t="s">
        <v>28</v>
      </c>
      <c r="S5" s="14" t="s">
        <v>27</v>
      </c>
      <c r="T5" s="14" t="s">
        <v>28</v>
      </c>
      <c r="U5" s="14" t="s">
        <v>27</v>
      </c>
      <c r="V5" s="14" t="s">
        <v>28</v>
      </c>
      <c r="W5" s="14" t="s">
        <v>28</v>
      </c>
      <c r="X5" s="14" t="s">
        <v>28</v>
      </c>
      <c r="Y5" s="14" t="s">
        <v>27</v>
      </c>
      <c r="Z5" s="14" t="s">
        <v>27</v>
      </c>
      <c r="AA5" s="14" t="s">
        <v>28</v>
      </c>
      <c r="AB5" s="34">
        <f>COUNTIF(C5:AA5,"б")</f>
        <v>17</v>
      </c>
      <c r="AC5" s="14"/>
      <c r="AD5" s="11"/>
      <c r="AE5" s="22">
        <f>COUNTIF(C5:J5,"б")/AE$31</f>
        <v>1</v>
      </c>
      <c r="AF5" s="21">
        <f>19/20</f>
        <v>0.95</v>
      </c>
      <c r="AG5" s="2">
        <v>1</v>
      </c>
      <c r="AH5" s="23">
        <f>SUM(AE5:AG5)</f>
        <v>2.95</v>
      </c>
      <c r="AI5" s="3"/>
      <c r="AJ5" s="3"/>
      <c r="AK5" s="3"/>
      <c r="AL5" s="3"/>
      <c r="AM5" s="3"/>
    </row>
    <row r="6" spans="1:39" x14ac:dyDescent="0.25">
      <c r="A6" s="2" t="s">
        <v>4</v>
      </c>
      <c r="B6" s="9"/>
      <c r="C6" s="15" t="s">
        <v>27</v>
      </c>
      <c r="D6" s="15" t="s">
        <v>27</v>
      </c>
      <c r="E6" s="15" t="s">
        <v>27</v>
      </c>
      <c r="F6" s="15" t="s">
        <v>27</v>
      </c>
      <c r="G6" s="2" t="s">
        <v>27</v>
      </c>
      <c r="H6" s="2" t="s">
        <v>27</v>
      </c>
      <c r="I6" s="2" t="s">
        <v>28</v>
      </c>
      <c r="J6" s="2" t="s">
        <v>27</v>
      </c>
      <c r="K6" s="2" t="s">
        <v>27</v>
      </c>
      <c r="L6" s="18" t="s">
        <v>27</v>
      </c>
      <c r="M6" s="2" t="s">
        <v>27</v>
      </c>
      <c r="N6" s="2" t="s">
        <v>27</v>
      </c>
      <c r="O6" s="2" t="s">
        <v>27</v>
      </c>
      <c r="P6" s="15" t="s">
        <v>28</v>
      </c>
      <c r="Q6" s="15" t="s">
        <v>28</v>
      </c>
      <c r="R6" s="15" t="s">
        <v>28</v>
      </c>
      <c r="S6" s="15" t="s">
        <v>27</v>
      </c>
      <c r="T6" s="15" t="s">
        <v>28</v>
      </c>
      <c r="U6" s="15" t="s">
        <v>28</v>
      </c>
      <c r="V6" s="15" t="s">
        <v>28</v>
      </c>
      <c r="W6" s="15" t="s">
        <v>28</v>
      </c>
      <c r="X6" s="15" t="s">
        <v>28</v>
      </c>
      <c r="Y6" s="15" t="s">
        <v>28</v>
      </c>
      <c r="Z6" s="15" t="s">
        <v>28</v>
      </c>
      <c r="AA6" s="15" t="s">
        <v>28</v>
      </c>
      <c r="AB6" s="35">
        <f t="shared" ref="AB6:AB28" si="0">COUNTIF(C6:AA6,"б")</f>
        <v>13</v>
      </c>
      <c r="AC6" s="2"/>
      <c r="AD6" s="11"/>
      <c r="AE6" s="22">
        <f t="shared" ref="AE6:AE28" si="1">COUNTIF(C6:J6,"б")/AE$31</f>
        <v>0.875</v>
      </c>
      <c r="AF6" s="18">
        <f>14/20</f>
        <v>0.7</v>
      </c>
      <c r="AG6" s="2">
        <v>1</v>
      </c>
      <c r="AH6" s="23">
        <f t="shared" ref="AH6:AH28" si="2">SUM(AE6:AG6)</f>
        <v>2.5750000000000002</v>
      </c>
      <c r="AI6" s="3"/>
      <c r="AJ6" s="3"/>
      <c r="AK6" s="3"/>
      <c r="AL6" s="3"/>
      <c r="AM6" s="3"/>
    </row>
    <row r="7" spans="1:39" x14ac:dyDescent="0.25">
      <c r="A7" s="17" t="s">
        <v>5</v>
      </c>
      <c r="B7" s="31"/>
      <c r="C7" s="16" t="s">
        <v>27</v>
      </c>
      <c r="D7" s="16" t="s">
        <v>27</v>
      </c>
      <c r="E7" s="16" t="s">
        <v>27</v>
      </c>
      <c r="F7" s="16" t="s">
        <v>27</v>
      </c>
      <c r="G7" s="17" t="s">
        <v>28</v>
      </c>
      <c r="H7" s="17" t="s">
        <v>27</v>
      </c>
      <c r="I7" s="17" t="s">
        <v>28</v>
      </c>
      <c r="J7" s="17" t="s">
        <v>28</v>
      </c>
      <c r="K7" s="17" t="s">
        <v>28</v>
      </c>
      <c r="L7" s="32" t="s">
        <v>28</v>
      </c>
      <c r="M7" s="17" t="s">
        <v>28</v>
      </c>
      <c r="N7" s="17" t="s">
        <v>28</v>
      </c>
      <c r="O7" s="17" t="s">
        <v>28</v>
      </c>
      <c r="P7" s="17" t="s">
        <v>28</v>
      </c>
      <c r="Q7" s="17" t="s">
        <v>28</v>
      </c>
      <c r="R7" s="17" t="s">
        <v>28</v>
      </c>
      <c r="S7" s="17" t="s">
        <v>28</v>
      </c>
      <c r="T7" s="17" t="s">
        <v>28</v>
      </c>
      <c r="U7" s="17" t="s">
        <v>28</v>
      </c>
      <c r="V7" s="17" t="s">
        <v>28</v>
      </c>
      <c r="W7" s="17" t="s">
        <v>28</v>
      </c>
      <c r="X7" s="17" t="s">
        <v>28</v>
      </c>
      <c r="Y7" s="17" t="s">
        <v>28</v>
      </c>
      <c r="Z7" s="17" t="s">
        <v>28</v>
      </c>
      <c r="AA7" s="17" t="s">
        <v>28</v>
      </c>
      <c r="AB7" s="33">
        <f t="shared" si="0"/>
        <v>5</v>
      </c>
      <c r="AC7" s="2"/>
      <c r="AD7" s="11"/>
      <c r="AE7" s="22">
        <f t="shared" si="1"/>
        <v>0.625</v>
      </c>
      <c r="AF7" s="18">
        <f>0/10</f>
        <v>0</v>
      </c>
      <c r="AG7" s="2">
        <v>0</v>
      </c>
      <c r="AH7" s="23">
        <f t="shared" si="2"/>
        <v>0.625</v>
      </c>
      <c r="AI7" s="3"/>
      <c r="AJ7" s="3"/>
      <c r="AK7" s="3"/>
      <c r="AL7" s="3"/>
      <c r="AM7" s="3"/>
    </row>
    <row r="8" spans="1:39" x14ac:dyDescent="0.25">
      <c r="A8" s="17" t="s">
        <v>6</v>
      </c>
      <c r="B8" s="17"/>
      <c r="C8" s="16" t="s">
        <v>28</v>
      </c>
      <c r="D8" s="16" t="s">
        <v>28</v>
      </c>
      <c r="E8" s="16" t="s">
        <v>28</v>
      </c>
      <c r="F8" s="16" t="s">
        <v>28</v>
      </c>
      <c r="G8" s="16" t="s">
        <v>28</v>
      </c>
      <c r="H8" s="17" t="s">
        <v>28</v>
      </c>
      <c r="I8" s="17" t="s">
        <v>28</v>
      </c>
      <c r="J8" s="17" t="s">
        <v>28</v>
      </c>
      <c r="K8" s="17" t="s">
        <v>28</v>
      </c>
      <c r="L8" s="32" t="s">
        <v>28</v>
      </c>
      <c r="M8" s="17" t="s">
        <v>28</v>
      </c>
      <c r="N8" s="17" t="s">
        <v>28</v>
      </c>
      <c r="O8" s="17" t="s">
        <v>28</v>
      </c>
      <c r="P8" s="16" t="s">
        <v>28</v>
      </c>
      <c r="Q8" s="17" t="s">
        <v>28</v>
      </c>
      <c r="R8" s="17" t="s">
        <v>28</v>
      </c>
      <c r="S8" s="17" t="s">
        <v>28</v>
      </c>
      <c r="T8" s="17" t="s">
        <v>28</v>
      </c>
      <c r="U8" s="17" t="s">
        <v>28</v>
      </c>
      <c r="V8" s="17" t="s">
        <v>28</v>
      </c>
      <c r="W8" s="17" t="s">
        <v>28</v>
      </c>
      <c r="X8" s="17" t="s">
        <v>28</v>
      </c>
      <c r="Y8" s="17" t="s">
        <v>28</v>
      </c>
      <c r="Z8" s="17" t="s">
        <v>28</v>
      </c>
      <c r="AA8" s="16" t="s">
        <v>28</v>
      </c>
      <c r="AB8" s="33">
        <f t="shared" si="0"/>
        <v>0</v>
      </c>
      <c r="AC8" s="2"/>
      <c r="AD8" s="11"/>
      <c r="AE8" s="22">
        <f t="shared" si="1"/>
        <v>0</v>
      </c>
      <c r="AF8" s="18">
        <f>0/20</f>
        <v>0</v>
      </c>
      <c r="AG8" s="2">
        <v>0</v>
      </c>
      <c r="AH8" s="23">
        <f t="shared" si="2"/>
        <v>0</v>
      </c>
      <c r="AI8" s="3"/>
      <c r="AJ8" s="3"/>
      <c r="AK8" s="3"/>
      <c r="AL8" s="3"/>
      <c r="AM8" s="3"/>
    </row>
    <row r="9" spans="1:39" x14ac:dyDescent="0.25">
      <c r="A9" s="2" t="s">
        <v>7</v>
      </c>
      <c r="B9" s="9"/>
      <c r="C9" s="2" t="s">
        <v>27</v>
      </c>
      <c r="D9" s="2" t="s">
        <v>27</v>
      </c>
      <c r="E9" s="2" t="s">
        <v>27</v>
      </c>
      <c r="F9" s="2" t="s">
        <v>28</v>
      </c>
      <c r="G9" s="15" t="s">
        <v>27</v>
      </c>
      <c r="H9" s="2" t="s">
        <v>27</v>
      </c>
      <c r="I9" s="2" t="s">
        <v>27</v>
      </c>
      <c r="J9" s="2" t="s">
        <v>27</v>
      </c>
      <c r="K9" s="2" t="s">
        <v>28</v>
      </c>
      <c r="L9" s="18" t="s">
        <v>27</v>
      </c>
      <c r="M9" s="2" t="s">
        <v>27</v>
      </c>
      <c r="N9" s="2" t="s">
        <v>27</v>
      </c>
      <c r="O9" s="2" t="s">
        <v>27</v>
      </c>
      <c r="P9" s="15" t="s">
        <v>28</v>
      </c>
      <c r="Q9" s="15" t="s">
        <v>27</v>
      </c>
      <c r="R9" s="15" t="s">
        <v>28</v>
      </c>
      <c r="S9" s="15" t="s">
        <v>27</v>
      </c>
      <c r="T9" s="15" t="s">
        <v>28</v>
      </c>
      <c r="U9" s="15" t="s">
        <v>28</v>
      </c>
      <c r="V9" s="15" t="s">
        <v>28</v>
      </c>
      <c r="W9" s="15" t="s">
        <v>28</v>
      </c>
      <c r="X9" s="15" t="s">
        <v>28</v>
      </c>
      <c r="Y9" s="15" t="s">
        <v>28</v>
      </c>
      <c r="Z9" s="15" t="s">
        <v>28</v>
      </c>
      <c r="AA9" s="15" t="s">
        <v>28</v>
      </c>
      <c r="AB9" s="35">
        <f t="shared" si="0"/>
        <v>13</v>
      </c>
      <c r="AC9" s="2"/>
      <c r="AD9" s="11"/>
      <c r="AE9" s="22">
        <f t="shared" si="1"/>
        <v>0.875</v>
      </c>
      <c r="AF9" s="18">
        <f>16/20</f>
        <v>0.8</v>
      </c>
      <c r="AG9" s="2">
        <v>1</v>
      </c>
      <c r="AH9" s="23">
        <f t="shared" si="2"/>
        <v>2.6749999999999998</v>
      </c>
      <c r="AI9" s="3"/>
      <c r="AJ9" s="3"/>
      <c r="AK9" s="3"/>
      <c r="AL9" s="3"/>
      <c r="AM9" s="3"/>
    </row>
    <row r="10" spans="1:39" x14ac:dyDescent="0.25">
      <c r="A10" s="2" t="s">
        <v>8</v>
      </c>
      <c r="B10" s="2"/>
      <c r="C10" s="15" t="s">
        <v>27</v>
      </c>
      <c r="D10" s="15" t="s">
        <v>27</v>
      </c>
      <c r="E10" s="15" t="s">
        <v>27</v>
      </c>
      <c r="F10" s="15" t="s">
        <v>27</v>
      </c>
      <c r="G10" s="15" t="s">
        <v>27</v>
      </c>
      <c r="H10" s="15" t="s">
        <v>27</v>
      </c>
      <c r="I10" s="15" t="s">
        <v>27</v>
      </c>
      <c r="J10" s="15" t="s">
        <v>27</v>
      </c>
      <c r="K10" s="18" t="s">
        <v>28</v>
      </c>
      <c r="L10" s="18" t="s">
        <v>27</v>
      </c>
      <c r="M10" s="15" t="s">
        <v>27</v>
      </c>
      <c r="N10" s="15" t="s">
        <v>27</v>
      </c>
      <c r="O10" s="15" t="s">
        <v>27</v>
      </c>
      <c r="P10" s="15" t="s">
        <v>28</v>
      </c>
      <c r="Q10" s="2" t="s">
        <v>27</v>
      </c>
      <c r="R10" s="2" t="s">
        <v>28</v>
      </c>
      <c r="S10" s="2" t="s">
        <v>27</v>
      </c>
      <c r="T10" s="2" t="s">
        <v>27</v>
      </c>
      <c r="U10" s="2" t="s">
        <v>28</v>
      </c>
      <c r="V10" s="2" t="s">
        <v>28</v>
      </c>
      <c r="W10" s="2" t="s">
        <v>27</v>
      </c>
      <c r="X10" s="2" t="s">
        <v>28</v>
      </c>
      <c r="Y10" s="2" t="s">
        <v>28</v>
      </c>
      <c r="Z10" s="2" t="s">
        <v>28</v>
      </c>
      <c r="AA10" s="2" t="s">
        <v>28</v>
      </c>
      <c r="AB10" s="35">
        <f t="shared" si="0"/>
        <v>16</v>
      </c>
      <c r="AC10" s="2"/>
      <c r="AD10" s="11"/>
      <c r="AE10" s="22">
        <f t="shared" si="1"/>
        <v>1</v>
      </c>
      <c r="AF10" s="18">
        <f>9/20</f>
        <v>0.45</v>
      </c>
      <c r="AG10" s="2">
        <v>1</v>
      </c>
      <c r="AH10" s="23">
        <f t="shared" si="2"/>
        <v>2.4500000000000002</v>
      </c>
      <c r="AI10" s="3"/>
      <c r="AJ10" s="3"/>
      <c r="AK10" s="3"/>
      <c r="AL10" s="3"/>
      <c r="AM10" s="3"/>
    </row>
    <row r="11" spans="1:39" x14ac:dyDescent="0.25">
      <c r="A11" s="2" t="s">
        <v>9</v>
      </c>
      <c r="B11" s="9"/>
      <c r="C11" s="15" t="s">
        <v>27</v>
      </c>
      <c r="D11" s="15" t="s">
        <v>27</v>
      </c>
      <c r="E11" s="15" t="s">
        <v>27</v>
      </c>
      <c r="F11" s="15" t="s">
        <v>27</v>
      </c>
      <c r="G11" s="15" t="s">
        <v>27</v>
      </c>
      <c r="H11" s="15" t="s">
        <v>27</v>
      </c>
      <c r="I11" s="15" t="s">
        <v>27</v>
      </c>
      <c r="J11" s="15" t="s">
        <v>27</v>
      </c>
      <c r="K11" s="18" t="s">
        <v>28</v>
      </c>
      <c r="L11" s="18" t="s">
        <v>27</v>
      </c>
      <c r="M11" s="15" t="s">
        <v>27</v>
      </c>
      <c r="N11" s="15" t="s">
        <v>28</v>
      </c>
      <c r="O11" s="2" t="s">
        <v>27</v>
      </c>
      <c r="P11" s="15" t="s">
        <v>28</v>
      </c>
      <c r="Q11" s="2" t="s">
        <v>27</v>
      </c>
      <c r="R11" s="2" t="s">
        <v>28</v>
      </c>
      <c r="S11" s="2" t="s">
        <v>27</v>
      </c>
      <c r="T11" s="2" t="s">
        <v>28</v>
      </c>
      <c r="U11" s="2" t="s">
        <v>28</v>
      </c>
      <c r="V11" s="2" t="s">
        <v>28</v>
      </c>
      <c r="W11" s="2" t="s">
        <v>28</v>
      </c>
      <c r="X11" s="2" t="s">
        <v>28</v>
      </c>
      <c r="Y11" s="2" t="s">
        <v>28</v>
      </c>
      <c r="Z11" s="2" t="s">
        <v>28</v>
      </c>
      <c r="AA11" s="2" t="s">
        <v>28</v>
      </c>
      <c r="AB11" s="35">
        <f t="shared" si="0"/>
        <v>13</v>
      </c>
      <c r="AC11" s="2"/>
      <c r="AD11" s="11"/>
      <c r="AE11" s="22">
        <f t="shared" si="1"/>
        <v>1</v>
      </c>
      <c r="AF11" s="18">
        <f>9/20</f>
        <v>0.45</v>
      </c>
      <c r="AG11" s="2">
        <v>1</v>
      </c>
      <c r="AH11" s="23">
        <f t="shared" si="2"/>
        <v>2.4500000000000002</v>
      </c>
      <c r="AI11" s="3"/>
      <c r="AJ11" s="3"/>
      <c r="AK11" s="3"/>
      <c r="AL11" s="3"/>
      <c r="AM11" s="3"/>
    </row>
    <row r="12" spans="1:39" x14ac:dyDescent="0.25">
      <c r="A12" s="2" t="s">
        <v>10</v>
      </c>
      <c r="B12" s="9"/>
      <c r="C12" s="15" t="s">
        <v>27</v>
      </c>
      <c r="D12" s="15" t="s">
        <v>27</v>
      </c>
      <c r="E12" s="15" t="s">
        <v>27</v>
      </c>
      <c r="F12" s="15" t="s">
        <v>27</v>
      </c>
      <c r="G12" s="15" t="s">
        <v>27</v>
      </c>
      <c r="H12" s="15" t="s">
        <v>27</v>
      </c>
      <c r="I12" s="15" t="s">
        <v>27</v>
      </c>
      <c r="J12" s="15" t="s">
        <v>27</v>
      </c>
      <c r="K12" s="18" t="s">
        <v>27</v>
      </c>
      <c r="L12" s="18" t="s">
        <v>27</v>
      </c>
      <c r="M12" s="15" t="s">
        <v>27</v>
      </c>
      <c r="N12" s="15" t="s">
        <v>27</v>
      </c>
      <c r="O12" s="2" t="s">
        <v>27</v>
      </c>
      <c r="P12" s="15" t="s">
        <v>28</v>
      </c>
      <c r="Q12" s="2" t="s">
        <v>27</v>
      </c>
      <c r="R12" s="2" t="s">
        <v>28</v>
      </c>
      <c r="S12" s="2" t="s">
        <v>27</v>
      </c>
      <c r="T12" s="2" t="s">
        <v>27</v>
      </c>
      <c r="U12" s="2" t="s">
        <v>27</v>
      </c>
      <c r="V12" s="2" t="s">
        <v>28</v>
      </c>
      <c r="W12" s="2" t="s">
        <v>27</v>
      </c>
      <c r="X12" s="2" t="s">
        <v>27</v>
      </c>
      <c r="Y12" s="2" t="s">
        <v>27</v>
      </c>
      <c r="Z12" s="2" t="s">
        <v>27</v>
      </c>
      <c r="AA12" s="2" t="s">
        <v>28</v>
      </c>
      <c r="AB12" s="34">
        <f t="shared" si="0"/>
        <v>21</v>
      </c>
      <c r="AC12" s="2"/>
      <c r="AD12" s="11"/>
      <c r="AE12" s="22">
        <f t="shared" si="1"/>
        <v>1</v>
      </c>
      <c r="AF12" s="18">
        <f>12/20</f>
        <v>0.6</v>
      </c>
      <c r="AG12" s="2">
        <v>1</v>
      </c>
      <c r="AH12" s="23">
        <f t="shared" si="2"/>
        <v>2.6</v>
      </c>
      <c r="AI12" s="3"/>
      <c r="AJ12" s="3"/>
      <c r="AK12" s="3"/>
      <c r="AL12" s="3"/>
      <c r="AM12" s="3"/>
    </row>
    <row r="13" spans="1:39" x14ac:dyDescent="0.25">
      <c r="A13" s="2" t="s">
        <v>11</v>
      </c>
      <c r="B13" s="9"/>
      <c r="C13" s="15" t="s">
        <v>27</v>
      </c>
      <c r="D13" s="15" t="s">
        <v>27</v>
      </c>
      <c r="E13" s="15" t="s">
        <v>27</v>
      </c>
      <c r="F13" s="15" t="s">
        <v>28</v>
      </c>
      <c r="G13" s="15" t="s">
        <v>28</v>
      </c>
      <c r="H13" s="15" t="s">
        <v>27</v>
      </c>
      <c r="I13" s="15" t="s">
        <v>27</v>
      </c>
      <c r="J13" s="15" t="s">
        <v>27</v>
      </c>
      <c r="K13" s="18" t="s">
        <v>27</v>
      </c>
      <c r="L13" s="18" t="s">
        <v>27</v>
      </c>
      <c r="M13" s="15" t="s">
        <v>27</v>
      </c>
      <c r="N13" s="15" t="s">
        <v>27</v>
      </c>
      <c r="O13" s="2" t="s">
        <v>27</v>
      </c>
      <c r="P13" s="15" t="s">
        <v>28</v>
      </c>
      <c r="Q13" s="2" t="s">
        <v>27</v>
      </c>
      <c r="R13" s="2" t="s">
        <v>28</v>
      </c>
      <c r="S13" s="2" t="s">
        <v>27</v>
      </c>
      <c r="T13" s="2" t="s">
        <v>27</v>
      </c>
      <c r="U13" s="2" t="s">
        <v>27</v>
      </c>
      <c r="V13" s="2" t="s">
        <v>28</v>
      </c>
      <c r="W13" s="2" t="s">
        <v>27</v>
      </c>
      <c r="X13" s="2" t="s">
        <v>27</v>
      </c>
      <c r="Y13" s="2" t="s">
        <v>28</v>
      </c>
      <c r="Z13" s="2" t="s">
        <v>27</v>
      </c>
      <c r="AA13" s="2" t="s">
        <v>28</v>
      </c>
      <c r="AB13" s="34">
        <f t="shared" si="0"/>
        <v>18</v>
      </c>
      <c r="AC13" s="2"/>
      <c r="AD13" s="11"/>
      <c r="AE13" s="22">
        <f t="shared" si="1"/>
        <v>0.75</v>
      </c>
      <c r="AF13" s="18">
        <f>16/20</f>
        <v>0.8</v>
      </c>
      <c r="AG13" s="2">
        <v>1</v>
      </c>
      <c r="AH13" s="23">
        <f t="shared" si="2"/>
        <v>2.5499999999999998</v>
      </c>
      <c r="AI13" s="3"/>
      <c r="AJ13" s="3"/>
      <c r="AK13" s="3"/>
      <c r="AL13" s="3"/>
      <c r="AM13" s="3"/>
    </row>
    <row r="14" spans="1:39" x14ac:dyDescent="0.25">
      <c r="A14" s="2" t="s">
        <v>12</v>
      </c>
      <c r="B14" s="2"/>
      <c r="C14" s="15" t="s">
        <v>27</v>
      </c>
      <c r="D14" s="15" t="s">
        <v>27</v>
      </c>
      <c r="E14" s="15" t="s">
        <v>27</v>
      </c>
      <c r="F14" s="15" t="s">
        <v>27</v>
      </c>
      <c r="G14" s="24" t="s">
        <v>27</v>
      </c>
      <c r="H14" s="15" t="s">
        <v>27</v>
      </c>
      <c r="I14" s="15" t="s">
        <v>27</v>
      </c>
      <c r="J14" s="15" t="s">
        <v>27</v>
      </c>
      <c r="K14" s="18" t="s">
        <v>27</v>
      </c>
      <c r="L14" s="18" t="s">
        <v>27</v>
      </c>
      <c r="M14" s="15" t="s">
        <v>27</v>
      </c>
      <c r="N14" s="15" t="s">
        <v>27</v>
      </c>
      <c r="O14" s="2" t="s">
        <v>27</v>
      </c>
      <c r="P14" s="2" t="s">
        <v>28</v>
      </c>
      <c r="Q14" s="2" t="s">
        <v>27</v>
      </c>
      <c r="R14" s="2" t="s">
        <v>28</v>
      </c>
      <c r="S14" s="2" t="s">
        <v>27</v>
      </c>
      <c r="T14" s="2" t="s">
        <v>27</v>
      </c>
      <c r="U14" s="2" t="s">
        <v>27</v>
      </c>
      <c r="V14" s="2" t="s">
        <v>27</v>
      </c>
      <c r="W14" s="2" t="s">
        <v>27</v>
      </c>
      <c r="X14" s="2" t="s">
        <v>28</v>
      </c>
      <c r="Y14" s="2" t="s">
        <v>27</v>
      </c>
      <c r="Z14" s="2" t="s">
        <v>27</v>
      </c>
      <c r="AA14" s="2" t="s">
        <v>28</v>
      </c>
      <c r="AB14" s="34">
        <f t="shared" si="0"/>
        <v>21</v>
      </c>
      <c r="AC14" s="2"/>
      <c r="AD14" s="11"/>
      <c r="AE14" s="22">
        <f t="shared" si="1"/>
        <v>1</v>
      </c>
      <c r="AF14" s="18">
        <f>14/20</f>
        <v>0.7</v>
      </c>
      <c r="AG14" s="2">
        <v>1</v>
      </c>
      <c r="AH14" s="23">
        <f t="shared" si="2"/>
        <v>2.7</v>
      </c>
      <c r="AI14" s="3"/>
      <c r="AJ14" s="3"/>
      <c r="AK14" s="3"/>
      <c r="AL14" s="3"/>
      <c r="AM14" s="3"/>
    </row>
    <row r="15" spans="1:39" x14ac:dyDescent="0.25">
      <c r="A15" s="2" t="s">
        <v>13</v>
      </c>
      <c r="B15" s="2"/>
      <c r="C15" s="15" t="s">
        <v>27</v>
      </c>
      <c r="D15" s="15" t="s">
        <v>27</v>
      </c>
      <c r="E15" s="15" t="s">
        <v>27</v>
      </c>
      <c r="F15" s="15" t="s">
        <v>27</v>
      </c>
      <c r="G15" s="15" t="s">
        <v>27</v>
      </c>
      <c r="H15" s="15" t="s">
        <v>27</v>
      </c>
      <c r="I15" s="15" t="s">
        <v>27</v>
      </c>
      <c r="J15" s="2" t="s">
        <v>28</v>
      </c>
      <c r="K15" s="2" t="s">
        <v>28</v>
      </c>
      <c r="L15" s="18" t="s">
        <v>27</v>
      </c>
      <c r="M15" s="2" t="s">
        <v>27</v>
      </c>
      <c r="N15" s="2" t="s">
        <v>28</v>
      </c>
      <c r="O15" s="2" t="s">
        <v>27</v>
      </c>
      <c r="P15" s="15" t="s">
        <v>28</v>
      </c>
      <c r="Q15" s="2" t="s">
        <v>27</v>
      </c>
      <c r="R15" s="2" t="s">
        <v>28</v>
      </c>
      <c r="S15" s="2" t="s">
        <v>28</v>
      </c>
      <c r="T15" s="2" t="s">
        <v>28</v>
      </c>
      <c r="U15" s="2" t="s">
        <v>28</v>
      </c>
      <c r="V15" s="2" t="s">
        <v>28</v>
      </c>
      <c r="W15" s="2" t="s">
        <v>28</v>
      </c>
      <c r="X15" s="2" t="s">
        <v>28</v>
      </c>
      <c r="Y15" s="2" t="s">
        <v>28</v>
      </c>
      <c r="Z15" s="2" t="s">
        <v>28</v>
      </c>
      <c r="AA15" s="2" t="s">
        <v>28</v>
      </c>
      <c r="AB15" s="33">
        <f t="shared" si="0"/>
        <v>11</v>
      </c>
      <c r="AC15" s="2"/>
      <c r="AD15" s="11"/>
      <c r="AE15" s="22">
        <f t="shared" si="1"/>
        <v>0.875</v>
      </c>
      <c r="AF15" s="18">
        <f>17/20</f>
        <v>0.85</v>
      </c>
      <c r="AG15" s="2">
        <v>0</v>
      </c>
      <c r="AH15" s="23">
        <f t="shared" si="2"/>
        <v>1.7250000000000001</v>
      </c>
      <c r="AI15" s="3"/>
      <c r="AJ15" s="3"/>
      <c r="AK15" s="3"/>
      <c r="AL15" s="3"/>
      <c r="AM15" s="3"/>
    </row>
    <row r="16" spans="1:39" x14ac:dyDescent="0.25">
      <c r="A16" s="2" t="s">
        <v>14</v>
      </c>
      <c r="B16" s="2"/>
      <c r="C16" s="2" t="s">
        <v>27</v>
      </c>
      <c r="D16" s="2" t="s">
        <v>27</v>
      </c>
      <c r="E16" s="2" t="s">
        <v>27</v>
      </c>
      <c r="F16" s="2" t="s">
        <v>27</v>
      </c>
      <c r="G16" s="2" t="s">
        <v>27</v>
      </c>
      <c r="H16" s="2" t="s">
        <v>27</v>
      </c>
      <c r="I16" s="2" t="s">
        <v>27</v>
      </c>
      <c r="J16" s="2" t="s">
        <v>27</v>
      </c>
      <c r="K16" s="2" t="s">
        <v>27</v>
      </c>
      <c r="L16" s="18" t="s">
        <v>27</v>
      </c>
      <c r="M16" s="2" t="s">
        <v>27</v>
      </c>
      <c r="N16" s="2" t="s">
        <v>27</v>
      </c>
      <c r="O16" s="2" t="s">
        <v>27</v>
      </c>
      <c r="P16" s="2" t="s">
        <v>28</v>
      </c>
      <c r="Q16" s="2" t="s">
        <v>27</v>
      </c>
      <c r="R16" s="2" t="s">
        <v>28</v>
      </c>
      <c r="S16" s="2" t="s">
        <v>27</v>
      </c>
      <c r="T16" s="2" t="s">
        <v>27</v>
      </c>
      <c r="U16" s="2" t="s">
        <v>27</v>
      </c>
      <c r="V16" s="2" t="s">
        <v>28</v>
      </c>
      <c r="W16" s="2" t="s">
        <v>27</v>
      </c>
      <c r="X16" s="2" t="s">
        <v>28</v>
      </c>
      <c r="Y16" s="2" t="s">
        <v>27</v>
      </c>
      <c r="Z16" s="2" t="s">
        <v>27</v>
      </c>
      <c r="AA16" s="2" t="s">
        <v>28</v>
      </c>
      <c r="AB16" s="34">
        <f t="shared" si="0"/>
        <v>20</v>
      </c>
      <c r="AC16" s="2"/>
      <c r="AD16" s="11"/>
      <c r="AE16" s="22">
        <f t="shared" si="1"/>
        <v>1</v>
      </c>
      <c r="AF16" s="18">
        <f>13/20</f>
        <v>0.65</v>
      </c>
      <c r="AG16" s="2">
        <v>1</v>
      </c>
      <c r="AH16" s="23">
        <f t="shared" si="2"/>
        <v>2.65</v>
      </c>
      <c r="AI16" s="3"/>
      <c r="AJ16" s="3"/>
      <c r="AK16" s="3"/>
      <c r="AL16" s="3"/>
      <c r="AM16" s="3"/>
    </row>
    <row r="17" spans="1:39" x14ac:dyDescent="0.25">
      <c r="A17" s="2" t="s">
        <v>15</v>
      </c>
      <c r="B17" s="9"/>
      <c r="C17" s="15" t="s">
        <v>27</v>
      </c>
      <c r="D17" s="15" t="s">
        <v>27</v>
      </c>
      <c r="E17" s="15" t="s">
        <v>27</v>
      </c>
      <c r="F17" s="15" t="s">
        <v>27</v>
      </c>
      <c r="G17" s="15" t="s">
        <v>27</v>
      </c>
      <c r="H17" s="15" t="s">
        <v>27</v>
      </c>
      <c r="I17" s="15" t="s">
        <v>27</v>
      </c>
      <c r="J17" s="2" t="s">
        <v>27</v>
      </c>
      <c r="K17" s="2" t="s">
        <v>27</v>
      </c>
      <c r="L17" s="18" t="s">
        <v>27</v>
      </c>
      <c r="M17" s="2" t="s">
        <v>27</v>
      </c>
      <c r="N17" s="2" t="s">
        <v>27</v>
      </c>
      <c r="O17" s="2" t="s">
        <v>27</v>
      </c>
      <c r="P17" s="15" t="s">
        <v>28</v>
      </c>
      <c r="Q17" s="2" t="s">
        <v>27</v>
      </c>
      <c r="R17" s="2" t="s">
        <v>28</v>
      </c>
      <c r="S17" s="2" t="s">
        <v>27</v>
      </c>
      <c r="T17" s="2" t="s">
        <v>27</v>
      </c>
      <c r="U17" s="2" t="s">
        <v>27</v>
      </c>
      <c r="V17" s="2" t="s">
        <v>27</v>
      </c>
      <c r="W17" s="2" t="s">
        <v>27</v>
      </c>
      <c r="X17" s="2" t="s">
        <v>27</v>
      </c>
      <c r="Y17" s="2" t="s">
        <v>27</v>
      </c>
      <c r="Z17" s="2" t="s">
        <v>27</v>
      </c>
      <c r="AA17" s="2" t="s">
        <v>28</v>
      </c>
      <c r="AB17" s="34">
        <f t="shared" si="0"/>
        <v>22</v>
      </c>
      <c r="AC17" s="2"/>
      <c r="AD17" s="11"/>
      <c r="AE17" s="22">
        <f t="shared" si="1"/>
        <v>1</v>
      </c>
      <c r="AF17" s="18">
        <f>15/20</f>
        <v>0.75</v>
      </c>
      <c r="AG17" s="2">
        <v>4</v>
      </c>
      <c r="AH17" s="23">
        <f t="shared" si="2"/>
        <v>5.75</v>
      </c>
      <c r="AI17" s="3"/>
      <c r="AJ17" s="3"/>
      <c r="AK17" s="3"/>
      <c r="AL17" s="3"/>
      <c r="AM17" s="3"/>
    </row>
    <row r="18" spans="1:39" x14ac:dyDescent="0.25">
      <c r="A18" s="2" t="s">
        <v>16</v>
      </c>
      <c r="B18" s="9"/>
      <c r="C18" s="15" t="s">
        <v>27</v>
      </c>
      <c r="D18" s="15" t="s">
        <v>28</v>
      </c>
      <c r="E18" s="2" t="s">
        <v>27</v>
      </c>
      <c r="F18" s="2" t="s">
        <v>27</v>
      </c>
      <c r="G18" s="2" t="s">
        <v>27</v>
      </c>
      <c r="H18" s="2" t="s">
        <v>27</v>
      </c>
      <c r="I18" s="2" t="s">
        <v>27</v>
      </c>
      <c r="J18" s="2" t="s">
        <v>27</v>
      </c>
      <c r="K18" s="2" t="s">
        <v>28</v>
      </c>
      <c r="L18" s="18" t="s">
        <v>27</v>
      </c>
      <c r="M18" s="2" t="s">
        <v>27</v>
      </c>
      <c r="N18" s="2" t="s">
        <v>27</v>
      </c>
      <c r="O18" s="2" t="s">
        <v>27</v>
      </c>
      <c r="P18" s="2" t="s">
        <v>28</v>
      </c>
      <c r="Q18" s="2" t="s">
        <v>27</v>
      </c>
      <c r="R18" s="2" t="s">
        <v>28</v>
      </c>
      <c r="S18" s="2" t="s">
        <v>27</v>
      </c>
      <c r="T18" s="2" t="s">
        <v>28</v>
      </c>
      <c r="U18" s="2" t="s">
        <v>27</v>
      </c>
      <c r="V18" s="2" t="s">
        <v>28</v>
      </c>
      <c r="W18" s="2" t="s">
        <v>28</v>
      </c>
      <c r="X18" s="2" t="s">
        <v>28</v>
      </c>
      <c r="Y18" s="2" t="s">
        <v>27</v>
      </c>
      <c r="Z18" s="2" t="s">
        <v>28</v>
      </c>
      <c r="AA18" s="2" t="s">
        <v>28</v>
      </c>
      <c r="AB18" s="35">
        <f t="shared" si="0"/>
        <v>15</v>
      </c>
      <c r="AC18" s="2"/>
      <c r="AD18" s="11"/>
      <c r="AE18" s="22">
        <f t="shared" si="1"/>
        <v>0.875</v>
      </c>
      <c r="AF18" s="18">
        <f>13/20</f>
        <v>0.65</v>
      </c>
      <c r="AG18" s="2">
        <v>0.5</v>
      </c>
      <c r="AH18" s="23">
        <f t="shared" si="2"/>
        <v>2.0249999999999999</v>
      </c>
      <c r="AI18" s="3"/>
      <c r="AJ18" s="3"/>
      <c r="AK18" s="3"/>
      <c r="AL18" s="3"/>
      <c r="AM18" s="3"/>
    </row>
    <row r="19" spans="1:39" x14ac:dyDescent="0.25">
      <c r="A19" s="2" t="s">
        <v>17</v>
      </c>
      <c r="B19" s="2"/>
      <c r="C19" s="15" t="s">
        <v>27</v>
      </c>
      <c r="D19" s="2" t="s">
        <v>27</v>
      </c>
      <c r="E19" s="2" t="s">
        <v>27</v>
      </c>
      <c r="F19" s="15" t="s">
        <v>27</v>
      </c>
      <c r="G19" s="2" t="s">
        <v>27</v>
      </c>
      <c r="H19" s="2" t="s">
        <v>27</v>
      </c>
      <c r="I19" s="2" t="s">
        <v>27</v>
      </c>
      <c r="J19" s="2" t="s">
        <v>27</v>
      </c>
      <c r="K19" s="2" t="s">
        <v>28</v>
      </c>
      <c r="L19" s="18" t="s">
        <v>27</v>
      </c>
      <c r="M19" s="2" t="s">
        <v>27</v>
      </c>
      <c r="N19" s="2" t="s">
        <v>27</v>
      </c>
      <c r="O19" s="2" t="s">
        <v>27</v>
      </c>
      <c r="P19" s="2" t="s">
        <v>28</v>
      </c>
      <c r="Q19" s="2" t="s">
        <v>28</v>
      </c>
      <c r="R19" s="2" t="s">
        <v>28</v>
      </c>
      <c r="S19" s="2" t="s">
        <v>28</v>
      </c>
      <c r="T19" s="2" t="s">
        <v>28</v>
      </c>
      <c r="U19" s="2" t="s">
        <v>28</v>
      </c>
      <c r="V19" s="2" t="s">
        <v>28</v>
      </c>
      <c r="W19" s="2" t="s">
        <v>28</v>
      </c>
      <c r="X19" s="2" t="s">
        <v>28</v>
      </c>
      <c r="Y19" s="2" t="s">
        <v>28</v>
      </c>
      <c r="Z19" s="2" t="s">
        <v>28</v>
      </c>
      <c r="AA19" s="2" t="s">
        <v>28</v>
      </c>
      <c r="AB19" s="35">
        <f t="shared" si="0"/>
        <v>12</v>
      </c>
      <c r="AC19" s="2"/>
      <c r="AD19" s="11"/>
      <c r="AE19" s="22">
        <f t="shared" si="1"/>
        <v>1</v>
      </c>
      <c r="AF19" s="18">
        <f>14/20</f>
        <v>0.7</v>
      </c>
      <c r="AG19" s="2">
        <v>1</v>
      </c>
      <c r="AH19" s="23">
        <f t="shared" si="2"/>
        <v>2.7</v>
      </c>
      <c r="AI19" s="3"/>
      <c r="AJ19" s="3"/>
      <c r="AK19" s="3"/>
      <c r="AL19" s="3"/>
      <c r="AM19" s="3"/>
    </row>
    <row r="20" spans="1:39" x14ac:dyDescent="0.25">
      <c r="A20" s="17" t="s">
        <v>18</v>
      </c>
      <c r="B20" s="17"/>
      <c r="C20" s="16" t="s">
        <v>28</v>
      </c>
      <c r="D20" s="16" t="s">
        <v>28</v>
      </c>
      <c r="E20" s="17" t="s">
        <v>28</v>
      </c>
      <c r="F20" s="17" t="s">
        <v>28</v>
      </c>
      <c r="G20" s="17" t="s">
        <v>28</v>
      </c>
      <c r="H20" s="17" t="s">
        <v>28</v>
      </c>
      <c r="I20" s="17" t="s">
        <v>28</v>
      </c>
      <c r="J20" s="17" t="s">
        <v>28</v>
      </c>
      <c r="K20" s="17" t="s">
        <v>28</v>
      </c>
      <c r="L20" s="32" t="s">
        <v>28</v>
      </c>
      <c r="M20" s="17" t="s">
        <v>28</v>
      </c>
      <c r="N20" s="17" t="s">
        <v>28</v>
      </c>
      <c r="O20" s="17" t="s">
        <v>28</v>
      </c>
      <c r="P20" s="17" t="s">
        <v>28</v>
      </c>
      <c r="Q20" s="17" t="s">
        <v>28</v>
      </c>
      <c r="R20" s="17" t="s">
        <v>28</v>
      </c>
      <c r="S20" s="17" t="s">
        <v>28</v>
      </c>
      <c r="T20" s="17" t="s">
        <v>28</v>
      </c>
      <c r="U20" s="17" t="s">
        <v>28</v>
      </c>
      <c r="V20" s="17" t="s">
        <v>28</v>
      </c>
      <c r="W20" s="17" t="s">
        <v>28</v>
      </c>
      <c r="X20" s="17" t="s">
        <v>28</v>
      </c>
      <c r="Y20" s="17" t="s">
        <v>28</v>
      </c>
      <c r="Z20" s="17" t="s">
        <v>28</v>
      </c>
      <c r="AA20" s="17" t="s">
        <v>28</v>
      </c>
      <c r="AB20" s="33">
        <f t="shared" si="0"/>
        <v>0</v>
      </c>
      <c r="AC20" s="2"/>
      <c r="AD20" s="11"/>
      <c r="AE20" s="22">
        <f t="shared" si="1"/>
        <v>0</v>
      </c>
      <c r="AF20" s="18">
        <f>0/20</f>
        <v>0</v>
      </c>
      <c r="AG20" s="2">
        <v>0</v>
      </c>
      <c r="AH20" s="23">
        <f t="shared" si="2"/>
        <v>0</v>
      </c>
      <c r="AI20" s="3"/>
      <c r="AJ20" s="3"/>
      <c r="AK20" s="3"/>
      <c r="AL20" s="3"/>
      <c r="AM20" s="3"/>
    </row>
    <row r="21" spans="1:39" x14ac:dyDescent="0.25">
      <c r="A21" s="17" t="s">
        <v>19</v>
      </c>
      <c r="B21" s="17"/>
      <c r="C21" s="17" t="s">
        <v>27</v>
      </c>
      <c r="D21" s="17" t="s">
        <v>28</v>
      </c>
      <c r="E21" s="17" t="s">
        <v>28</v>
      </c>
      <c r="F21" s="17" t="s">
        <v>28</v>
      </c>
      <c r="G21" s="17" t="s">
        <v>28</v>
      </c>
      <c r="H21" s="17" t="s">
        <v>28</v>
      </c>
      <c r="I21" s="17" t="s">
        <v>28</v>
      </c>
      <c r="J21" s="17" t="s">
        <v>28</v>
      </c>
      <c r="K21" s="17" t="s">
        <v>28</v>
      </c>
      <c r="L21" s="32" t="s">
        <v>28</v>
      </c>
      <c r="M21" s="17" t="s">
        <v>28</v>
      </c>
      <c r="N21" s="17" t="s">
        <v>28</v>
      </c>
      <c r="O21" s="17" t="s">
        <v>28</v>
      </c>
      <c r="P21" s="17" t="s">
        <v>28</v>
      </c>
      <c r="Q21" s="17" t="s">
        <v>28</v>
      </c>
      <c r="R21" s="17" t="s">
        <v>28</v>
      </c>
      <c r="S21" s="17" t="s">
        <v>28</v>
      </c>
      <c r="T21" s="17" t="s">
        <v>28</v>
      </c>
      <c r="U21" s="17" t="s">
        <v>28</v>
      </c>
      <c r="V21" s="17" t="s">
        <v>28</v>
      </c>
      <c r="W21" s="17" t="s">
        <v>28</v>
      </c>
      <c r="X21" s="17" t="s">
        <v>28</v>
      </c>
      <c r="Y21" s="17" t="s">
        <v>28</v>
      </c>
      <c r="Z21" s="17" t="s">
        <v>28</v>
      </c>
      <c r="AA21" s="17" t="s">
        <v>28</v>
      </c>
      <c r="AB21" s="33">
        <f t="shared" si="0"/>
        <v>1</v>
      </c>
      <c r="AC21" s="2"/>
      <c r="AD21" s="11"/>
      <c r="AE21" s="22">
        <f t="shared" si="1"/>
        <v>0.125</v>
      </c>
      <c r="AF21" s="18">
        <f>0/20</f>
        <v>0</v>
      </c>
      <c r="AG21" s="2">
        <v>0</v>
      </c>
      <c r="AH21" s="23">
        <f t="shared" si="2"/>
        <v>0.125</v>
      </c>
      <c r="AI21" s="3"/>
      <c r="AJ21" s="3"/>
      <c r="AK21" s="3"/>
      <c r="AL21" s="3"/>
      <c r="AM21" s="3"/>
    </row>
    <row r="22" spans="1:39" x14ac:dyDescent="0.25">
      <c r="A22" s="2" t="s">
        <v>20</v>
      </c>
      <c r="B22" s="2"/>
      <c r="C22" s="2" t="s">
        <v>27</v>
      </c>
      <c r="D22" s="2" t="s">
        <v>27</v>
      </c>
      <c r="E22" s="2" t="s">
        <v>28</v>
      </c>
      <c r="F22" s="2" t="s">
        <v>27</v>
      </c>
      <c r="G22" s="2" t="s">
        <v>27</v>
      </c>
      <c r="H22" s="2" t="s">
        <v>27</v>
      </c>
      <c r="I22" s="2" t="s">
        <v>28</v>
      </c>
      <c r="J22" s="2" t="s">
        <v>28</v>
      </c>
      <c r="K22" s="2" t="s">
        <v>28</v>
      </c>
      <c r="L22" s="18" t="s">
        <v>28</v>
      </c>
      <c r="M22" s="2" t="s">
        <v>27</v>
      </c>
      <c r="N22" s="2" t="s">
        <v>27</v>
      </c>
      <c r="O22" s="2" t="s">
        <v>27</v>
      </c>
      <c r="P22" s="2" t="s">
        <v>28</v>
      </c>
      <c r="Q22" s="2" t="s">
        <v>28</v>
      </c>
      <c r="R22" s="2" t="s">
        <v>28</v>
      </c>
      <c r="S22" s="2" t="s">
        <v>27</v>
      </c>
      <c r="T22" s="2" t="s">
        <v>27</v>
      </c>
      <c r="U22" s="2" t="s">
        <v>27</v>
      </c>
      <c r="V22" s="2" t="s">
        <v>28</v>
      </c>
      <c r="W22" s="2" t="s">
        <v>27</v>
      </c>
      <c r="X22" s="2" t="s">
        <v>28</v>
      </c>
      <c r="Y22" s="2" t="s">
        <v>28</v>
      </c>
      <c r="Z22" s="2" t="s">
        <v>28</v>
      </c>
      <c r="AA22" s="2" t="s">
        <v>28</v>
      </c>
      <c r="AB22" s="35">
        <f t="shared" si="0"/>
        <v>12</v>
      </c>
      <c r="AC22" s="2"/>
      <c r="AD22" s="11"/>
      <c r="AE22" s="22">
        <f t="shared" si="1"/>
        <v>0.625</v>
      </c>
      <c r="AF22" s="18">
        <f>13/20</f>
        <v>0.65</v>
      </c>
      <c r="AG22" s="2">
        <v>1</v>
      </c>
      <c r="AH22" s="23">
        <f t="shared" si="2"/>
        <v>2.2749999999999999</v>
      </c>
      <c r="AI22" s="3"/>
      <c r="AJ22" s="3"/>
      <c r="AK22" s="3"/>
      <c r="AL22" s="3"/>
      <c r="AM22" s="3"/>
    </row>
    <row r="23" spans="1:39" x14ac:dyDescent="0.25">
      <c r="A23" s="17" t="s">
        <v>21</v>
      </c>
      <c r="B23" s="17"/>
      <c r="C23" s="17" t="s">
        <v>27</v>
      </c>
      <c r="D23" s="17" t="s">
        <v>28</v>
      </c>
      <c r="E23" s="17" t="s">
        <v>28</v>
      </c>
      <c r="F23" s="17" t="s">
        <v>28</v>
      </c>
      <c r="G23" s="17" t="s">
        <v>28</v>
      </c>
      <c r="H23" s="17" t="s">
        <v>28</v>
      </c>
      <c r="I23" s="17" t="s">
        <v>28</v>
      </c>
      <c r="J23" s="17" t="s">
        <v>28</v>
      </c>
      <c r="K23" s="17" t="s">
        <v>28</v>
      </c>
      <c r="L23" s="32" t="s">
        <v>28</v>
      </c>
      <c r="M23" s="17" t="s">
        <v>28</v>
      </c>
      <c r="N23" s="17" t="s">
        <v>28</v>
      </c>
      <c r="O23" s="17" t="s">
        <v>28</v>
      </c>
      <c r="P23" s="17" t="s">
        <v>28</v>
      </c>
      <c r="Q23" s="17" t="s">
        <v>28</v>
      </c>
      <c r="R23" s="17" t="s">
        <v>28</v>
      </c>
      <c r="S23" s="17" t="s">
        <v>28</v>
      </c>
      <c r="T23" s="17" t="s">
        <v>28</v>
      </c>
      <c r="U23" s="17" t="s">
        <v>28</v>
      </c>
      <c r="V23" s="17" t="s">
        <v>28</v>
      </c>
      <c r="W23" s="17" t="s">
        <v>28</v>
      </c>
      <c r="X23" s="17" t="s">
        <v>28</v>
      </c>
      <c r="Y23" s="17" t="s">
        <v>28</v>
      </c>
      <c r="Z23" s="17" t="s">
        <v>28</v>
      </c>
      <c r="AA23" s="17" t="s">
        <v>28</v>
      </c>
      <c r="AB23" s="33">
        <f t="shared" si="0"/>
        <v>1</v>
      </c>
      <c r="AC23" s="2"/>
      <c r="AD23" s="11"/>
      <c r="AE23" s="22">
        <f t="shared" si="1"/>
        <v>0.125</v>
      </c>
      <c r="AF23" s="18">
        <f>0/20</f>
        <v>0</v>
      </c>
      <c r="AG23" s="2">
        <v>0</v>
      </c>
      <c r="AH23" s="23">
        <f t="shared" si="2"/>
        <v>0.125</v>
      </c>
      <c r="AI23" s="3"/>
      <c r="AJ23" s="3"/>
      <c r="AK23" s="3"/>
      <c r="AL23" s="3"/>
      <c r="AM23" s="3"/>
    </row>
    <row r="24" spans="1:39" x14ac:dyDescent="0.25">
      <c r="A24" s="10" t="s">
        <v>22</v>
      </c>
      <c r="B24" s="2"/>
      <c r="C24" s="15" t="s">
        <v>27</v>
      </c>
      <c r="D24" s="15" t="s">
        <v>27</v>
      </c>
      <c r="E24" s="15" t="s">
        <v>27</v>
      </c>
      <c r="F24" s="15" t="s">
        <v>27</v>
      </c>
      <c r="G24" s="2" t="s">
        <v>27</v>
      </c>
      <c r="H24" s="2" t="s">
        <v>27</v>
      </c>
      <c r="I24" s="2" t="s">
        <v>27</v>
      </c>
      <c r="J24" s="2" t="s">
        <v>27</v>
      </c>
      <c r="K24" s="2" t="s">
        <v>28</v>
      </c>
      <c r="L24" s="18" t="s">
        <v>27</v>
      </c>
      <c r="M24" s="2" t="s">
        <v>27</v>
      </c>
      <c r="N24" s="2" t="s">
        <v>27</v>
      </c>
      <c r="O24" s="2" t="s">
        <v>27</v>
      </c>
      <c r="P24" s="2" t="s">
        <v>28</v>
      </c>
      <c r="Q24" s="2" t="s">
        <v>27</v>
      </c>
      <c r="R24" s="2" t="s">
        <v>28</v>
      </c>
      <c r="S24" s="2" t="s">
        <v>27</v>
      </c>
      <c r="T24" s="2" t="s">
        <v>27</v>
      </c>
      <c r="U24" s="2" t="s">
        <v>27</v>
      </c>
      <c r="V24" s="2" t="s">
        <v>28</v>
      </c>
      <c r="W24" s="2" t="s">
        <v>27</v>
      </c>
      <c r="X24" s="2" t="s">
        <v>28</v>
      </c>
      <c r="Y24" s="2" t="s">
        <v>28</v>
      </c>
      <c r="Z24" s="2" t="s">
        <v>27</v>
      </c>
      <c r="AA24" s="2" t="s">
        <v>28</v>
      </c>
      <c r="AB24" s="34">
        <f t="shared" si="0"/>
        <v>18</v>
      </c>
      <c r="AC24" s="2"/>
      <c r="AD24" s="11"/>
      <c r="AE24" s="22">
        <f t="shared" si="1"/>
        <v>1</v>
      </c>
      <c r="AF24" s="18">
        <f>15/20</f>
        <v>0.75</v>
      </c>
      <c r="AG24" s="2">
        <v>1</v>
      </c>
      <c r="AH24" s="23">
        <f t="shared" si="2"/>
        <v>2.75</v>
      </c>
      <c r="AI24" s="3"/>
      <c r="AJ24" s="5"/>
    </row>
    <row r="25" spans="1:39" x14ac:dyDescent="0.25">
      <c r="A25" s="2" t="s">
        <v>23</v>
      </c>
      <c r="B25" s="2"/>
      <c r="C25" s="15" t="s">
        <v>27</v>
      </c>
      <c r="D25" s="15" t="s">
        <v>27</v>
      </c>
      <c r="E25" s="15" t="s">
        <v>28</v>
      </c>
      <c r="F25" s="15" t="s">
        <v>27</v>
      </c>
      <c r="G25" s="2" t="s">
        <v>28</v>
      </c>
      <c r="H25" s="2" t="s">
        <v>27</v>
      </c>
      <c r="I25" s="2" t="s">
        <v>27</v>
      </c>
      <c r="J25" s="2" t="s">
        <v>27</v>
      </c>
      <c r="K25" s="2" t="s">
        <v>27</v>
      </c>
      <c r="L25" s="18" t="s">
        <v>27</v>
      </c>
      <c r="M25" s="2" t="s">
        <v>27</v>
      </c>
      <c r="N25" s="2" t="s">
        <v>27</v>
      </c>
      <c r="O25" s="2" t="s">
        <v>27</v>
      </c>
      <c r="P25" s="2" t="s">
        <v>28</v>
      </c>
      <c r="Q25" s="2" t="s">
        <v>28</v>
      </c>
      <c r="R25" s="2" t="s">
        <v>28</v>
      </c>
      <c r="S25" s="2" t="s">
        <v>28</v>
      </c>
      <c r="T25" s="2" t="s">
        <v>28</v>
      </c>
      <c r="U25" s="2" t="s">
        <v>27</v>
      </c>
      <c r="V25" s="2" t="s">
        <v>27</v>
      </c>
      <c r="W25" s="2" t="s">
        <v>28</v>
      </c>
      <c r="X25" s="2" t="s">
        <v>28</v>
      </c>
      <c r="Y25" s="2" t="s">
        <v>28</v>
      </c>
      <c r="Z25" s="2" t="s">
        <v>28</v>
      </c>
      <c r="AA25" s="2" t="s">
        <v>28</v>
      </c>
      <c r="AB25" s="35">
        <f t="shared" si="0"/>
        <v>13</v>
      </c>
      <c r="AC25" s="2"/>
      <c r="AD25" s="11"/>
      <c r="AE25" s="22">
        <f t="shared" si="1"/>
        <v>0.75</v>
      </c>
      <c r="AF25" s="18">
        <f>0/20</f>
        <v>0</v>
      </c>
      <c r="AG25" s="2">
        <v>1</v>
      </c>
      <c r="AH25" s="23">
        <f t="shared" si="2"/>
        <v>1.75</v>
      </c>
      <c r="AI25" s="3"/>
      <c r="AJ25" s="5"/>
    </row>
    <row r="26" spans="1:39" x14ac:dyDescent="0.25">
      <c r="A26" s="2" t="s">
        <v>24</v>
      </c>
      <c r="B26" s="2"/>
      <c r="C26" s="15" t="s">
        <v>27</v>
      </c>
      <c r="D26" s="15" t="s">
        <v>27</v>
      </c>
      <c r="E26" s="15" t="s">
        <v>27</v>
      </c>
      <c r="F26" s="15" t="s">
        <v>27</v>
      </c>
      <c r="G26" s="2" t="s">
        <v>27</v>
      </c>
      <c r="H26" s="2" t="s">
        <v>27</v>
      </c>
      <c r="I26" s="2" t="s">
        <v>27</v>
      </c>
      <c r="J26" s="2" t="s">
        <v>27</v>
      </c>
      <c r="K26" s="2" t="s">
        <v>27</v>
      </c>
      <c r="L26" s="18" t="s">
        <v>27</v>
      </c>
      <c r="M26" s="2" t="s">
        <v>27</v>
      </c>
      <c r="N26" s="2" t="s">
        <v>27</v>
      </c>
      <c r="O26" s="2" t="s">
        <v>27</v>
      </c>
      <c r="P26" s="2" t="s">
        <v>28</v>
      </c>
      <c r="Q26" s="2" t="s">
        <v>27</v>
      </c>
      <c r="R26" s="2" t="s">
        <v>28</v>
      </c>
      <c r="S26" s="2" t="s">
        <v>27</v>
      </c>
      <c r="T26" s="2" t="s">
        <v>27</v>
      </c>
      <c r="U26" s="2" t="s">
        <v>27</v>
      </c>
      <c r="V26" s="2" t="s">
        <v>28</v>
      </c>
      <c r="W26" s="2" t="s">
        <v>27</v>
      </c>
      <c r="X26" s="2" t="s">
        <v>28</v>
      </c>
      <c r="Y26" s="2" t="s">
        <v>27</v>
      </c>
      <c r="Z26" s="2" t="s">
        <v>28</v>
      </c>
      <c r="AA26" s="2" t="s">
        <v>28</v>
      </c>
      <c r="AB26" s="34">
        <f t="shared" si="0"/>
        <v>19</v>
      </c>
      <c r="AC26" s="2"/>
      <c r="AD26" s="11"/>
      <c r="AE26" s="22">
        <f t="shared" si="1"/>
        <v>1</v>
      </c>
      <c r="AF26" s="18">
        <f>18/20</f>
        <v>0.9</v>
      </c>
      <c r="AG26" s="2">
        <v>1</v>
      </c>
      <c r="AH26" s="23">
        <f t="shared" si="2"/>
        <v>2.9</v>
      </c>
      <c r="AI26" s="3"/>
      <c r="AJ26" s="5"/>
    </row>
    <row r="27" spans="1:39" x14ac:dyDescent="0.25">
      <c r="A27" s="2" t="s">
        <v>25</v>
      </c>
      <c r="B27" s="2"/>
      <c r="C27" s="15" t="s">
        <v>27</v>
      </c>
      <c r="D27" s="15" t="s">
        <v>27</v>
      </c>
      <c r="E27" s="15" t="s">
        <v>27</v>
      </c>
      <c r="F27" s="15" t="s">
        <v>27</v>
      </c>
      <c r="G27" s="2" t="s">
        <v>27</v>
      </c>
      <c r="H27" s="2" t="s">
        <v>27</v>
      </c>
      <c r="I27" s="2" t="s">
        <v>27</v>
      </c>
      <c r="J27" s="2" t="s">
        <v>27</v>
      </c>
      <c r="K27" s="2" t="s">
        <v>27</v>
      </c>
      <c r="L27" s="18" t="s">
        <v>28</v>
      </c>
      <c r="M27" s="2" t="s">
        <v>27</v>
      </c>
      <c r="N27" s="2" t="s">
        <v>27</v>
      </c>
      <c r="O27" s="2" t="s">
        <v>27</v>
      </c>
      <c r="P27" s="2" t="s">
        <v>28</v>
      </c>
      <c r="Q27" s="2" t="s">
        <v>28</v>
      </c>
      <c r="R27" s="2" t="s">
        <v>28</v>
      </c>
      <c r="S27" s="2" t="s">
        <v>27</v>
      </c>
      <c r="T27" s="2" t="s">
        <v>28</v>
      </c>
      <c r="U27" s="2" t="s">
        <v>28</v>
      </c>
      <c r="V27" s="2" t="s">
        <v>28</v>
      </c>
      <c r="W27" s="2" t="s">
        <v>28</v>
      </c>
      <c r="X27" s="2" t="s">
        <v>28</v>
      </c>
      <c r="Y27" s="2" t="s">
        <v>28</v>
      </c>
      <c r="Z27" s="2" t="s">
        <v>28</v>
      </c>
      <c r="AA27" s="2" t="s">
        <v>28</v>
      </c>
      <c r="AB27" s="35">
        <f t="shared" si="0"/>
        <v>13</v>
      </c>
      <c r="AC27" s="2"/>
      <c r="AD27" s="11"/>
      <c r="AE27" s="22">
        <f t="shared" si="1"/>
        <v>1</v>
      </c>
      <c r="AF27" s="18">
        <f>9/20</f>
        <v>0.45</v>
      </c>
      <c r="AG27" s="2">
        <v>1</v>
      </c>
      <c r="AH27" s="23">
        <f t="shared" si="2"/>
        <v>2.4500000000000002</v>
      </c>
      <c r="AI27" s="3"/>
      <c r="AJ27" s="5"/>
    </row>
    <row r="28" spans="1:39" ht="15.75" thickBot="1" x14ac:dyDescent="0.3">
      <c r="A28" s="17" t="s">
        <v>26</v>
      </c>
      <c r="B28" s="17"/>
      <c r="C28" s="17" t="s">
        <v>27</v>
      </c>
      <c r="D28" s="17" t="s">
        <v>28</v>
      </c>
      <c r="E28" s="17" t="s">
        <v>28</v>
      </c>
      <c r="F28" s="17" t="s">
        <v>28</v>
      </c>
      <c r="G28" s="17" t="s">
        <v>28</v>
      </c>
      <c r="H28" s="17" t="s">
        <v>27</v>
      </c>
      <c r="I28" s="17" t="s">
        <v>28</v>
      </c>
      <c r="J28" s="17" t="s">
        <v>28</v>
      </c>
      <c r="K28" s="17" t="s">
        <v>28</v>
      </c>
      <c r="L28" s="32" t="s">
        <v>27</v>
      </c>
      <c r="M28" s="17" t="s">
        <v>28</v>
      </c>
      <c r="N28" s="17" t="s">
        <v>28</v>
      </c>
      <c r="O28" s="17" t="s">
        <v>28</v>
      </c>
      <c r="P28" s="17" t="s">
        <v>28</v>
      </c>
      <c r="Q28" s="17" t="s">
        <v>28</v>
      </c>
      <c r="R28" s="17" t="s">
        <v>28</v>
      </c>
      <c r="S28" s="17" t="s">
        <v>28</v>
      </c>
      <c r="T28" s="17" t="s">
        <v>28</v>
      </c>
      <c r="U28" s="17" t="s">
        <v>28</v>
      </c>
      <c r="V28" s="17" t="s">
        <v>28</v>
      </c>
      <c r="W28" s="17" t="s">
        <v>28</v>
      </c>
      <c r="X28" s="17" t="s">
        <v>28</v>
      </c>
      <c r="Y28" s="17" t="s">
        <v>28</v>
      </c>
      <c r="Z28" s="17" t="s">
        <v>28</v>
      </c>
      <c r="AA28" s="17" t="s">
        <v>28</v>
      </c>
      <c r="AB28" s="33">
        <f t="shared" si="0"/>
        <v>3</v>
      </c>
      <c r="AC28" s="2"/>
      <c r="AD28" s="11"/>
      <c r="AE28" s="25">
        <f t="shared" si="1"/>
        <v>0.25</v>
      </c>
      <c r="AF28" s="26">
        <f>0/20</f>
        <v>0</v>
      </c>
      <c r="AG28" s="27">
        <v>0</v>
      </c>
      <c r="AH28" s="28">
        <f t="shared" si="2"/>
        <v>0.25</v>
      </c>
      <c r="AI28" s="3"/>
      <c r="AJ28" s="3"/>
    </row>
    <row r="29" spans="1:39" x14ac:dyDescent="0.25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</row>
    <row r="30" spans="1:39" x14ac:dyDescent="0.25">
      <c r="A30" s="29" t="s">
        <v>29</v>
      </c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39" x14ac:dyDescent="0.25">
      <c r="A31" s="30" t="s">
        <v>30</v>
      </c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>
        <f>COUNTIF(C32:J32,"&gt;0")</f>
        <v>8</v>
      </c>
      <c r="AF31" s="29"/>
      <c r="AG31" s="29"/>
      <c r="AH31" s="29"/>
    </row>
    <row r="32" spans="1:39" x14ac:dyDescent="0.25">
      <c r="A32" s="29"/>
      <c r="B32" s="29"/>
      <c r="C32" s="29">
        <f>COUNTIF(C5:C28,"б")</f>
        <v>22</v>
      </c>
      <c r="D32" s="29">
        <f>COUNTIF(D5:D28,"б")</f>
        <v>18</v>
      </c>
      <c r="E32" s="29">
        <f>COUNTIF(E5:E28,"б")</f>
        <v>17</v>
      </c>
      <c r="F32" s="29">
        <f t="shared" ref="F32:AA32" si="3">COUNTIF(F5:F28,"б")</f>
        <v>17</v>
      </c>
      <c r="G32" s="29">
        <f t="shared" si="3"/>
        <v>16</v>
      </c>
      <c r="H32" s="29">
        <f t="shared" si="3"/>
        <v>20</v>
      </c>
      <c r="I32" s="29">
        <f t="shared" si="3"/>
        <v>16</v>
      </c>
      <c r="J32" s="29">
        <f t="shared" si="3"/>
        <v>16</v>
      </c>
      <c r="K32" s="29">
        <f t="shared" si="3"/>
        <v>9</v>
      </c>
      <c r="L32" s="29">
        <f t="shared" si="3"/>
        <v>17</v>
      </c>
      <c r="M32" s="29">
        <f t="shared" si="3"/>
        <v>18</v>
      </c>
      <c r="N32" s="29">
        <f t="shared" si="3"/>
        <v>16</v>
      </c>
      <c r="O32" s="29">
        <f t="shared" si="3"/>
        <v>18</v>
      </c>
      <c r="P32" s="29">
        <f t="shared" si="3"/>
        <v>0</v>
      </c>
      <c r="Q32" s="29">
        <f t="shared" si="3"/>
        <v>13</v>
      </c>
      <c r="R32" s="29">
        <f t="shared" si="3"/>
        <v>0</v>
      </c>
      <c r="S32" s="29">
        <f t="shared" si="3"/>
        <v>15</v>
      </c>
      <c r="T32" s="29">
        <f t="shared" si="3"/>
        <v>9</v>
      </c>
      <c r="U32" s="29">
        <f t="shared" si="3"/>
        <v>11</v>
      </c>
      <c r="V32" s="29">
        <f t="shared" si="3"/>
        <v>3</v>
      </c>
      <c r="W32" s="29">
        <f t="shared" si="3"/>
        <v>9</v>
      </c>
      <c r="X32" s="29">
        <f t="shared" si="3"/>
        <v>3</v>
      </c>
      <c r="Y32" s="29">
        <f t="shared" si="3"/>
        <v>7</v>
      </c>
      <c r="Z32" s="29">
        <f t="shared" si="3"/>
        <v>7</v>
      </c>
      <c r="AA32" s="29">
        <f t="shared" si="3"/>
        <v>0</v>
      </c>
      <c r="AB32" s="29"/>
      <c r="AC32" s="29"/>
      <c r="AD32" s="29"/>
      <c r="AE32" s="29"/>
      <c r="AF32" s="29"/>
      <c r="AG32" s="29"/>
      <c r="AH32" s="29"/>
    </row>
    <row r="34" spans="15:15" ht="45" x14ac:dyDescent="0.25">
      <c r="O34" s="13" t="s">
        <v>44</v>
      </c>
    </row>
  </sheetData>
  <mergeCells count="3">
    <mergeCell ref="A1:A3"/>
    <mergeCell ref="C1:AC3"/>
    <mergeCell ref="AE4:AH4"/>
  </mergeCells>
  <hyperlinks>
    <hyperlink ref="A31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Посещаемость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Старовойтов</dc:creator>
  <cp:lastModifiedBy>Антон Сафронов</cp:lastModifiedBy>
  <dcterms:created xsi:type="dcterms:W3CDTF">2019-09-03T16:43:48Z</dcterms:created>
  <dcterms:modified xsi:type="dcterms:W3CDTF">2024-04-26T23:45:29Z</dcterms:modified>
</cp:coreProperties>
</file>