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flash\Documents\StudentsStatements2023_2024\"/>
    </mc:Choice>
  </mc:AlternateContent>
  <bookViews>
    <workbookView xWindow="-120" yWindow="-120" windowWidth="25440" windowHeight="15390" activeTab="2"/>
  </bookViews>
  <sheets>
    <sheet name="Посещаемость" sheetId="1" r:id="rId1"/>
    <sheet name="Опрос" sheetId="6" r:id="rId2"/>
    <sheet name="Выполнение" sheetId="4" r:id="rId3"/>
    <sheet name="Тестирование" sheetId="2" r:id="rId4"/>
    <sheet name="Контроль конспектов" sheetId="3" r:id="rId5"/>
    <sheet name="ПК" sheetId="5" r:id="rId6"/>
    <sheet name="По дисциплинам" sheetId="7" r:id="rId7"/>
    <sheet name="Факультативы пропуски" sheetId="8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4" l="1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5" i="4"/>
  <c r="BN26" i="4"/>
  <c r="BN27" i="4"/>
  <c r="BN28" i="4"/>
  <c r="BN29" i="4"/>
  <c r="BN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4" i="4"/>
  <c r="BC30" i="1" l="1"/>
  <c r="BD30" i="1"/>
  <c r="BE30" i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AZ30" i="1" l="1"/>
  <c r="BA30" i="1"/>
  <c r="BB30" i="1"/>
  <c r="AW30" i="1" l="1"/>
  <c r="AX30" i="1"/>
  <c r="AY30" i="1"/>
  <c r="E32" i="1" l="1"/>
  <c r="E31" i="1"/>
  <c r="AT30" i="1" l="1"/>
  <c r="AU30" i="1"/>
  <c r="AV30" i="1"/>
  <c r="AS30" i="1" l="1"/>
  <c r="AO30" i="1" l="1"/>
  <c r="AP30" i="1"/>
  <c r="AQ30" i="1"/>
  <c r="AR30" i="1"/>
  <c r="AN30" i="1" l="1"/>
  <c r="K18" i="7" l="1"/>
  <c r="K25" i="7"/>
  <c r="K12" i="7"/>
  <c r="K28" i="7"/>
  <c r="K27" i="7"/>
  <c r="K13" i="7"/>
  <c r="K14" i="7"/>
  <c r="K11" i="7"/>
  <c r="K17" i="7"/>
  <c r="K9" i="7"/>
  <c r="K24" i="7"/>
  <c r="K22" i="7"/>
  <c r="K5" i="7"/>
  <c r="K23" i="7"/>
  <c r="K7" i="7"/>
  <c r="K15" i="7"/>
  <c r="K26" i="7"/>
  <c r="K10" i="7"/>
  <c r="K21" i="7"/>
  <c r="K19" i="7"/>
  <c r="K3" i="7"/>
  <c r="K20" i="7"/>
  <c r="K6" i="7"/>
  <c r="K16" i="7"/>
  <c r="K4" i="7"/>
  <c r="K8" i="7"/>
  <c r="BL5" i="4" l="1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L24" i="4"/>
  <c r="BL25" i="4"/>
  <c r="BL26" i="4"/>
  <c r="BL27" i="4"/>
  <c r="BL28" i="4"/>
  <c r="BL29" i="4"/>
  <c r="BL4" i="4"/>
  <c r="AK30" i="1" l="1"/>
  <c r="AL30" i="1"/>
  <c r="AM30" i="1"/>
  <c r="AH30" i="1" l="1"/>
  <c r="AI30" i="1"/>
  <c r="AJ30" i="1"/>
  <c r="AE30" i="1" l="1"/>
  <c r="AF30" i="1"/>
  <c r="AG30" i="1"/>
  <c r="AB30" i="1" l="1"/>
  <c r="AC30" i="1"/>
  <c r="AD30" i="1"/>
  <c r="Y30" i="1" l="1"/>
  <c r="Z30" i="1"/>
  <c r="AA30" i="1"/>
  <c r="V30" i="1" l="1"/>
  <c r="W30" i="1"/>
  <c r="X30" i="1"/>
  <c r="BH4" i="1" l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3" i="1"/>
  <c r="P30" i="1" l="1"/>
  <c r="Q30" i="1"/>
  <c r="R30" i="1"/>
  <c r="S30" i="1"/>
  <c r="T30" i="1"/>
  <c r="U30" i="1"/>
  <c r="N30" i="1" l="1"/>
  <c r="O30" i="1"/>
  <c r="M30" i="1"/>
  <c r="J30" i="1" l="1"/>
  <c r="K30" i="1"/>
  <c r="L30" i="1"/>
  <c r="G30" i="1" l="1"/>
  <c r="H30" i="1"/>
  <c r="I30" i="1"/>
  <c r="F30" i="1"/>
  <c r="BH30" i="1" l="1"/>
  <c r="BK19" i="1"/>
  <c r="BK26" i="1"/>
  <c r="BK11" i="1"/>
  <c r="BK6" i="1"/>
  <c r="BK4" i="1"/>
  <c r="BK18" i="1"/>
  <c r="BK3" i="1"/>
  <c r="BK14" i="1"/>
  <c r="BK23" i="1"/>
  <c r="BK10" i="1"/>
  <c r="BK21" i="1"/>
  <c r="BK15" i="1"/>
  <c r="BK17" i="1"/>
  <c r="BK7" i="1"/>
  <c r="BK13" i="1"/>
  <c r="BK25" i="1"/>
  <c r="BK16" i="1"/>
  <c r="BK20" i="1"/>
  <c r="BK8" i="1"/>
  <c r="BK12" i="1"/>
  <c r="BK9" i="1"/>
  <c r="BK27" i="1"/>
  <c r="BK5" i="1"/>
  <c r="BK24" i="1"/>
  <c r="BK28" i="1"/>
  <c r="BK22" i="1"/>
  <c r="BI19" i="1"/>
  <c r="C19" i="5" s="1"/>
  <c r="BI3" i="1"/>
  <c r="C3" i="5" s="1"/>
  <c r="BI5" i="1"/>
  <c r="C5" i="5" s="1"/>
  <c r="BI12" i="1"/>
  <c r="C12" i="5" s="1"/>
  <c r="BI11" i="1"/>
  <c r="C11" i="5" s="1"/>
  <c r="BI6" i="1"/>
  <c r="C6" i="5" s="1"/>
  <c r="BI16" i="1"/>
  <c r="C16" i="5" s="1"/>
  <c r="BI25" i="1"/>
  <c r="C25" i="5" s="1"/>
  <c r="BI7" i="1"/>
  <c r="C7" i="5" s="1"/>
  <c r="BI8" i="1"/>
  <c r="C8" i="5" s="1"/>
  <c r="BI26" i="1"/>
  <c r="C26" i="5" s="1"/>
  <c r="BI9" i="1"/>
  <c r="C9" i="5" s="1"/>
  <c r="BI15" i="1"/>
  <c r="C15" i="5" s="1"/>
  <c r="BI10" i="1"/>
  <c r="C10" i="5" s="1"/>
  <c r="BI21" i="1"/>
  <c r="C21" i="5" s="1"/>
  <c r="BI28" i="1"/>
  <c r="C28" i="5" s="1"/>
  <c r="BI4" i="1"/>
  <c r="C4" i="5" s="1"/>
  <c r="BI22" i="1"/>
  <c r="C22" i="5" s="1"/>
  <c r="BI17" i="1"/>
  <c r="C17" i="5" s="1"/>
  <c r="BI24" i="1"/>
  <c r="C24" i="5" s="1"/>
  <c r="BI27" i="1"/>
  <c r="C27" i="5" s="1"/>
  <c r="BI18" i="1"/>
  <c r="C18" i="5" s="1"/>
  <c r="BI13" i="1"/>
  <c r="C13" i="5" s="1"/>
  <c r="BI20" i="1"/>
  <c r="C20" i="5" s="1"/>
  <c r="BI23" i="1"/>
  <c r="C23" i="5" s="1"/>
  <c r="BI14" i="1"/>
  <c r="C14" i="5" s="1"/>
</calcChain>
</file>

<file path=xl/sharedStrings.xml><?xml version="1.0" encoding="utf-8"?>
<sst xmlns="http://schemas.openxmlformats.org/spreadsheetml/2006/main" count="2488" uniqueCount="349">
  <si>
    <t>Аверкиев Дмитрий Евгеньевич</t>
  </si>
  <si>
    <t>Александрова Лигита Андреевна</t>
  </si>
  <si>
    <t>Андреев Глеб Алексеевич</t>
  </si>
  <si>
    <t>Баранов Александр Алексеевич</t>
  </si>
  <si>
    <t>Волобуев Егор Дмитриевич</t>
  </si>
  <si>
    <t>Воронов Арсений Владимирович</t>
  </si>
  <si>
    <t>Голубенцев Андрей Максимович</t>
  </si>
  <si>
    <t>Городецкая Надежда Олеговна</t>
  </si>
  <si>
    <t>Канунников Ян Дмитриевич</t>
  </si>
  <si>
    <t>Коваленко Артем Денисович</t>
  </si>
  <si>
    <t>Кругликов Евгений Александрович</t>
  </si>
  <si>
    <t>Моисеев Даниил Михайлович</t>
  </si>
  <si>
    <t>Новиков Олег Дмитриевич</t>
  </si>
  <si>
    <t>Петрунин Максим Алексеевич</t>
  </si>
  <si>
    <t>Петухов Илья Максимович</t>
  </si>
  <si>
    <t>Самоделов Кирилл Игоревич</t>
  </si>
  <si>
    <t>Тарасенков Андрей Денисович</t>
  </si>
  <si>
    <t>Фоменко Сергей Романович</t>
  </si>
  <si>
    <t>Хоробров Фёдор Андреевич</t>
  </si>
  <si>
    <t>Черныгина Елизавета Владимировна</t>
  </si>
  <si>
    <t>Шеразадишвили Александр Денисович</t>
  </si>
  <si>
    <t>Яруткин Михаил Александрович</t>
  </si>
  <si>
    <t>Боднар Владислав Алексеевич</t>
  </si>
  <si>
    <t xml:space="preserve"> </t>
  </si>
  <si>
    <t>Моргачёва Анастасия Андреевна</t>
  </si>
  <si>
    <t>Фамилия Имя Отчество</t>
  </si>
  <si>
    <t>№</t>
  </si>
  <si>
    <t>ТУУ-111</t>
  </si>
  <si>
    <t>Вариант</t>
  </si>
  <si>
    <t>Баллы ЕГЭ</t>
  </si>
  <si>
    <t>собрание</t>
  </si>
  <si>
    <t>б</t>
  </si>
  <si>
    <t>н</t>
  </si>
  <si>
    <t>Голюдбин Артём Владимирович</t>
  </si>
  <si>
    <t>Грачёва Наталья Сергеевна</t>
  </si>
  <si>
    <t>лк (4532)</t>
  </si>
  <si>
    <t>лк (4527)</t>
  </si>
  <si>
    <t>лб (4532)</t>
  </si>
  <si>
    <t>Тест 1</t>
  </si>
  <si>
    <t>у</t>
  </si>
  <si>
    <t>GitHub</t>
  </si>
  <si>
    <t>Komisar1</t>
  </si>
  <si>
    <t>Ligita18</t>
  </si>
  <si>
    <t>aleksandrbaranov1</t>
  </si>
  <si>
    <t>-</t>
  </si>
  <si>
    <t>EgorVolobuevv</t>
  </si>
  <si>
    <t>ArsenEuroDed</t>
  </si>
  <si>
    <t>Тест 2</t>
  </si>
  <si>
    <t>Ham1ka</t>
  </si>
  <si>
    <t>Andrey123Andrey</t>
  </si>
  <si>
    <t>ANASTASIATYY-111</t>
  </si>
  <si>
    <t>evgeniikruglikov</t>
  </si>
  <si>
    <t>grrachevva</t>
  </si>
  <si>
    <t>andreigolubentsev</t>
  </si>
  <si>
    <t>Задание 1</t>
  </si>
  <si>
    <t>Прислано</t>
  </si>
  <si>
    <t>Зачтено</t>
  </si>
  <si>
    <t>Очерёдность</t>
  </si>
  <si>
    <t>Содержание</t>
  </si>
  <si>
    <t>AndreevGleb1</t>
  </si>
  <si>
    <t>Комментарий</t>
  </si>
  <si>
    <t>поздняя сдача</t>
  </si>
  <si>
    <t>нет репозитория</t>
  </si>
  <si>
    <t>LIZACHERNYGINA</t>
  </si>
  <si>
    <t>RemorShad</t>
  </si>
  <si>
    <t>artemgolyudbin</t>
  </si>
  <si>
    <t>Задание 2</t>
  </si>
  <si>
    <t>Задание 3</t>
  </si>
  <si>
    <t>Задание 4</t>
  </si>
  <si>
    <t>Тест 3</t>
  </si>
  <si>
    <t>–13.08286</t>
  </si>
  <si>
    <t>105.83208</t>
  </si>
  <si>
    <t>–0.74666</t>
  </si>
  <si>
    <t>2.90164</t>
  </si>
  <si>
    <t>–83.653</t>
  </si>
  <si>
    <t>5.73919</t>
  </si>
  <si>
    <t>цел. остаток</t>
  </si>
  <si>
    <t>максимум из 5</t>
  </si>
  <si>
    <t>гип. косинус</t>
  </si>
  <si>
    <t>гип. синус</t>
  </si>
  <si>
    <t>площ. круга</t>
  </si>
  <si>
    <t>ф-ии округл.</t>
  </si>
  <si>
    <t>синус пи</t>
  </si>
  <si>
    <t>минимум из 10</t>
  </si>
  <si>
    <t>гип. тангенс</t>
  </si>
  <si>
    <t>логарифм а, б</t>
  </si>
  <si>
    <t>арккос 1/2</t>
  </si>
  <si>
    <t>град/радианы</t>
  </si>
  <si>
    <t>десят. лог</t>
  </si>
  <si>
    <t>танг. x/2</t>
  </si>
  <si>
    <t>синус 30 гр</t>
  </si>
  <si>
    <t>косинус (2х)</t>
  </si>
  <si>
    <t>гип. котангенс</t>
  </si>
  <si>
    <t>сумма цифр хх</t>
  </si>
  <si>
    <t>косинус 60 гр</t>
  </si>
  <si>
    <t>нат. лог эксп</t>
  </si>
  <si>
    <t>синус (2х)</t>
  </si>
  <si>
    <t>арксин 1/2</t>
  </si>
  <si>
    <t>–9.41646</t>
  </si>
  <si>
    <t>3.58289</t>
  </si>
  <si>
    <t>–2.32083</t>
  </si>
  <si>
    <t>8.39217</t>
  </si>
  <si>
    <t>2.88476</t>
  </si>
  <si>
    <t>10.98066</t>
  </si>
  <si>
    <t>–0.09876</t>
  </si>
  <si>
    <t>24.07323</t>
  </si>
  <si>
    <t>30.7141</t>
  </si>
  <si>
    <t>1.43735</t>
  </si>
  <si>
    <t>–4.954</t>
  </si>
  <si>
    <t>4.72069</t>
  </si>
  <si>
    <t>–1.37718</t>
  </si>
  <si>
    <t>2.18784</t>
  </si>
  <si>
    <t>9.1479</t>
  </si>
  <si>
    <t>1.64577</t>
  </si>
  <si>
    <t>–1.01401</t>
  </si>
  <si>
    <t>7.29027</t>
  </si>
  <si>
    <t>Для ПК</t>
  </si>
  <si>
    <t>ПК</t>
  </si>
  <si>
    <t>b2</t>
  </si>
  <si>
    <t>Z система</t>
  </si>
  <si>
    <t>Z корень куб</t>
  </si>
  <si>
    <t>z</t>
  </si>
  <si>
    <t>K</t>
  </si>
  <si>
    <t>Y= x2+</t>
  </si>
  <si>
    <t>Y логарифмы</t>
  </si>
  <si>
    <t>Z=a*tg(a)</t>
  </si>
  <si>
    <t>Z=a2+cos(a)</t>
  </si>
  <si>
    <t>Q</t>
  </si>
  <si>
    <t>R</t>
  </si>
  <si>
    <t>W = a2 + cos(a)</t>
  </si>
  <si>
    <t>W=tg2(alph)</t>
  </si>
  <si>
    <t>Y=m*z2</t>
  </si>
  <si>
    <t>gamma = a2+b</t>
  </si>
  <si>
    <t>Y = система 5</t>
  </si>
  <si>
    <t>Y = система a2</t>
  </si>
  <si>
    <t>gamma = u2+cos(u)</t>
  </si>
  <si>
    <t>Z = cos(a)-b2</t>
  </si>
  <si>
    <t>m = a2-b</t>
  </si>
  <si>
    <t>m = cos(u)-u</t>
  </si>
  <si>
    <t>m = система</t>
  </si>
  <si>
    <t>Z = a*cos(a)</t>
  </si>
  <si>
    <t>m = alph*cos(alph)</t>
  </si>
  <si>
    <t>количество положительных</t>
  </si>
  <si>
    <t>обмен согласно ASCII</t>
  </si>
  <si>
    <t>прямоугольный ли треуг</t>
  </si>
  <si>
    <t>три точки</t>
  </si>
  <si>
    <t>квадратное уравнение</t>
  </si>
  <si>
    <t>3 числа по убыванию</t>
  </si>
  <si>
    <t>равнобедренность по 2 углам</t>
  </si>
  <si>
    <t>точка в круге</t>
  </si>
  <si>
    <t>два двузначных, равна ли сумма цифр</t>
  </si>
  <si>
    <t>найти сумму равных среди четырёх</t>
  </si>
  <si>
    <t>дано время; сколько через n секунд</t>
  </si>
  <si>
    <t>перпендикулярны ли прямые</t>
  </si>
  <si>
    <t>равные среди пяти</t>
  </si>
  <si>
    <t>шар, куб, пирамида больший объём</t>
  </si>
  <si>
    <t>перераспределение значений X,Y,Z</t>
  </si>
  <si>
    <t>найти количество простых чисел в тройке</t>
  </si>
  <si>
    <t>шар, куб, пирамида макс. площ. сечения мин.</t>
  </si>
  <si>
    <t>параллельны ли прямые</t>
  </si>
  <si>
    <t>дата через n дней</t>
  </si>
  <si>
    <t>время с переходом через сутки спустя n сек</t>
  </si>
  <si>
    <t>расстояние между парой точек (до целых)</t>
  </si>
  <si>
    <t>вычислить Z</t>
  </si>
  <si>
    <t>остаток от деления по мод. Миним</t>
  </si>
  <si>
    <t>К защите</t>
  </si>
  <si>
    <t>К устранению замечаний</t>
  </si>
  <si>
    <t>Просмотр GitHub</t>
  </si>
  <si>
    <t>Задание 5</t>
  </si>
  <si>
    <t>ЗАЩИЩЕНО</t>
  </si>
  <si>
    <t>килограммы / граммы</t>
  </si>
  <si>
    <t>четыре функции</t>
  </si>
  <si>
    <t>римские цифры</t>
  </si>
  <si>
    <t>квадраты номеров символов</t>
  </si>
  <si>
    <t>многоугольники</t>
  </si>
  <si>
    <t>сигналы светофора</t>
  </si>
  <si>
    <t>символы латиницы</t>
  </si>
  <si>
    <t>знаки препинания</t>
  </si>
  <si>
    <t>стрелки курсора</t>
  </si>
  <si>
    <t>транслит с кириллицы</t>
  </si>
  <si>
    <t>латинский символ сумма цифр</t>
  </si>
  <si>
    <t>кириллица с символом на клавише</t>
  </si>
  <si>
    <t>четыре функции sin, tg</t>
  </si>
  <si>
    <t>арифметические операторы</t>
  </si>
  <si>
    <t>логические операторы</t>
  </si>
  <si>
    <t>символ в русской раскладке</t>
  </si>
  <si>
    <t>символы возле Enter</t>
  </si>
  <si>
    <t>звучание латинского символа</t>
  </si>
  <si>
    <t>звучание кириллического символа</t>
  </si>
  <si>
    <t>действие скобки C#</t>
  </si>
  <si>
    <t>кириллица в скобках</t>
  </si>
  <si>
    <t>F1-F12 в Visual Studio</t>
  </si>
  <si>
    <t>соседняя справа сверху кириллица</t>
  </si>
  <si>
    <t>название координатных осей</t>
  </si>
  <si>
    <t>Задание 6</t>
  </si>
  <si>
    <t>Задание 7</t>
  </si>
  <si>
    <t>A</t>
  </si>
  <si>
    <t>b</t>
  </si>
  <si>
    <t>c</t>
  </si>
  <si>
    <t>d</t>
  </si>
  <si>
    <t>e</t>
  </si>
  <si>
    <t>h</t>
  </si>
  <si>
    <t>f</t>
  </si>
  <si>
    <t>g</t>
  </si>
  <si>
    <t>i</t>
  </si>
  <si>
    <t>J</t>
  </si>
  <si>
    <t>N</t>
  </si>
  <si>
    <t>L</t>
  </si>
  <si>
    <t>M</t>
  </si>
  <si>
    <t>T</t>
  </si>
  <si>
    <t>U</t>
  </si>
  <si>
    <t>O</t>
  </si>
  <si>
    <t>W</t>
  </si>
  <si>
    <t>X</t>
  </si>
  <si>
    <t>Y</t>
  </si>
  <si>
    <t>P</t>
  </si>
  <si>
    <t>Z</t>
  </si>
  <si>
    <t>a</t>
  </si>
  <si>
    <t>Задание 8</t>
  </si>
  <si>
    <t>Инж.граф.</t>
  </si>
  <si>
    <t>Ин.яз</t>
  </si>
  <si>
    <t>Инф.</t>
  </si>
  <si>
    <t>Ист.</t>
  </si>
  <si>
    <t>Мат.</t>
  </si>
  <si>
    <t>ПиОА</t>
  </si>
  <si>
    <t>ПДС</t>
  </si>
  <si>
    <t>Физика</t>
  </si>
  <si>
    <t>Средний</t>
  </si>
  <si>
    <t>Значение</t>
  </si>
  <si>
    <t>22.11.2022 (вода)</t>
  </si>
  <si>
    <t>22.11.2022 (методичка)</t>
  </si>
  <si>
    <t>+</t>
  </si>
  <si>
    <t>22.11.2022 (телеграм)</t>
  </si>
  <si>
    <t>нб</t>
  </si>
  <si>
    <t>номер квадранта на плоскости</t>
  </si>
  <si>
    <t>wh0exe</t>
  </si>
  <si>
    <t>штраф</t>
  </si>
  <si>
    <t>количество различных (уникальных)</t>
  </si>
  <si>
    <t>разность индексов наиб. и наим.</t>
  </si>
  <si>
    <t>Вычислить сумму i Фибоначчи</t>
  </si>
  <si>
    <t>полож. эл-ты предш. отрицательным</t>
  </si>
  <si>
    <t>Заполнить массив чисел Фибоначчи</t>
  </si>
  <si>
    <t>по схеме «отриц.-положит.»</t>
  </si>
  <si>
    <t>число, встреч. наиб. кол. раз</t>
  </si>
  <si>
    <t>позиции макс. и мин. значений</t>
  </si>
  <si>
    <t>Числа в массиве расп. по возр.</t>
  </si>
  <si>
    <t>Найти сум. только полож. вещ.</t>
  </si>
  <si>
    <t>упоряд. по убыв. нечётные элементы</t>
  </si>
  <si>
    <t>Опред. колич. нулевых элементов</t>
  </si>
  <si>
    <t>Сум. меж. перв. и посл. нул. элем.</t>
  </si>
  <si>
    <t>Опред. Общ. Кол. Нул. элементов</t>
  </si>
  <si>
    <t>Сум. с нечётными номерами инд</t>
  </si>
  <si>
    <t xml:space="preserve">Найти среднее арифметическое </t>
  </si>
  <si>
    <t>разность позиц. наим. и наиб. эл.</t>
  </si>
  <si>
    <t>факториалами индексов его эл.</t>
  </si>
  <si>
    <t>Задание 9</t>
  </si>
  <si>
    <t>Задание 10</t>
  </si>
  <si>
    <t>лк</t>
  </si>
  <si>
    <t>лб</t>
  </si>
  <si>
    <t>лекции</t>
  </si>
  <si>
    <t>лабораторные работы</t>
  </si>
  <si>
    <t>1. Удвоить каждую букву; 2. (от «я» до «а» или от «z» до «a»)</t>
  </si>
  <si>
    <t>1. Из строки удалить все гласные буквы; 2. «str1» и «str2» с городскими адресами.</t>
  </si>
  <si>
    <t>префикс «_b»</t>
  </si>
  <si>
    <r>
      <t>префикс «</t>
    </r>
    <r>
      <rPr>
        <i/>
        <sz val="12"/>
        <color rgb="FF000000"/>
        <rFont val="Times New Roman"/>
        <family val="1"/>
        <charset val="204"/>
      </rPr>
      <t>_c</t>
    </r>
    <r>
      <rPr>
        <sz val="12"/>
        <color rgb="FF000000"/>
        <rFont val="Times New Roman"/>
        <family val="1"/>
        <charset val="204"/>
      </rPr>
      <t>»</t>
    </r>
  </si>
  <si>
    <r>
      <t>префикс «</t>
    </r>
    <r>
      <rPr>
        <i/>
        <sz val="12"/>
        <color rgb="FF000000"/>
        <rFont val="Times New Roman"/>
        <family val="1"/>
        <charset val="204"/>
      </rPr>
      <t>_d</t>
    </r>
    <r>
      <rPr>
        <sz val="12"/>
        <color rgb="FF000000"/>
        <rFont val="Times New Roman"/>
        <family val="1"/>
        <charset val="204"/>
      </rPr>
      <t>»</t>
    </r>
  </si>
  <si>
    <t>префикс «_f»</t>
  </si>
  <si>
    <t>Штрафное 1</t>
  </si>
  <si>
    <r>
      <t>префикс «</t>
    </r>
    <r>
      <rPr>
        <i/>
        <sz val="12"/>
        <color rgb="FF000000"/>
        <rFont val="Times New Roman"/>
        <family val="1"/>
        <charset val="204"/>
      </rPr>
      <t>_g</t>
    </r>
    <r>
      <rPr>
        <sz val="12"/>
        <color rgb="FF000000"/>
        <rFont val="Times New Roman"/>
        <family val="1"/>
        <charset val="204"/>
      </rPr>
      <t>»</t>
    </r>
  </si>
  <si>
    <t>префикс «_i»</t>
  </si>
  <si>
    <t>префикс «_j»</t>
  </si>
  <si>
    <t>префикс «_k»</t>
  </si>
  <si>
    <t>префикс «_l»</t>
  </si>
  <si>
    <t>префикс «_m»</t>
  </si>
  <si>
    <t>префикс «_n»</t>
  </si>
  <si>
    <t>Тест 4</t>
  </si>
  <si>
    <t>Условный оператор</t>
  </si>
  <si>
    <t>Отчётность</t>
  </si>
  <si>
    <t>Блок-схемы</t>
  </si>
  <si>
    <t>Присвоение</t>
  </si>
  <si>
    <t>Тест 5</t>
  </si>
  <si>
    <t>Циклические конструкции</t>
  </si>
  <si>
    <t>Аверкиев</t>
  </si>
  <si>
    <t>Грачёва</t>
  </si>
  <si>
    <t>Кругликов</t>
  </si>
  <si>
    <t>Черныгина</t>
  </si>
  <si>
    <t>Шеразадишвили</t>
  </si>
  <si>
    <t>Яруткин</t>
  </si>
  <si>
    <t>Волобуев</t>
  </si>
  <si>
    <t>Голубенцев</t>
  </si>
  <si>
    <t>Голюдбин</t>
  </si>
  <si>
    <t>переписать тесты 3 и 5</t>
  </si>
  <si>
    <t>итоговый тест</t>
  </si>
  <si>
    <t>переписать тест 1</t>
  </si>
  <si>
    <t>переписать тест 1, 4 и 5</t>
  </si>
  <si>
    <t>переписать тест 2 и 3</t>
  </si>
  <si>
    <t>переписать тест 2</t>
  </si>
  <si>
    <t>устраняет день прогулов</t>
  </si>
  <si>
    <t>можно закрыть задание</t>
  </si>
  <si>
    <t>23.12.2023 (фотоохота)</t>
  </si>
  <si>
    <t>готов</t>
  </si>
  <si>
    <t>https://docs.google.com/forms/d/e/1FAIpQLSe-zMPzGJRZriPA0qhGk7epJy4C9YWEpx-kI42pwKcVG2OWXA/viewform?usp=sf_link</t>
  </si>
  <si>
    <t>https://docs.google.com/forms/d/e/1FAIpQLSdYwxV4ioAfosPN6n8NqtzCI4SJePfNeT5bo6O9_5mN4-Y5cg/viewform?usp=sf_link</t>
  </si>
  <si>
    <t>https://docs.google.com/forms/d/e/1FAIpQLSc7JGhrWSpFg3U41QCVoHMES7ae8gV2sCNnuoEsDkG6F2y1Ng/viewform?usp=sf_link</t>
  </si>
  <si>
    <t>https://docs.google.com/forms/d/e/1FAIpQLSc5dNumKVjiDyOYczUnAieerJWc2dIJs-kEBOsp_4PfSHb7bg/viewform?usp=sf_link</t>
  </si>
  <si>
    <t>https://docs.google.com/forms/d/e/1FAIpQLScBAMcLqz2Aung9kj934-3CAeFAhtJDvHETVRTnF4n3gbXd6Q/viewform?usp=sf_link</t>
  </si>
  <si>
    <t>Закрыто</t>
  </si>
  <si>
    <t>переписать тест 4</t>
  </si>
  <si>
    <t>+2+3</t>
  </si>
  <si>
    <t>-1-4-5</t>
  </si>
  <si>
    <t>пересдача тестов</t>
  </si>
  <si>
    <t>Вариант 1</t>
  </si>
  <si>
    <t>Вариант 2</t>
  </si>
  <si>
    <t>Допуск к ЭК</t>
  </si>
  <si>
    <t>допущен</t>
  </si>
  <si>
    <t>Форма обуч.</t>
  </si>
  <si>
    <t>бюджет</t>
  </si>
  <si>
    <t>целевая</t>
  </si>
  <si>
    <t>внебюжет</t>
  </si>
  <si>
    <t>1. Слово "кот"; 2. Буквы первой половины и второй половины слова</t>
  </si>
  <si>
    <t>1. Наибольшее кол-во букв "м"; 2. Кол-во слов с одинак. первой и последней буквами</t>
  </si>
  <si>
    <t>1. Все слова с указ. суффиксом; 2. Слова с цифрами вместо букв.</t>
  </si>
  <si>
    <t>не допущен</t>
  </si>
  <si>
    <t>не допущена</t>
  </si>
  <si>
    <t>1. Слова с буквой "а" не менее 2 раз; 2. Сколько раз упомянуто каждое двухбуквенное слово</t>
  </si>
  <si>
    <t>1. Числа только с двумя римскими цифрами; 2. Однократно встречающиеся символы.</t>
  </si>
  <si>
    <t>+ (применено к пропускам)</t>
  </si>
  <si>
    <t>+ (применено к задаче)</t>
  </si>
  <si>
    <t>1. Слова "мир"; 2. Удаление средних букв при строках нечётных длин</t>
  </si>
  <si>
    <t>1. Перевёртыш; 2. Наличие двоеточий</t>
  </si>
  <si>
    <t>Сессия</t>
  </si>
  <si>
    <t>зачёт</t>
  </si>
  <si>
    <t>?</t>
  </si>
  <si>
    <t>самоорг</t>
  </si>
  <si>
    <t>не атт.</t>
  </si>
  <si>
    <t>не зач.</t>
  </si>
  <si>
    <t>Ф.К.</t>
  </si>
  <si>
    <t>Билет</t>
  </si>
  <si>
    <t>Оценка за</t>
  </si>
  <si>
    <t>экзамен</t>
  </si>
  <si>
    <t>Ведомость</t>
  </si>
  <si>
    <t>допущена</t>
  </si>
  <si>
    <t>итоговый тест экзамен</t>
  </si>
  <si>
    <t>Вариант -</t>
  </si>
  <si>
    <t>итоговый тест переэкзаменовка</t>
  </si>
  <si>
    <r>
      <t>префикс «</t>
    </r>
    <r>
      <rPr>
        <b/>
        <i/>
        <sz val="12"/>
        <color theme="0"/>
        <rFont val="Times New Roman"/>
        <family val="1"/>
        <charset val="204"/>
      </rPr>
      <t>_h</t>
    </r>
    <r>
      <rPr>
        <b/>
        <sz val="12"/>
        <color theme="0"/>
        <rFont val="Times New Roman"/>
        <family val="1"/>
        <charset val="204"/>
      </rPr>
      <t>»</t>
    </r>
  </si>
  <si>
    <t>н/а</t>
  </si>
  <si>
    <r>
      <t>префикс «</t>
    </r>
    <r>
      <rPr>
        <b/>
        <i/>
        <sz val="12"/>
        <color rgb="FF000000"/>
        <rFont val="Times New Roman"/>
        <family val="1"/>
        <charset val="204"/>
      </rPr>
      <t>_e</t>
    </r>
    <r>
      <rPr>
        <b/>
        <sz val="12"/>
        <color rgb="FF000000"/>
        <rFont val="Times New Roman"/>
        <family val="1"/>
        <charset val="204"/>
      </rPr>
      <t>»</t>
    </r>
  </si>
  <si>
    <t>внести в ведомость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</si>
</sst>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i/>
      <sz val="12"/>
      <color theme="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0" fontId="4" fillId="0" borderId="1" xfId="0" applyFont="1" applyBorder="1"/>
    <xf numFmtId="0" fontId="4" fillId="0" borderId="0" xfId="0" applyFont="1"/>
    <xf numFmtId="0" fontId="3" fillId="0" borderId="1" xfId="0" quotePrefix="1" applyFont="1" applyBorder="1"/>
    <xf numFmtId="0" fontId="4" fillId="4" borderId="1" xfId="0" applyFont="1" applyFill="1" applyBorder="1"/>
    <xf numFmtId="0" fontId="4" fillId="7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5" fillId="0" borderId="0" xfId="0" applyFont="1" applyAlignment="1">
      <alignment wrapText="1"/>
    </xf>
    <xf numFmtId="0" fontId="4" fillId="6" borderId="1" xfId="0" applyFont="1" applyFill="1" applyBorder="1"/>
    <xf numFmtId="0" fontId="4" fillId="3" borderId="1" xfId="0" applyFont="1" applyFill="1" applyBorder="1"/>
    <xf numFmtId="0" fontId="1" fillId="0" borderId="0" xfId="0" applyFont="1"/>
    <xf numFmtId="0" fontId="2" fillId="0" borderId="0" xfId="0" applyFont="1" applyAlignment="1"/>
    <xf numFmtId="0" fontId="2" fillId="0" borderId="1" xfId="0" applyFont="1" applyFill="1" applyBorder="1"/>
    <xf numFmtId="0" fontId="1" fillId="4" borderId="1" xfId="0" applyFont="1" applyFill="1" applyBorder="1"/>
    <xf numFmtId="0" fontId="2" fillId="5" borderId="1" xfId="0" applyFont="1" applyFill="1" applyBorder="1" applyAlignment="1">
      <alignment wrapText="1"/>
    </xf>
    <xf numFmtId="14" fontId="2" fillId="5" borderId="1" xfId="0" applyNumberFormat="1" applyFont="1" applyFill="1" applyBorder="1"/>
    <xf numFmtId="0" fontId="2" fillId="5" borderId="1" xfId="0" applyFont="1" applyFill="1" applyBorder="1"/>
    <xf numFmtId="14" fontId="1" fillId="7" borderId="1" xfId="0" applyNumberFormat="1" applyFont="1" applyFill="1" applyBorder="1"/>
    <xf numFmtId="0" fontId="1" fillId="7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5" borderId="1" xfId="0" applyFont="1" applyFill="1" applyBorder="1"/>
    <xf numFmtId="0" fontId="0" fillId="4" borderId="0" xfId="0" applyFill="1"/>
    <xf numFmtId="0" fontId="2" fillId="0" borderId="1" xfId="0" applyFont="1" applyFill="1" applyBorder="1" applyAlignment="1">
      <alignment wrapText="1"/>
    </xf>
    <xf numFmtId="0" fontId="3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3" borderId="1" xfId="0" applyFont="1" applyFill="1" applyBorder="1"/>
    <xf numFmtId="14" fontId="1" fillId="3" borderId="1" xfId="0" applyNumberFormat="1" applyFont="1" applyFill="1" applyBorder="1"/>
    <xf numFmtId="0" fontId="2" fillId="0" borderId="1" xfId="0" applyFont="1" applyBorder="1" applyAlignment="1">
      <alignment horizontal="center"/>
    </xf>
    <xf numFmtId="14" fontId="6" fillId="0" borderId="1" xfId="0" applyNumberFormat="1" applyFont="1" applyBorder="1"/>
    <xf numFmtId="0" fontId="0" fillId="0" borderId="1" xfId="0" applyBorder="1" applyAlignment="1">
      <alignment horizontal="right"/>
    </xf>
    <xf numFmtId="14" fontId="2" fillId="0" borderId="1" xfId="0" applyNumberFormat="1" applyFont="1" applyBorder="1" applyAlignment="1">
      <alignment wrapText="1"/>
    </xf>
    <xf numFmtId="14" fontId="2" fillId="0" borderId="0" xfId="0" applyNumberFormat="1" applyFont="1" applyBorder="1" applyAlignment="1">
      <alignment wrapText="1"/>
    </xf>
    <xf numFmtId="0" fontId="2" fillId="6" borderId="1" xfId="0" applyFont="1" applyFill="1" applyBorder="1"/>
    <xf numFmtId="14" fontId="2" fillId="6" borderId="1" xfId="0" applyNumberFormat="1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6" fillId="0" borderId="0" xfId="0" applyFont="1"/>
    <xf numFmtId="0" fontId="0" fillId="7" borderId="0" xfId="0" applyFill="1"/>
    <xf numFmtId="0" fontId="7" fillId="0" borderId="0" xfId="0" applyFont="1" applyAlignment="1">
      <alignment wrapText="1"/>
    </xf>
    <xf numFmtId="0" fontId="8" fillId="0" borderId="0" xfId="0" applyFont="1"/>
    <xf numFmtId="0" fontId="1" fillId="9" borderId="1" xfId="0" applyFont="1" applyFill="1" applyBorder="1"/>
    <xf numFmtId="0" fontId="2" fillId="9" borderId="1" xfId="0" applyFont="1" applyFill="1" applyBorder="1"/>
    <xf numFmtId="0" fontId="2" fillId="8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14" fontId="10" fillId="8" borderId="1" xfId="0" applyNumberFormat="1" applyFont="1" applyFill="1" applyBorder="1"/>
    <xf numFmtId="0" fontId="10" fillId="8" borderId="1" xfId="0" applyFont="1" applyFill="1" applyBorder="1"/>
    <xf numFmtId="0" fontId="4" fillId="5" borderId="0" xfId="0" applyFont="1" applyFill="1"/>
    <xf numFmtId="0" fontId="4" fillId="4" borderId="0" xfId="0" applyFont="1" applyFill="1"/>
    <xf numFmtId="0" fontId="4" fillId="7" borderId="0" xfId="0" applyFont="1" applyFill="1"/>
    <xf numFmtId="0" fontId="2" fillId="0" borderId="1" xfId="0" applyFont="1" applyBorder="1" applyAlignment="1">
      <alignment horizontal="center"/>
    </xf>
    <xf numFmtId="14" fontId="3" fillId="0" borderId="1" xfId="0" applyNumberFormat="1" applyFont="1" applyFill="1" applyBorder="1"/>
    <xf numFmtId="2" fontId="4" fillId="0" borderId="1" xfId="0" applyNumberFormat="1" applyFont="1" applyBorder="1"/>
    <xf numFmtId="0" fontId="11" fillId="10" borderId="1" xfId="0" applyFont="1" applyFill="1" applyBorder="1"/>
    <xf numFmtId="0" fontId="11" fillId="10" borderId="1" xfId="0" quotePrefix="1" applyFont="1" applyFill="1" applyBorder="1"/>
    <xf numFmtId="0" fontId="1" fillId="11" borderId="1" xfId="0" applyFont="1" applyFill="1" applyBorder="1"/>
    <xf numFmtId="0" fontId="12" fillId="10" borderId="1" xfId="0" applyFont="1" applyFill="1" applyBorder="1"/>
    <xf numFmtId="14" fontId="12" fillId="10" borderId="1" xfId="0" applyNumberFormat="1" applyFont="1" applyFill="1" applyBorder="1"/>
    <xf numFmtId="0" fontId="4" fillId="0" borderId="0" xfId="0" applyFont="1" applyFill="1"/>
    <xf numFmtId="0" fontId="4" fillId="5" borderId="0" xfId="0" quotePrefix="1" applyFont="1" applyFill="1"/>
    <xf numFmtId="0" fontId="4" fillId="4" borderId="0" xfId="0" quotePrefix="1" applyFont="1" applyFill="1"/>
    <xf numFmtId="0" fontId="4" fillId="12" borderId="0" xfId="0" applyFont="1" applyFill="1"/>
    <xf numFmtId="0" fontId="3" fillId="4" borderId="0" xfId="0" applyFont="1" applyFill="1"/>
    <xf numFmtId="14" fontId="3" fillId="0" borderId="0" xfId="0" applyNumberFormat="1" applyFont="1"/>
    <xf numFmtId="14" fontId="2" fillId="5" borderId="1" xfId="0" applyNumberFormat="1" applyFont="1" applyFill="1" applyBorder="1" applyAlignment="1">
      <alignment wrapText="1"/>
    </xf>
    <xf numFmtId="0" fontId="2" fillId="5" borderId="0" xfId="0" applyFont="1" applyFill="1"/>
    <xf numFmtId="0" fontId="2" fillId="4" borderId="0" xfId="0" applyFont="1" applyFill="1"/>
    <xf numFmtId="0" fontId="1" fillId="4" borderId="0" xfId="0" applyFont="1" applyFill="1"/>
    <xf numFmtId="0" fontId="13" fillId="5" borderId="0" xfId="0" applyFont="1" applyFill="1"/>
    <xf numFmtId="0" fontId="2" fillId="5" borderId="1" xfId="0" applyFont="1" applyFill="1" applyBorder="1" applyAlignment="1">
      <alignment horizontal="center"/>
    </xf>
    <xf numFmtId="0" fontId="4" fillId="2" borderId="1" xfId="0" applyFont="1" applyFill="1" applyBorder="1"/>
    <xf numFmtId="0" fontId="10" fillId="5" borderId="1" xfId="0" applyFont="1" applyFill="1" applyBorder="1"/>
    <xf numFmtId="14" fontId="10" fillId="5" borderId="1" xfId="0" applyNumberFormat="1" applyFont="1" applyFill="1" applyBorder="1"/>
    <xf numFmtId="0" fontId="0" fillId="5" borderId="0" xfId="0" applyFill="1"/>
    <xf numFmtId="0" fontId="1" fillId="5" borderId="0" xfId="0" applyFont="1" applyFill="1"/>
    <xf numFmtId="0" fontId="1" fillId="6" borderId="0" xfId="0" applyFont="1" applyFill="1"/>
    <xf numFmtId="0" fontId="1" fillId="0" borderId="0" xfId="0" applyFont="1" applyFill="1"/>
    <xf numFmtId="0" fontId="3" fillId="5" borderId="0" xfId="0" applyFont="1" applyFill="1"/>
    <xf numFmtId="0" fontId="12" fillId="10" borderId="0" xfId="0" applyFont="1" applyFill="1"/>
    <xf numFmtId="0" fontId="0" fillId="3" borderId="0" xfId="0" applyFill="1"/>
    <xf numFmtId="0" fontId="0" fillId="6" borderId="0" xfId="0" applyFill="1"/>
    <xf numFmtId="14" fontId="2" fillId="0" borderId="0" xfId="0" applyNumberFormat="1" applyFont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5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5" fillId="5" borderId="0" xfId="0" applyFont="1" applyFill="1"/>
    <xf numFmtId="0" fontId="1" fillId="6" borderId="0" xfId="0" applyFont="1" applyFill="1" applyAlignment="1">
      <alignment horizontal="right"/>
    </xf>
    <xf numFmtId="0" fontId="1" fillId="8" borderId="1" xfId="0" applyFont="1" applyFill="1" applyBorder="1"/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10</xdr:row>
          <xdr:rowOff>9525</xdr:rowOff>
        </xdr:from>
        <xdr:to>
          <xdr:col>5</xdr:col>
          <xdr:colOff>885825</xdr:colOff>
          <xdr:row>10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9</xdr:row>
          <xdr:rowOff>0</xdr:rowOff>
        </xdr:from>
        <xdr:to>
          <xdr:col>5</xdr:col>
          <xdr:colOff>857250</xdr:colOff>
          <xdr:row>9</xdr:row>
          <xdr:rowOff>161925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0</xdr:colOff>
          <xdr:row>6</xdr:row>
          <xdr:rowOff>0</xdr:rowOff>
        </xdr:from>
        <xdr:to>
          <xdr:col>40</xdr:col>
          <xdr:colOff>295275</xdr:colOff>
          <xdr:row>8</xdr:row>
          <xdr:rowOff>38100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google.com/forms/d/e/1FAIpQLSe-zMPzGJRZriPA0qhGk7epJy4C9YWEpx-kI42pwKcVG2OWXA/viewform?usp=sf_li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K51"/>
  <sheetViews>
    <sheetView zoomScale="85" zoomScaleNormal="85" zoomScaleSheetLayoutView="100" workbookViewId="0">
      <pane xSplit="5" ySplit="2" topLeftCell="AR3" activePane="bottomRight" state="frozen"/>
      <selection pane="topRight" activeCell="E1" sqref="E1"/>
      <selection pane="bottomLeft" activeCell="A3" sqref="A3"/>
      <selection pane="bottomRight" activeCell="BE29" sqref="BE29"/>
    </sheetView>
  </sheetViews>
  <sheetFormatPr defaultRowHeight="15" x14ac:dyDescent="0.25"/>
  <cols>
    <col min="1" max="1" width="6" style="16" customWidth="1"/>
    <col min="2" max="2" width="40.28515625" style="16" customWidth="1"/>
    <col min="3" max="3" width="9.42578125" style="16" bestFit="1" customWidth="1"/>
    <col min="4" max="4" width="23.7109375" style="16" customWidth="1"/>
    <col min="5" max="5" width="10.5703125" style="16" bestFit="1" customWidth="1"/>
    <col min="6" max="27" width="11.28515625" style="16" bestFit="1" customWidth="1"/>
    <col min="28" max="28" width="10.28515625" style="16" bestFit="1" customWidth="1"/>
    <col min="29" max="29" width="10.42578125" style="16" customWidth="1"/>
    <col min="30" max="30" width="10.7109375" style="16" customWidth="1"/>
    <col min="31" max="31" width="10.28515625" style="16" bestFit="1" customWidth="1"/>
    <col min="32" max="33" width="11.28515625" style="16" bestFit="1" customWidth="1"/>
    <col min="34" max="36" width="10.28515625" style="16" bestFit="1" customWidth="1"/>
    <col min="37" max="39" width="11.28515625" style="16" bestFit="1" customWidth="1"/>
    <col min="40" max="40" width="10.28515625" style="16" bestFit="1" customWidth="1"/>
    <col min="41" max="42" width="11.28515625" style="16" bestFit="1" customWidth="1"/>
    <col min="43" max="45" width="10.28515625" style="16" bestFit="1" customWidth="1"/>
    <col min="46" max="57" width="10.28515625" style="16" customWidth="1"/>
    <col min="58" max="59" width="9.140625" style="16"/>
    <col min="60" max="61" width="9.28515625" style="16" bestFit="1" customWidth="1"/>
    <col min="62" max="16384" width="9.140625" style="16"/>
  </cols>
  <sheetData>
    <row r="1" spans="1:63" ht="15.75" x14ac:dyDescent="0.25">
      <c r="A1" s="1"/>
      <c r="B1" s="2" t="s">
        <v>27</v>
      </c>
      <c r="C1" s="2"/>
      <c r="D1" s="2"/>
      <c r="E1" s="2"/>
      <c r="F1" s="14">
        <v>45168</v>
      </c>
      <c r="G1" s="14">
        <v>45175</v>
      </c>
      <c r="H1" s="14">
        <v>45175</v>
      </c>
      <c r="I1" s="14">
        <v>45175</v>
      </c>
      <c r="J1" s="14">
        <v>45182</v>
      </c>
      <c r="K1" s="14">
        <v>45182</v>
      </c>
      <c r="L1" s="14">
        <v>45182</v>
      </c>
      <c r="M1" s="14">
        <v>45189</v>
      </c>
      <c r="N1" s="14">
        <v>45189</v>
      </c>
      <c r="O1" s="14">
        <v>45189</v>
      </c>
      <c r="P1" s="14">
        <v>45196</v>
      </c>
      <c r="Q1" s="14">
        <v>45196</v>
      </c>
      <c r="R1" s="14">
        <v>45196</v>
      </c>
      <c r="S1" s="14">
        <v>45203</v>
      </c>
      <c r="T1" s="14">
        <v>45203</v>
      </c>
      <c r="U1" s="14">
        <v>45203</v>
      </c>
      <c r="V1" s="14">
        <v>45210</v>
      </c>
      <c r="W1" s="14">
        <v>45210</v>
      </c>
      <c r="X1" s="14">
        <v>45210</v>
      </c>
      <c r="Y1" s="14">
        <v>45217</v>
      </c>
      <c r="Z1" s="14">
        <v>45217</v>
      </c>
      <c r="AA1" s="14">
        <v>45217</v>
      </c>
      <c r="AB1" s="14">
        <v>45224</v>
      </c>
      <c r="AC1" s="14">
        <v>45224</v>
      </c>
      <c r="AD1" s="14">
        <v>45224</v>
      </c>
      <c r="AE1" s="14">
        <v>45231</v>
      </c>
      <c r="AF1" s="14">
        <v>45231</v>
      </c>
      <c r="AG1" s="14">
        <v>45231</v>
      </c>
      <c r="AH1" s="14">
        <v>45238</v>
      </c>
      <c r="AI1" s="14">
        <v>45238</v>
      </c>
      <c r="AJ1" s="14">
        <v>45238</v>
      </c>
      <c r="AK1" s="14">
        <v>45245</v>
      </c>
      <c r="AL1" s="14">
        <v>45245</v>
      </c>
      <c r="AM1" s="14">
        <v>45245</v>
      </c>
      <c r="AN1" s="14">
        <v>45252</v>
      </c>
      <c r="AO1" s="14">
        <v>45252</v>
      </c>
      <c r="AP1" s="14">
        <v>45252</v>
      </c>
      <c r="AQ1" s="14">
        <v>45259</v>
      </c>
      <c r="AR1" s="14">
        <v>45259</v>
      </c>
      <c r="AS1" s="14">
        <v>45259</v>
      </c>
      <c r="AT1" s="14">
        <v>45266</v>
      </c>
      <c r="AU1" s="14">
        <v>45266</v>
      </c>
      <c r="AV1" s="14">
        <v>45266</v>
      </c>
      <c r="AW1" s="14">
        <v>45273</v>
      </c>
      <c r="AX1" s="14">
        <v>45273</v>
      </c>
      <c r="AY1" s="14">
        <v>45273</v>
      </c>
      <c r="AZ1" s="14">
        <v>45280</v>
      </c>
      <c r="BA1" s="14">
        <v>45280</v>
      </c>
      <c r="BB1" s="14">
        <v>45280</v>
      </c>
      <c r="BC1" s="14">
        <v>45287</v>
      </c>
      <c r="BD1" s="14">
        <v>45287</v>
      </c>
      <c r="BE1" s="14">
        <v>45287</v>
      </c>
    </row>
    <row r="2" spans="1:63" ht="15.75" x14ac:dyDescent="0.25">
      <c r="A2" s="3" t="s">
        <v>26</v>
      </c>
      <c r="B2" s="2" t="s">
        <v>25</v>
      </c>
      <c r="C2" s="13" t="s">
        <v>28</v>
      </c>
      <c r="D2" s="13" t="s">
        <v>40</v>
      </c>
      <c r="E2" s="13" t="s">
        <v>29</v>
      </c>
      <c r="F2" s="13" t="s">
        <v>30</v>
      </c>
      <c r="G2" s="13" t="s">
        <v>35</v>
      </c>
      <c r="H2" s="13" t="s">
        <v>35</v>
      </c>
      <c r="I2" s="13" t="s">
        <v>35</v>
      </c>
      <c r="J2" s="13" t="s">
        <v>35</v>
      </c>
      <c r="K2" s="13" t="s">
        <v>36</v>
      </c>
      <c r="L2" s="13" t="s">
        <v>37</v>
      </c>
      <c r="M2" s="13" t="s">
        <v>37</v>
      </c>
      <c r="N2" s="13" t="s">
        <v>37</v>
      </c>
      <c r="O2" s="13" t="s">
        <v>37</v>
      </c>
      <c r="P2" s="13" t="s">
        <v>35</v>
      </c>
      <c r="Q2" s="13" t="s">
        <v>36</v>
      </c>
      <c r="R2" s="13" t="s">
        <v>37</v>
      </c>
      <c r="S2" s="13" t="s">
        <v>37</v>
      </c>
      <c r="T2" s="13" t="s">
        <v>35</v>
      </c>
      <c r="U2" s="13" t="s">
        <v>37</v>
      </c>
      <c r="V2" s="17" t="s">
        <v>37</v>
      </c>
      <c r="W2" s="17" t="s">
        <v>36</v>
      </c>
      <c r="X2" s="17" t="s">
        <v>37</v>
      </c>
      <c r="Y2" s="13" t="s">
        <v>35</v>
      </c>
      <c r="Z2" s="13" t="s">
        <v>37</v>
      </c>
      <c r="AA2" s="13" t="s">
        <v>37</v>
      </c>
      <c r="AB2" s="17" t="s">
        <v>37</v>
      </c>
      <c r="AC2" s="17" t="s">
        <v>36</v>
      </c>
      <c r="AD2" s="17" t="s">
        <v>37</v>
      </c>
      <c r="AE2" s="13" t="s">
        <v>35</v>
      </c>
      <c r="AF2" s="17" t="s">
        <v>37</v>
      </c>
      <c r="AG2" s="17" t="s">
        <v>37</v>
      </c>
      <c r="AH2" s="17" t="s">
        <v>37</v>
      </c>
      <c r="AI2" s="17" t="s">
        <v>36</v>
      </c>
      <c r="AJ2" s="17" t="s">
        <v>37</v>
      </c>
      <c r="AK2" s="13" t="s">
        <v>35</v>
      </c>
      <c r="AL2" s="17" t="s">
        <v>35</v>
      </c>
      <c r="AM2" s="17" t="s">
        <v>37</v>
      </c>
      <c r="AN2" s="17" t="s">
        <v>37</v>
      </c>
      <c r="AO2" s="17" t="s">
        <v>36</v>
      </c>
      <c r="AP2" s="17" t="s">
        <v>37</v>
      </c>
      <c r="AQ2" s="13" t="s">
        <v>35</v>
      </c>
      <c r="AR2" s="17" t="s">
        <v>37</v>
      </c>
      <c r="AS2" s="17" t="s">
        <v>37</v>
      </c>
      <c r="AT2" s="17" t="s">
        <v>35</v>
      </c>
      <c r="AU2" s="17" t="s">
        <v>36</v>
      </c>
      <c r="AV2" s="17" t="s">
        <v>35</v>
      </c>
      <c r="AW2" s="13" t="s">
        <v>35</v>
      </c>
      <c r="AX2" s="17" t="s">
        <v>37</v>
      </c>
      <c r="AY2" s="17" t="s">
        <v>37</v>
      </c>
      <c r="AZ2" s="17" t="s">
        <v>35</v>
      </c>
      <c r="BA2" s="17" t="s">
        <v>36</v>
      </c>
      <c r="BB2" s="17" t="s">
        <v>35</v>
      </c>
      <c r="BC2" s="13" t="s">
        <v>35</v>
      </c>
      <c r="BD2" s="17" t="s">
        <v>37</v>
      </c>
      <c r="BE2" s="17" t="s">
        <v>37</v>
      </c>
    </row>
    <row r="3" spans="1:63" ht="15.75" x14ac:dyDescent="0.25">
      <c r="A3" s="4">
        <v>1</v>
      </c>
      <c r="B3" s="5" t="s">
        <v>0</v>
      </c>
      <c r="C3" s="5">
        <v>18</v>
      </c>
      <c r="D3" s="11" t="s">
        <v>41</v>
      </c>
      <c r="E3" s="5"/>
      <c r="F3" s="5" t="s">
        <v>31</v>
      </c>
      <c r="G3" s="69" t="s">
        <v>32</v>
      </c>
      <c r="H3" s="69" t="s">
        <v>32</v>
      </c>
      <c r="I3" s="69" t="s">
        <v>32</v>
      </c>
      <c r="J3" s="15" t="s">
        <v>31</v>
      </c>
      <c r="K3" s="15" t="s">
        <v>31</v>
      </c>
      <c r="L3" s="15" t="s">
        <v>31</v>
      </c>
      <c r="M3" s="15" t="s">
        <v>31</v>
      </c>
      <c r="N3" s="15" t="s">
        <v>31</v>
      </c>
      <c r="O3" s="15" t="s">
        <v>31</v>
      </c>
      <c r="P3" s="15" t="s">
        <v>31</v>
      </c>
      <c r="Q3" s="15" t="s">
        <v>31</v>
      </c>
      <c r="R3" s="15" t="s">
        <v>31</v>
      </c>
      <c r="S3" s="15" t="s">
        <v>31</v>
      </c>
      <c r="T3" s="15" t="s">
        <v>31</v>
      </c>
      <c r="U3" s="19" t="s">
        <v>39</v>
      </c>
      <c r="V3" s="15" t="s">
        <v>31</v>
      </c>
      <c r="W3" s="15" t="s">
        <v>31</v>
      </c>
      <c r="X3" s="15" t="s">
        <v>31</v>
      </c>
      <c r="Y3" s="15" t="s">
        <v>31</v>
      </c>
      <c r="Z3" s="15" t="s">
        <v>31</v>
      </c>
      <c r="AA3" s="15" t="s">
        <v>31</v>
      </c>
      <c r="AB3" s="15" t="s">
        <v>31</v>
      </c>
      <c r="AC3" s="15" t="s">
        <v>31</v>
      </c>
      <c r="AD3" s="15" t="s">
        <v>31</v>
      </c>
      <c r="AE3" s="15" t="s">
        <v>31</v>
      </c>
      <c r="AF3" s="15" t="s">
        <v>31</v>
      </c>
      <c r="AG3" s="15" t="s">
        <v>31</v>
      </c>
      <c r="AH3" s="15" t="s">
        <v>31</v>
      </c>
      <c r="AI3" s="15" t="s">
        <v>31</v>
      </c>
      <c r="AJ3" s="15" t="s">
        <v>31</v>
      </c>
      <c r="AK3" s="15" t="s">
        <v>31</v>
      </c>
      <c r="AL3" s="18" t="s">
        <v>32</v>
      </c>
      <c r="AM3" s="18" t="s">
        <v>32</v>
      </c>
      <c r="AN3" s="15" t="s">
        <v>31</v>
      </c>
      <c r="AO3" s="15" t="s">
        <v>31</v>
      </c>
      <c r="AP3" s="15" t="s">
        <v>31</v>
      </c>
      <c r="AQ3" s="15" t="s">
        <v>31</v>
      </c>
      <c r="AR3" s="15" t="s">
        <v>31</v>
      </c>
      <c r="AS3" s="15" t="s">
        <v>31</v>
      </c>
      <c r="AT3" s="15" t="s">
        <v>31</v>
      </c>
      <c r="AU3" s="15" t="s">
        <v>31</v>
      </c>
      <c r="AV3" s="15" t="s">
        <v>31</v>
      </c>
      <c r="AW3" s="15" t="s">
        <v>31</v>
      </c>
      <c r="AX3" s="15" t="s">
        <v>31</v>
      </c>
      <c r="AY3" s="15" t="s">
        <v>31</v>
      </c>
      <c r="AZ3" s="15" t="s">
        <v>31</v>
      </c>
      <c r="BA3" s="15" t="s">
        <v>31</v>
      </c>
      <c r="BB3" s="15" t="s">
        <v>31</v>
      </c>
      <c r="BC3" s="15" t="s">
        <v>32</v>
      </c>
      <c r="BD3" s="15" t="s">
        <v>32</v>
      </c>
      <c r="BE3" s="15" t="s">
        <v>32</v>
      </c>
      <c r="BH3" s="16">
        <f>COUNTIF(G3:BE3,"б")</f>
        <v>42</v>
      </c>
      <c r="BI3" s="16">
        <f>ROUND((BH3/$BH$30)*2,1)</f>
        <v>1.6</v>
      </c>
      <c r="BK3" s="16">
        <f>ROUND((BH3/$BH$30)*5,1)</f>
        <v>4.0999999999999996</v>
      </c>
    </row>
    <row r="4" spans="1:63" ht="15.75" x14ac:dyDescent="0.25">
      <c r="A4" s="4">
        <v>2</v>
      </c>
      <c r="B4" s="5" t="s">
        <v>1</v>
      </c>
      <c r="C4" s="5">
        <v>10</v>
      </c>
      <c r="D4" s="11" t="s">
        <v>42</v>
      </c>
      <c r="E4" s="5">
        <v>211</v>
      </c>
      <c r="F4" s="5" t="s">
        <v>31</v>
      </c>
      <c r="G4" s="15" t="s">
        <v>31</v>
      </c>
      <c r="H4" s="15" t="s">
        <v>31</v>
      </c>
      <c r="I4" s="15" t="s">
        <v>31</v>
      </c>
      <c r="J4" s="15" t="s">
        <v>31</v>
      </c>
      <c r="K4" s="15" t="s">
        <v>31</v>
      </c>
      <c r="L4" s="15" t="s">
        <v>31</v>
      </c>
      <c r="M4" s="15" t="s">
        <v>31</v>
      </c>
      <c r="N4" s="15" t="s">
        <v>31</v>
      </c>
      <c r="O4" s="15" t="s">
        <v>31</v>
      </c>
      <c r="P4" s="69" t="s">
        <v>32</v>
      </c>
      <c r="Q4" s="69" t="s">
        <v>32</v>
      </c>
      <c r="R4" s="69" t="s">
        <v>32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5" t="s">
        <v>31</v>
      </c>
      <c r="AB4" s="15" t="s">
        <v>31</v>
      </c>
      <c r="AC4" s="15" t="s">
        <v>31</v>
      </c>
      <c r="AD4" s="15" t="s">
        <v>31</v>
      </c>
      <c r="AE4" s="15" t="s">
        <v>31</v>
      </c>
      <c r="AF4" s="18" t="s">
        <v>32</v>
      </c>
      <c r="AG4" s="18" t="s">
        <v>32</v>
      </c>
      <c r="AH4" s="15" t="s">
        <v>31</v>
      </c>
      <c r="AI4" s="15" t="s">
        <v>31</v>
      </c>
      <c r="AJ4" s="15" t="s">
        <v>31</v>
      </c>
      <c r="AK4" s="15" t="s">
        <v>31</v>
      </c>
      <c r="AL4" s="15" t="s">
        <v>31</v>
      </c>
      <c r="AM4" s="15" t="s">
        <v>31</v>
      </c>
      <c r="AN4" s="15" t="s">
        <v>31</v>
      </c>
      <c r="AO4" s="15" t="s">
        <v>31</v>
      </c>
      <c r="AP4" s="15" t="s">
        <v>31</v>
      </c>
      <c r="AQ4" s="15" t="s">
        <v>31</v>
      </c>
      <c r="AR4" s="15" t="s">
        <v>31</v>
      </c>
      <c r="AS4" s="20" t="s">
        <v>233</v>
      </c>
      <c r="AT4" s="15" t="s">
        <v>31</v>
      </c>
      <c r="AU4" s="15" t="s">
        <v>31</v>
      </c>
      <c r="AV4" s="15" t="s">
        <v>31</v>
      </c>
      <c r="AW4" s="15" t="s">
        <v>31</v>
      </c>
      <c r="AX4" s="15" t="s">
        <v>31</v>
      </c>
      <c r="AY4" s="15" t="s">
        <v>31</v>
      </c>
      <c r="AZ4" s="15" t="s">
        <v>31</v>
      </c>
      <c r="BA4" s="15" t="s">
        <v>31</v>
      </c>
      <c r="BB4" s="15" t="s">
        <v>31</v>
      </c>
      <c r="BC4" s="15" t="s">
        <v>31</v>
      </c>
      <c r="BD4" s="15" t="s">
        <v>31</v>
      </c>
      <c r="BE4" s="15" t="s">
        <v>31</v>
      </c>
      <c r="BH4" s="16">
        <f t="shared" ref="BH4:BH28" si="0">COUNTIF(G4:BE4,"б")</f>
        <v>45</v>
      </c>
      <c r="BI4" s="16">
        <f>ROUND((BH4/$BH$30)*2,1)</f>
        <v>1.8</v>
      </c>
      <c r="BK4" s="16">
        <f t="shared" ref="BK4:BK28" si="1">ROUND((BH4/$BH$30)*5,1)</f>
        <v>4.4000000000000004</v>
      </c>
    </row>
    <row r="5" spans="1:63" ht="15.75" x14ac:dyDescent="0.25">
      <c r="A5" s="4">
        <v>3</v>
      </c>
      <c r="B5" s="5" t="s">
        <v>2</v>
      </c>
      <c r="C5" s="5">
        <v>14</v>
      </c>
      <c r="D5" s="11" t="s">
        <v>59</v>
      </c>
      <c r="E5" s="5">
        <v>223</v>
      </c>
      <c r="F5" s="5" t="s">
        <v>32</v>
      </c>
      <c r="G5" s="15" t="s">
        <v>31</v>
      </c>
      <c r="H5" s="15" t="s">
        <v>31</v>
      </c>
      <c r="I5" s="15" t="s">
        <v>31</v>
      </c>
      <c r="J5" s="15" t="s">
        <v>31</v>
      </c>
      <c r="K5" s="15" t="s">
        <v>31</v>
      </c>
      <c r="L5" s="15" t="s">
        <v>31</v>
      </c>
      <c r="M5" s="15" t="s">
        <v>31</v>
      </c>
      <c r="N5" s="15" t="s">
        <v>31</v>
      </c>
      <c r="O5" s="20" t="s">
        <v>31</v>
      </c>
      <c r="P5" s="15" t="s">
        <v>31</v>
      </c>
      <c r="Q5" s="15" t="s">
        <v>31</v>
      </c>
      <c r="R5" s="15" t="s">
        <v>31</v>
      </c>
      <c r="S5" s="15" t="s">
        <v>31</v>
      </c>
      <c r="T5" s="15" t="s">
        <v>31</v>
      </c>
      <c r="U5" s="19" t="s">
        <v>39</v>
      </c>
      <c r="V5" s="15" t="s">
        <v>31</v>
      </c>
      <c r="W5" s="15" t="s">
        <v>31</v>
      </c>
      <c r="X5" s="15" t="s">
        <v>31</v>
      </c>
      <c r="Y5" s="15" t="s">
        <v>31</v>
      </c>
      <c r="Z5" s="15" t="s">
        <v>31</v>
      </c>
      <c r="AA5" s="19" t="s">
        <v>39</v>
      </c>
      <c r="AB5" s="15" t="s">
        <v>31</v>
      </c>
      <c r="AC5" s="15" t="s">
        <v>31</v>
      </c>
      <c r="AD5" s="15" t="s">
        <v>31</v>
      </c>
      <c r="AE5" s="15" t="s">
        <v>31</v>
      </c>
      <c r="AF5" s="15" t="s">
        <v>31</v>
      </c>
      <c r="AG5" s="15" t="s">
        <v>31</v>
      </c>
      <c r="AH5" s="15" t="s">
        <v>31</v>
      </c>
      <c r="AI5" s="69" t="s">
        <v>32</v>
      </c>
      <c r="AJ5" s="69" t="s">
        <v>32</v>
      </c>
      <c r="AK5" s="15" t="s">
        <v>31</v>
      </c>
      <c r="AL5" s="15" t="s">
        <v>31</v>
      </c>
      <c r="AM5" s="15" t="s">
        <v>31</v>
      </c>
      <c r="AN5" s="15" t="s">
        <v>31</v>
      </c>
      <c r="AO5" s="15" t="s">
        <v>31</v>
      </c>
      <c r="AP5" s="15" t="s">
        <v>31</v>
      </c>
      <c r="AQ5" s="15" t="s">
        <v>31</v>
      </c>
      <c r="AR5" s="15" t="s">
        <v>31</v>
      </c>
      <c r="AS5" s="15" t="s">
        <v>31</v>
      </c>
      <c r="AT5" s="15" t="s">
        <v>31</v>
      </c>
      <c r="AU5" s="15" t="s">
        <v>31</v>
      </c>
      <c r="AV5" s="15" t="s">
        <v>31</v>
      </c>
      <c r="AW5" s="15" t="s">
        <v>31</v>
      </c>
      <c r="AX5" s="15" t="s">
        <v>31</v>
      </c>
      <c r="AY5" s="15" t="s">
        <v>31</v>
      </c>
      <c r="AZ5" s="15" t="s">
        <v>31</v>
      </c>
      <c r="BA5" s="18" t="s">
        <v>32</v>
      </c>
      <c r="BB5" s="18" t="s">
        <v>32</v>
      </c>
      <c r="BC5" s="15" t="s">
        <v>31</v>
      </c>
      <c r="BD5" s="15" t="s">
        <v>31</v>
      </c>
      <c r="BE5" s="15" t="s">
        <v>31</v>
      </c>
      <c r="BH5" s="16">
        <f t="shared" si="0"/>
        <v>45</v>
      </c>
      <c r="BI5" s="16">
        <f t="shared" ref="BI5:BI28" si="2">ROUND((BH5/$BH$30)*2,1)</f>
        <v>1.8</v>
      </c>
      <c r="BK5" s="16">
        <f t="shared" si="1"/>
        <v>4.4000000000000004</v>
      </c>
    </row>
    <row r="6" spans="1:63" ht="15.75" x14ac:dyDescent="0.25">
      <c r="A6" s="4">
        <v>4</v>
      </c>
      <c r="B6" s="5" t="s">
        <v>3</v>
      </c>
      <c r="C6" s="5">
        <v>12</v>
      </c>
      <c r="D6" s="11" t="s">
        <v>43</v>
      </c>
      <c r="E6" s="5">
        <v>213</v>
      </c>
      <c r="F6" s="5" t="s">
        <v>31</v>
      </c>
      <c r="G6" s="15" t="s">
        <v>31</v>
      </c>
      <c r="H6" s="15" t="s">
        <v>31</v>
      </c>
      <c r="I6" s="15" t="s">
        <v>31</v>
      </c>
      <c r="J6" s="15" t="s">
        <v>31</v>
      </c>
      <c r="K6" s="15" t="s">
        <v>31</v>
      </c>
      <c r="L6" s="15" t="s">
        <v>31</v>
      </c>
      <c r="M6" s="15" t="s">
        <v>31</v>
      </c>
      <c r="N6" s="15" t="s">
        <v>31</v>
      </c>
      <c r="O6" s="20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15" t="s">
        <v>31</v>
      </c>
      <c r="U6" s="15" t="s">
        <v>31</v>
      </c>
      <c r="V6" s="15" t="s">
        <v>31</v>
      </c>
      <c r="W6" s="15" t="s">
        <v>31</v>
      </c>
      <c r="X6" s="15" t="s">
        <v>31</v>
      </c>
      <c r="Y6" s="15" t="s">
        <v>31</v>
      </c>
      <c r="Z6" s="15" t="s">
        <v>31</v>
      </c>
      <c r="AA6" s="15" t="s">
        <v>31</v>
      </c>
      <c r="AB6" s="15" t="s">
        <v>31</v>
      </c>
      <c r="AC6" s="15" t="s">
        <v>31</v>
      </c>
      <c r="AD6" s="15" t="s">
        <v>31</v>
      </c>
      <c r="AE6" s="15" t="s">
        <v>31</v>
      </c>
      <c r="AF6" s="15" t="s">
        <v>31</v>
      </c>
      <c r="AG6" s="15" t="s">
        <v>31</v>
      </c>
      <c r="AH6" s="15" t="s">
        <v>31</v>
      </c>
      <c r="AI6" s="15" t="s">
        <v>31</v>
      </c>
      <c r="AJ6" s="15" t="s">
        <v>31</v>
      </c>
      <c r="AK6" s="15" t="s">
        <v>31</v>
      </c>
      <c r="AL6" s="15" t="s">
        <v>31</v>
      </c>
      <c r="AM6" s="15" t="s">
        <v>31</v>
      </c>
      <c r="AN6" s="15" t="s">
        <v>31</v>
      </c>
      <c r="AO6" s="15" t="s">
        <v>31</v>
      </c>
      <c r="AP6" s="15" t="s">
        <v>31</v>
      </c>
      <c r="AQ6" s="15" t="s">
        <v>31</v>
      </c>
      <c r="AR6" s="15" t="s">
        <v>31</v>
      </c>
      <c r="AS6" s="15" t="s">
        <v>31</v>
      </c>
      <c r="AT6" s="15" t="s">
        <v>31</v>
      </c>
      <c r="AU6" s="15" t="s">
        <v>31</v>
      </c>
      <c r="AV6" s="15" t="s">
        <v>31</v>
      </c>
      <c r="AW6" s="15" t="s">
        <v>31</v>
      </c>
      <c r="AX6" s="15" t="s">
        <v>31</v>
      </c>
      <c r="AY6" s="15" t="s">
        <v>31</v>
      </c>
      <c r="AZ6" s="15" t="s">
        <v>31</v>
      </c>
      <c r="BA6" s="15" t="s">
        <v>31</v>
      </c>
      <c r="BB6" s="15" t="s">
        <v>31</v>
      </c>
      <c r="BC6" s="15" t="s">
        <v>31</v>
      </c>
      <c r="BD6" s="15" t="s">
        <v>32</v>
      </c>
      <c r="BE6" s="15" t="s">
        <v>32</v>
      </c>
      <c r="BH6" s="16">
        <f t="shared" si="0"/>
        <v>49</v>
      </c>
      <c r="BI6" s="16">
        <f t="shared" si="2"/>
        <v>1.9</v>
      </c>
      <c r="BK6" s="16">
        <f t="shared" si="1"/>
        <v>4.8</v>
      </c>
    </row>
    <row r="7" spans="1:63" ht="0.75" hidden="1" customHeight="1" x14ac:dyDescent="0.25">
      <c r="A7" s="12">
        <v>5</v>
      </c>
      <c r="B7" s="10" t="s">
        <v>22</v>
      </c>
      <c r="C7" s="10">
        <v>19</v>
      </c>
      <c r="D7" s="10" t="s">
        <v>44</v>
      </c>
      <c r="E7" s="10"/>
      <c r="F7" s="10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 t="s">
        <v>32</v>
      </c>
      <c r="L7" s="18" t="s">
        <v>32</v>
      </c>
      <c r="M7" s="18" t="s">
        <v>32</v>
      </c>
      <c r="N7" s="18" t="s">
        <v>32</v>
      </c>
      <c r="O7" s="18" t="s">
        <v>32</v>
      </c>
      <c r="P7" s="18" t="s">
        <v>32</v>
      </c>
      <c r="Q7" s="18" t="s">
        <v>32</v>
      </c>
      <c r="R7" s="18" t="s">
        <v>32</v>
      </c>
      <c r="S7" s="18" t="s">
        <v>32</v>
      </c>
      <c r="T7" s="18" t="s">
        <v>32</v>
      </c>
      <c r="U7" s="18" t="s">
        <v>32</v>
      </c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H7" s="16">
        <f t="shared" si="0"/>
        <v>0</v>
      </c>
      <c r="BI7" s="16">
        <f t="shared" si="2"/>
        <v>0</v>
      </c>
      <c r="BK7" s="16">
        <f t="shared" si="1"/>
        <v>0</v>
      </c>
    </row>
    <row r="8" spans="1:63" ht="15.75" x14ac:dyDescent="0.25">
      <c r="A8" s="4">
        <v>5</v>
      </c>
      <c r="B8" s="5" t="s">
        <v>4</v>
      </c>
      <c r="C8" s="5">
        <v>13</v>
      </c>
      <c r="D8" s="11" t="s">
        <v>45</v>
      </c>
      <c r="E8" s="5">
        <v>215</v>
      </c>
      <c r="F8" s="5" t="s">
        <v>31</v>
      </c>
      <c r="G8" s="15" t="s">
        <v>31</v>
      </c>
      <c r="H8" s="15" t="s">
        <v>31</v>
      </c>
      <c r="I8" s="15" t="s">
        <v>31</v>
      </c>
      <c r="J8" s="15" t="s">
        <v>31</v>
      </c>
      <c r="K8" s="15" t="s">
        <v>31</v>
      </c>
      <c r="L8" s="15" t="s">
        <v>31</v>
      </c>
      <c r="M8" s="15" t="s">
        <v>31</v>
      </c>
      <c r="N8" s="15" t="s">
        <v>31</v>
      </c>
      <c r="O8" s="15" t="s">
        <v>31</v>
      </c>
      <c r="P8" s="15" t="s">
        <v>31</v>
      </c>
      <c r="Q8" s="15" t="s">
        <v>31</v>
      </c>
      <c r="R8" s="15" t="s">
        <v>31</v>
      </c>
      <c r="S8" s="15" t="s">
        <v>31</v>
      </c>
      <c r="T8" s="15" t="s">
        <v>31</v>
      </c>
      <c r="U8" s="15" t="s">
        <v>31</v>
      </c>
      <c r="V8" s="15" t="s">
        <v>31</v>
      </c>
      <c r="W8" s="15" t="s">
        <v>31</v>
      </c>
      <c r="X8" s="15" t="s">
        <v>31</v>
      </c>
      <c r="Y8" s="69" t="s">
        <v>32</v>
      </c>
      <c r="Z8" s="69" t="s">
        <v>32</v>
      </c>
      <c r="AA8" s="69" t="s">
        <v>32</v>
      </c>
      <c r="AB8" s="15" t="s">
        <v>31</v>
      </c>
      <c r="AC8" s="15" t="s">
        <v>31</v>
      </c>
      <c r="AD8" s="15" t="s">
        <v>31</v>
      </c>
      <c r="AE8" s="15" t="s">
        <v>31</v>
      </c>
      <c r="AF8" s="15" t="s">
        <v>31</v>
      </c>
      <c r="AG8" s="15" t="s">
        <v>31</v>
      </c>
      <c r="AH8" s="15" t="s">
        <v>31</v>
      </c>
      <c r="AI8" s="15" t="s">
        <v>31</v>
      </c>
      <c r="AJ8" s="15" t="s">
        <v>31</v>
      </c>
      <c r="AK8" s="15" t="s">
        <v>31</v>
      </c>
      <c r="AL8" s="15" t="s">
        <v>31</v>
      </c>
      <c r="AM8" s="15" t="s">
        <v>31</v>
      </c>
      <c r="AN8" s="15" t="s">
        <v>31</v>
      </c>
      <c r="AO8" s="15" t="s">
        <v>31</v>
      </c>
      <c r="AP8" s="15" t="s">
        <v>31</v>
      </c>
      <c r="AQ8" s="15" t="s">
        <v>31</v>
      </c>
      <c r="AR8" s="15" t="s">
        <v>31</v>
      </c>
      <c r="AS8" s="15" t="s">
        <v>31</v>
      </c>
      <c r="AT8" s="15" t="s">
        <v>31</v>
      </c>
      <c r="AU8" s="15" t="s">
        <v>31</v>
      </c>
      <c r="AV8" s="15" t="s">
        <v>31</v>
      </c>
      <c r="AW8" s="15" t="s">
        <v>31</v>
      </c>
      <c r="AX8" s="15" t="s">
        <v>31</v>
      </c>
      <c r="AY8" s="15" t="s">
        <v>31</v>
      </c>
      <c r="AZ8" s="15" t="s">
        <v>31</v>
      </c>
      <c r="BA8" s="15" t="s">
        <v>31</v>
      </c>
      <c r="BB8" s="15" t="s">
        <v>31</v>
      </c>
      <c r="BC8" s="15" t="s">
        <v>31</v>
      </c>
      <c r="BD8" s="15" t="s">
        <v>31</v>
      </c>
      <c r="BE8" s="15" t="s">
        <v>31</v>
      </c>
      <c r="BH8" s="16">
        <f t="shared" si="0"/>
        <v>48</v>
      </c>
      <c r="BI8" s="16">
        <f t="shared" si="2"/>
        <v>1.9</v>
      </c>
      <c r="BK8" s="16">
        <f t="shared" si="1"/>
        <v>4.7</v>
      </c>
    </row>
    <row r="9" spans="1:63" ht="15.75" customHeight="1" x14ac:dyDescent="0.25">
      <c r="A9" s="6">
        <v>6</v>
      </c>
      <c r="B9" s="7" t="s">
        <v>5</v>
      </c>
      <c r="C9" s="5">
        <v>3</v>
      </c>
      <c r="D9" s="11" t="s">
        <v>46</v>
      </c>
      <c r="E9" s="5">
        <v>146</v>
      </c>
      <c r="F9" s="5" t="s">
        <v>31</v>
      </c>
      <c r="G9" s="15" t="s">
        <v>31</v>
      </c>
      <c r="H9" s="15" t="s">
        <v>31</v>
      </c>
      <c r="I9" s="15" t="s">
        <v>31</v>
      </c>
      <c r="J9" s="15" t="s">
        <v>31</v>
      </c>
      <c r="K9" s="15" t="s">
        <v>31</v>
      </c>
      <c r="L9" s="15" t="s">
        <v>31</v>
      </c>
      <c r="M9" s="15" t="s">
        <v>31</v>
      </c>
      <c r="N9" s="15" t="s">
        <v>31</v>
      </c>
      <c r="O9" s="21" t="s">
        <v>31</v>
      </c>
      <c r="P9" s="15" t="s">
        <v>32</v>
      </c>
      <c r="Q9" s="15" t="s">
        <v>32</v>
      </c>
      <c r="R9" s="15" t="s">
        <v>32</v>
      </c>
      <c r="S9" s="15" t="s">
        <v>31</v>
      </c>
      <c r="T9" s="15" t="s">
        <v>31</v>
      </c>
      <c r="U9" s="15" t="s">
        <v>31</v>
      </c>
      <c r="V9" s="15" t="s">
        <v>31</v>
      </c>
      <c r="W9" s="15" t="s">
        <v>31</v>
      </c>
      <c r="X9" s="15" t="s">
        <v>31</v>
      </c>
      <c r="Y9" s="15" t="s">
        <v>31</v>
      </c>
      <c r="Z9" s="15" t="s">
        <v>31</v>
      </c>
      <c r="AA9" s="15" t="s">
        <v>31</v>
      </c>
      <c r="AB9" s="15" t="s">
        <v>31</v>
      </c>
      <c r="AC9" s="15" t="s">
        <v>31</v>
      </c>
      <c r="AD9" s="15" t="s">
        <v>31</v>
      </c>
      <c r="AE9" s="15" t="s">
        <v>31</v>
      </c>
      <c r="AF9" s="69" t="s">
        <v>32</v>
      </c>
      <c r="AG9" s="69" t="s">
        <v>32</v>
      </c>
      <c r="AH9" s="15" t="s">
        <v>31</v>
      </c>
      <c r="AI9" s="15" t="s">
        <v>31</v>
      </c>
      <c r="AJ9" s="15" t="s">
        <v>31</v>
      </c>
      <c r="AK9" s="15" t="s">
        <v>31</v>
      </c>
      <c r="AL9" s="15" t="s">
        <v>31</v>
      </c>
      <c r="AM9" s="69" t="s">
        <v>32</v>
      </c>
      <c r="AN9" s="18" t="s">
        <v>32</v>
      </c>
      <c r="AO9" s="18" t="s">
        <v>32</v>
      </c>
      <c r="AP9" s="18" t="s">
        <v>32</v>
      </c>
      <c r="AQ9" s="15" t="s">
        <v>31</v>
      </c>
      <c r="AR9" s="15" t="s">
        <v>31</v>
      </c>
      <c r="AS9" s="15" t="s">
        <v>31</v>
      </c>
      <c r="AT9" s="15" t="s">
        <v>31</v>
      </c>
      <c r="AU9" s="15" t="s">
        <v>31</v>
      </c>
      <c r="AV9" s="15" t="s">
        <v>31</v>
      </c>
      <c r="AW9" s="15" t="s">
        <v>31</v>
      </c>
      <c r="AX9" s="15" t="s">
        <v>31</v>
      </c>
      <c r="AY9" s="15" t="s">
        <v>31</v>
      </c>
      <c r="AZ9" s="15" t="s">
        <v>31</v>
      </c>
      <c r="BA9" s="15" t="s">
        <v>31</v>
      </c>
      <c r="BB9" s="15" t="s">
        <v>31</v>
      </c>
      <c r="BC9" s="15" t="s">
        <v>32</v>
      </c>
      <c r="BD9" s="15" t="s">
        <v>32</v>
      </c>
      <c r="BE9" s="15" t="s">
        <v>32</v>
      </c>
      <c r="BH9" s="16">
        <f t="shared" si="0"/>
        <v>39</v>
      </c>
      <c r="BI9" s="16">
        <f t="shared" si="2"/>
        <v>1.5</v>
      </c>
      <c r="BK9" s="16">
        <f t="shared" si="1"/>
        <v>3.8</v>
      </c>
    </row>
    <row r="10" spans="1:63" ht="15.75" x14ac:dyDescent="0.25">
      <c r="A10" s="6">
        <v>7</v>
      </c>
      <c r="B10" s="7" t="s">
        <v>6</v>
      </c>
      <c r="C10" s="5">
        <v>2</v>
      </c>
      <c r="D10" s="11" t="s">
        <v>53</v>
      </c>
      <c r="E10" s="5">
        <v>142</v>
      </c>
      <c r="F10" s="5" t="s">
        <v>31</v>
      </c>
      <c r="G10" s="15" t="s">
        <v>31</v>
      </c>
      <c r="H10" s="15" t="s">
        <v>31</v>
      </c>
      <c r="I10" s="15" t="s">
        <v>31</v>
      </c>
      <c r="J10" s="15" t="s">
        <v>31</v>
      </c>
      <c r="K10" s="15" t="s">
        <v>31</v>
      </c>
      <c r="L10" s="15" t="s">
        <v>31</v>
      </c>
      <c r="M10" s="15" t="s">
        <v>31</v>
      </c>
      <c r="N10" s="15" t="s">
        <v>31</v>
      </c>
      <c r="O10" s="20" t="s">
        <v>31</v>
      </c>
      <c r="P10" s="15" t="s">
        <v>32</v>
      </c>
      <c r="Q10" s="15" t="s">
        <v>32</v>
      </c>
      <c r="R10" s="15" t="s">
        <v>32</v>
      </c>
      <c r="S10" s="15" t="s">
        <v>31</v>
      </c>
      <c r="T10" s="15" t="s">
        <v>31</v>
      </c>
      <c r="U10" s="15" t="s">
        <v>31</v>
      </c>
      <c r="V10" s="18" t="s">
        <v>32</v>
      </c>
      <c r="W10" s="18" t="s">
        <v>32</v>
      </c>
      <c r="X10" s="18" t="s">
        <v>32</v>
      </c>
      <c r="Y10" s="18" t="s">
        <v>32</v>
      </c>
      <c r="Z10" s="18" t="s">
        <v>32</v>
      </c>
      <c r="AA10" s="18" t="s">
        <v>32</v>
      </c>
      <c r="AB10" s="15" t="s">
        <v>31</v>
      </c>
      <c r="AC10" s="15" t="s">
        <v>31</v>
      </c>
      <c r="AD10" s="15" t="s">
        <v>31</v>
      </c>
      <c r="AE10" s="18" t="s">
        <v>32</v>
      </c>
      <c r="AF10" s="18" t="s">
        <v>32</v>
      </c>
      <c r="AG10" s="18" t="s">
        <v>32</v>
      </c>
      <c r="AH10" s="15" t="s">
        <v>31</v>
      </c>
      <c r="AI10" s="18" t="s">
        <v>32</v>
      </c>
      <c r="AJ10" s="18" t="s">
        <v>32</v>
      </c>
      <c r="AK10" s="15" t="s">
        <v>31</v>
      </c>
      <c r="AL10" s="15" t="s">
        <v>31</v>
      </c>
      <c r="AM10" s="15" t="s">
        <v>31</v>
      </c>
      <c r="AN10" s="18" t="s">
        <v>32</v>
      </c>
      <c r="AO10" s="18" t="s">
        <v>32</v>
      </c>
      <c r="AP10" s="18" t="s">
        <v>32</v>
      </c>
      <c r="AQ10" s="18" t="s">
        <v>32</v>
      </c>
      <c r="AR10" s="18" t="s">
        <v>32</v>
      </c>
      <c r="AS10" s="18" t="s">
        <v>32</v>
      </c>
      <c r="AT10" s="18" t="s">
        <v>32</v>
      </c>
      <c r="AU10" s="18" t="s">
        <v>32</v>
      </c>
      <c r="AV10" s="18" t="s">
        <v>32</v>
      </c>
      <c r="AW10" s="15" t="s">
        <v>31</v>
      </c>
      <c r="AX10" s="15" t="s">
        <v>31</v>
      </c>
      <c r="AY10" s="18" t="s">
        <v>32</v>
      </c>
      <c r="AZ10" s="18" t="s">
        <v>32</v>
      </c>
      <c r="BA10" s="18" t="s">
        <v>32</v>
      </c>
      <c r="BB10" s="18" t="s">
        <v>32</v>
      </c>
      <c r="BC10" s="15" t="s">
        <v>32</v>
      </c>
      <c r="BD10" s="15" t="s">
        <v>32</v>
      </c>
      <c r="BE10" s="15" t="s">
        <v>32</v>
      </c>
      <c r="BH10" s="16">
        <f t="shared" si="0"/>
        <v>21</v>
      </c>
      <c r="BI10" s="16">
        <f t="shared" si="2"/>
        <v>0.8</v>
      </c>
      <c r="BK10" s="64">
        <f t="shared" si="1"/>
        <v>2.1</v>
      </c>
    </row>
    <row r="11" spans="1:63" ht="15.75" x14ac:dyDescent="0.25">
      <c r="A11" s="6">
        <v>8</v>
      </c>
      <c r="B11" s="7" t="s">
        <v>33</v>
      </c>
      <c r="C11" s="5">
        <v>20</v>
      </c>
      <c r="D11" s="11" t="s">
        <v>65</v>
      </c>
      <c r="E11" s="5"/>
      <c r="F11" s="5" t="s">
        <v>31</v>
      </c>
      <c r="G11" s="69" t="s">
        <v>32</v>
      </c>
      <c r="H11" s="69" t="s">
        <v>32</v>
      </c>
      <c r="I11" s="69" t="s">
        <v>32</v>
      </c>
      <c r="J11" s="15" t="s">
        <v>31</v>
      </c>
      <c r="K11" s="15" t="s">
        <v>31</v>
      </c>
      <c r="L11" s="15" t="s">
        <v>31</v>
      </c>
      <c r="M11" s="15" t="s">
        <v>31</v>
      </c>
      <c r="N11" s="15" t="s">
        <v>31</v>
      </c>
      <c r="O11" s="20" t="s">
        <v>31</v>
      </c>
      <c r="P11" s="15" t="s">
        <v>31</v>
      </c>
      <c r="Q11" s="15" t="s">
        <v>31</v>
      </c>
      <c r="R11" s="15" t="s">
        <v>31</v>
      </c>
      <c r="S11" s="15" t="s">
        <v>31</v>
      </c>
      <c r="T11" s="15" t="s">
        <v>31</v>
      </c>
      <c r="U11" s="19" t="s">
        <v>39</v>
      </c>
      <c r="V11" s="15" t="s">
        <v>31</v>
      </c>
      <c r="W11" s="15" t="s">
        <v>31</v>
      </c>
      <c r="X11" s="15" t="s">
        <v>31</v>
      </c>
      <c r="Y11" s="15" t="s">
        <v>31</v>
      </c>
      <c r="Z11" s="15" t="s">
        <v>31</v>
      </c>
      <c r="AA11" s="19" t="s">
        <v>39</v>
      </c>
      <c r="AB11" s="15" t="s">
        <v>31</v>
      </c>
      <c r="AC11" s="15" t="s">
        <v>31</v>
      </c>
      <c r="AD11" s="15" t="s">
        <v>31</v>
      </c>
      <c r="AE11" s="15" t="s">
        <v>31</v>
      </c>
      <c r="AF11" s="15" t="s">
        <v>31</v>
      </c>
      <c r="AG11" s="15" t="s">
        <v>31</v>
      </c>
      <c r="AH11" s="15" t="s">
        <v>31</v>
      </c>
      <c r="AI11" s="15" t="s">
        <v>31</v>
      </c>
      <c r="AJ11" s="15" t="s">
        <v>31</v>
      </c>
      <c r="AK11" s="15" t="s">
        <v>31</v>
      </c>
      <c r="AL11" s="15" t="s">
        <v>31</v>
      </c>
      <c r="AM11" s="15" t="s">
        <v>31</v>
      </c>
      <c r="AN11" s="15" t="s">
        <v>31</v>
      </c>
      <c r="AO11" s="15" t="s">
        <v>31</v>
      </c>
      <c r="AP11" s="15" t="s">
        <v>31</v>
      </c>
      <c r="AQ11" s="15" t="s">
        <v>31</v>
      </c>
      <c r="AR11" s="15" t="s">
        <v>31</v>
      </c>
      <c r="AS11" s="15" t="s">
        <v>31</v>
      </c>
      <c r="AT11" s="15" t="s">
        <v>31</v>
      </c>
      <c r="AU11" s="15" t="s">
        <v>31</v>
      </c>
      <c r="AV11" s="15" t="s">
        <v>31</v>
      </c>
      <c r="AW11" s="15" t="s">
        <v>31</v>
      </c>
      <c r="AX11" s="15" t="s">
        <v>31</v>
      </c>
      <c r="AY11" s="15" t="s">
        <v>31</v>
      </c>
      <c r="AZ11" s="15" t="s">
        <v>31</v>
      </c>
      <c r="BA11" s="15" t="s">
        <v>31</v>
      </c>
      <c r="BB11" s="15" t="s">
        <v>31</v>
      </c>
      <c r="BC11" s="15" t="s">
        <v>32</v>
      </c>
      <c r="BD11" s="15" t="s">
        <v>32</v>
      </c>
      <c r="BE11" s="15" t="s">
        <v>32</v>
      </c>
      <c r="BH11" s="16">
        <f t="shared" si="0"/>
        <v>43</v>
      </c>
      <c r="BI11" s="16">
        <f t="shared" si="2"/>
        <v>1.7</v>
      </c>
      <c r="BK11" s="16">
        <f t="shared" si="1"/>
        <v>4.2</v>
      </c>
    </row>
    <row r="12" spans="1:63" ht="15.75" x14ac:dyDescent="0.25">
      <c r="A12" s="6">
        <v>9</v>
      </c>
      <c r="B12" s="7" t="s">
        <v>7</v>
      </c>
      <c r="C12" s="5">
        <v>4</v>
      </c>
      <c r="D12" s="5" t="s">
        <v>44</v>
      </c>
      <c r="E12" s="5">
        <v>152</v>
      </c>
      <c r="F12" s="5" t="s">
        <v>31</v>
      </c>
      <c r="G12" s="15" t="s">
        <v>31</v>
      </c>
      <c r="H12" s="15" t="s">
        <v>31</v>
      </c>
      <c r="I12" s="15" t="s">
        <v>31</v>
      </c>
      <c r="J12" s="18" t="s">
        <v>32</v>
      </c>
      <c r="K12" s="18" t="s">
        <v>32</v>
      </c>
      <c r="L12" s="18" t="s">
        <v>32</v>
      </c>
      <c r="M12" s="18" t="s">
        <v>32</v>
      </c>
      <c r="N12" s="18" t="s">
        <v>32</v>
      </c>
      <c r="O12" s="18" t="s">
        <v>32</v>
      </c>
      <c r="P12" s="18" t="s">
        <v>32</v>
      </c>
      <c r="Q12" s="18" t="s">
        <v>32</v>
      </c>
      <c r="R12" s="18" t="s">
        <v>32</v>
      </c>
      <c r="S12" s="18" t="s">
        <v>32</v>
      </c>
      <c r="T12" s="18" t="s">
        <v>32</v>
      </c>
      <c r="U12" s="18" t="s">
        <v>32</v>
      </c>
      <c r="V12" s="18" t="s">
        <v>32</v>
      </c>
      <c r="W12" s="18" t="s">
        <v>32</v>
      </c>
      <c r="X12" s="18" t="s">
        <v>32</v>
      </c>
      <c r="Y12" s="15" t="s">
        <v>31</v>
      </c>
      <c r="Z12" s="15" t="s">
        <v>31</v>
      </c>
      <c r="AA12" s="15" t="s">
        <v>31</v>
      </c>
      <c r="AB12" s="18" t="s">
        <v>32</v>
      </c>
      <c r="AC12" s="18" t="s">
        <v>32</v>
      </c>
      <c r="AD12" s="18" t="s">
        <v>32</v>
      </c>
      <c r="AE12" s="18" t="s">
        <v>32</v>
      </c>
      <c r="AF12" s="18" t="s">
        <v>32</v>
      </c>
      <c r="AG12" s="18" t="s">
        <v>32</v>
      </c>
      <c r="AH12" s="18" t="s">
        <v>32</v>
      </c>
      <c r="AI12" s="18" t="s">
        <v>32</v>
      </c>
      <c r="AJ12" s="18" t="s">
        <v>32</v>
      </c>
      <c r="AK12" s="15" t="s">
        <v>31</v>
      </c>
      <c r="AL12" s="15" t="s">
        <v>31</v>
      </c>
      <c r="AM12" s="15" t="s">
        <v>31</v>
      </c>
      <c r="AN12" s="18" t="s">
        <v>32</v>
      </c>
      <c r="AO12" s="15" t="s">
        <v>31</v>
      </c>
      <c r="AP12" s="18" t="s">
        <v>32</v>
      </c>
      <c r="AQ12" s="18" t="s">
        <v>32</v>
      </c>
      <c r="AR12" s="18" t="s">
        <v>32</v>
      </c>
      <c r="AS12" s="18" t="s">
        <v>32</v>
      </c>
      <c r="AT12" s="18" t="s">
        <v>32</v>
      </c>
      <c r="AU12" s="15" t="s">
        <v>31</v>
      </c>
      <c r="AV12" s="15" t="s">
        <v>31</v>
      </c>
      <c r="AW12" s="18" t="s">
        <v>32</v>
      </c>
      <c r="AX12" s="15" t="s">
        <v>31</v>
      </c>
      <c r="AY12" s="15" t="s">
        <v>31</v>
      </c>
      <c r="AZ12" s="18" t="s">
        <v>32</v>
      </c>
      <c r="BA12" s="18" t="s">
        <v>32</v>
      </c>
      <c r="BB12" s="18" t="s">
        <v>32</v>
      </c>
      <c r="BC12" s="15" t="s">
        <v>32</v>
      </c>
      <c r="BD12" s="15" t="s">
        <v>32</v>
      </c>
      <c r="BE12" s="15" t="s">
        <v>32</v>
      </c>
      <c r="BH12" s="16">
        <f t="shared" si="0"/>
        <v>14</v>
      </c>
      <c r="BI12" s="16">
        <f t="shared" si="2"/>
        <v>0.5</v>
      </c>
      <c r="BK12" s="64">
        <f t="shared" si="1"/>
        <v>1.4</v>
      </c>
    </row>
    <row r="13" spans="1:63" ht="15.75" x14ac:dyDescent="0.25">
      <c r="A13" s="6">
        <v>10</v>
      </c>
      <c r="B13" s="7" t="s">
        <v>34</v>
      </c>
      <c r="C13" s="5">
        <v>5</v>
      </c>
      <c r="D13" s="11" t="s">
        <v>52</v>
      </c>
      <c r="E13" s="5">
        <v>153</v>
      </c>
      <c r="F13" s="5" t="s">
        <v>32</v>
      </c>
      <c r="G13" s="15" t="s">
        <v>31</v>
      </c>
      <c r="H13" s="15" t="s">
        <v>31</v>
      </c>
      <c r="I13" s="15" t="s">
        <v>31</v>
      </c>
      <c r="J13" s="15" t="s">
        <v>31</v>
      </c>
      <c r="K13" s="15" t="s">
        <v>31</v>
      </c>
      <c r="L13" s="15" t="s">
        <v>31</v>
      </c>
      <c r="M13" s="15" t="s">
        <v>31</v>
      </c>
      <c r="N13" s="15" t="s">
        <v>31</v>
      </c>
      <c r="O13" s="15" t="s">
        <v>31</v>
      </c>
      <c r="P13" s="18" t="s">
        <v>32</v>
      </c>
      <c r="Q13" s="18" t="s">
        <v>32</v>
      </c>
      <c r="R13" s="18" t="s">
        <v>32</v>
      </c>
      <c r="S13" s="15" t="s">
        <v>31</v>
      </c>
      <c r="T13" s="15" t="s">
        <v>31</v>
      </c>
      <c r="U13" s="15" t="s">
        <v>31</v>
      </c>
      <c r="V13" s="15" t="s">
        <v>31</v>
      </c>
      <c r="W13" s="15" t="s">
        <v>31</v>
      </c>
      <c r="X13" s="15" t="s">
        <v>31</v>
      </c>
      <c r="Y13" s="15" t="s">
        <v>31</v>
      </c>
      <c r="Z13" s="15" t="s">
        <v>31</v>
      </c>
      <c r="AA13" s="15" t="s">
        <v>31</v>
      </c>
      <c r="AB13" s="15" t="s">
        <v>31</v>
      </c>
      <c r="AC13" s="15" t="s">
        <v>31</v>
      </c>
      <c r="AD13" s="15" t="s">
        <v>31</v>
      </c>
      <c r="AE13" s="15" t="s">
        <v>31</v>
      </c>
      <c r="AF13" s="18" t="s">
        <v>32</v>
      </c>
      <c r="AG13" s="18" t="s">
        <v>32</v>
      </c>
      <c r="AH13" s="15" t="s">
        <v>31</v>
      </c>
      <c r="AI13" s="15" t="s">
        <v>31</v>
      </c>
      <c r="AJ13" s="15" t="s">
        <v>31</v>
      </c>
      <c r="AK13" s="15" t="s">
        <v>31</v>
      </c>
      <c r="AL13" s="15" t="s">
        <v>31</v>
      </c>
      <c r="AM13" s="15" t="s">
        <v>31</v>
      </c>
      <c r="AN13" s="15" t="s">
        <v>31</v>
      </c>
      <c r="AO13" s="15" t="s">
        <v>31</v>
      </c>
      <c r="AP13" s="15" t="s">
        <v>31</v>
      </c>
      <c r="AQ13" s="15" t="s">
        <v>31</v>
      </c>
      <c r="AR13" s="15" t="s">
        <v>31</v>
      </c>
      <c r="AS13" s="15" t="s">
        <v>31</v>
      </c>
      <c r="AT13" s="15" t="s">
        <v>31</v>
      </c>
      <c r="AU13" s="15" t="s">
        <v>31</v>
      </c>
      <c r="AV13" s="15" t="s">
        <v>31</v>
      </c>
      <c r="AW13" s="15" t="s">
        <v>31</v>
      </c>
      <c r="AX13" s="15" t="s">
        <v>31</v>
      </c>
      <c r="AY13" s="15" t="s">
        <v>31</v>
      </c>
      <c r="AZ13" s="15" t="s">
        <v>31</v>
      </c>
      <c r="BA13" s="15" t="s">
        <v>31</v>
      </c>
      <c r="BB13" s="15" t="s">
        <v>31</v>
      </c>
      <c r="BC13" s="15" t="s">
        <v>31</v>
      </c>
      <c r="BD13" s="15" t="s">
        <v>31</v>
      </c>
      <c r="BE13" s="15" t="s">
        <v>31</v>
      </c>
      <c r="BH13" s="16">
        <f t="shared" si="0"/>
        <v>46</v>
      </c>
      <c r="BI13" s="16">
        <f t="shared" si="2"/>
        <v>1.8</v>
      </c>
      <c r="BK13" s="16">
        <f t="shared" si="1"/>
        <v>4.5</v>
      </c>
    </row>
    <row r="14" spans="1:63" ht="15.75" x14ac:dyDescent="0.25">
      <c r="A14" s="6">
        <v>11</v>
      </c>
      <c r="B14" s="7" t="s">
        <v>8</v>
      </c>
      <c r="C14" s="5">
        <v>6</v>
      </c>
      <c r="D14" s="5" t="s">
        <v>44</v>
      </c>
      <c r="E14" s="5">
        <v>168</v>
      </c>
      <c r="F14" s="5" t="s">
        <v>31</v>
      </c>
      <c r="G14" s="15" t="s">
        <v>31</v>
      </c>
      <c r="H14" s="15" t="s">
        <v>31</v>
      </c>
      <c r="I14" s="15" t="s">
        <v>31</v>
      </c>
      <c r="J14" s="15" t="s">
        <v>31</v>
      </c>
      <c r="K14" s="15" t="s">
        <v>31</v>
      </c>
      <c r="L14" s="15" t="s">
        <v>31</v>
      </c>
      <c r="M14" s="15" t="s">
        <v>31</v>
      </c>
      <c r="N14" s="15" t="s">
        <v>31</v>
      </c>
      <c r="O14" s="15" t="s">
        <v>31</v>
      </c>
      <c r="P14" s="15" t="s">
        <v>31</v>
      </c>
      <c r="Q14" s="15" t="s">
        <v>31</v>
      </c>
      <c r="R14" s="15" t="s">
        <v>31</v>
      </c>
      <c r="S14" s="18" t="s">
        <v>32</v>
      </c>
      <c r="T14" s="18" t="s">
        <v>32</v>
      </c>
      <c r="U14" s="18" t="s">
        <v>32</v>
      </c>
      <c r="V14" s="18" t="s">
        <v>32</v>
      </c>
      <c r="W14" s="18" t="s">
        <v>32</v>
      </c>
      <c r="X14" s="18" t="s">
        <v>32</v>
      </c>
      <c r="Y14" s="18" t="s">
        <v>32</v>
      </c>
      <c r="Z14" s="18" t="s">
        <v>32</v>
      </c>
      <c r="AA14" s="18" t="s">
        <v>32</v>
      </c>
      <c r="AB14" s="18" t="s">
        <v>32</v>
      </c>
      <c r="AC14" s="18" t="s">
        <v>32</v>
      </c>
      <c r="AD14" s="18" t="s">
        <v>32</v>
      </c>
      <c r="AE14" s="18" t="s">
        <v>32</v>
      </c>
      <c r="AF14" s="18" t="s">
        <v>32</v>
      </c>
      <c r="AG14" s="18" t="s">
        <v>32</v>
      </c>
      <c r="AH14" s="15" t="s">
        <v>31</v>
      </c>
      <c r="AI14" s="18" t="s">
        <v>32</v>
      </c>
      <c r="AJ14" s="18" t="s">
        <v>32</v>
      </c>
      <c r="AK14" s="18" t="s">
        <v>32</v>
      </c>
      <c r="AL14" s="18" t="s">
        <v>32</v>
      </c>
      <c r="AM14" s="18" t="s">
        <v>32</v>
      </c>
      <c r="AN14" s="18" t="s">
        <v>32</v>
      </c>
      <c r="AO14" s="18" t="s">
        <v>32</v>
      </c>
      <c r="AP14" s="18" t="s">
        <v>32</v>
      </c>
      <c r="AQ14" s="18" t="s">
        <v>32</v>
      </c>
      <c r="AR14" s="18" t="s">
        <v>32</v>
      </c>
      <c r="AS14" s="18" t="s">
        <v>32</v>
      </c>
      <c r="AT14" s="18" t="s">
        <v>32</v>
      </c>
      <c r="AU14" s="18" t="s">
        <v>32</v>
      </c>
      <c r="AV14" s="18" t="s">
        <v>32</v>
      </c>
      <c r="AW14" s="18" t="s">
        <v>32</v>
      </c>
      <c r="AX14" s="18" t="s">
        <v>32</v>
      </c>
      <c r="AY14" s="18" t="s">
        <v>32</v>
      </c>
      <c r="AZ14" s="18" t="s">
        <v>32</v>
      </c>
      <c r="BA14" s="18" t="s">
        <v>32</v>
      </c>
      <c r="BB14" s="18" t="s">
        <v>32</v>
      </c>
      <c r="BC14" s="15" t="s">
        <v>32</v>
      </c>
      <c r="BD14" s="15" t="s">
        <v>32</v>
      </c>
      <c r="BE14" s="15" t="s">
        <v>32</v>
      </c>
      <c r="BH14" s="16">
        <f t="shared" si="0"/>
        <v>13</v>
      </c>
      <c r="BI14" s="16">
        <f t="shared" si="2"/>
        <v>0.5</v>
      </c>
      <c r="BK14" s="64">
        <f t="shared" si="1"/>
        <v>1.3</v>
      </c>
    </row>
    <row r="15" spans="1:63" ht="15.75" x14ac:dyDescent="0.25">
      <c r="A15" s="6">
        <v>12</v>
      </c>
      <c r="B15" s="7" t="s">
        <v>9</v>
      </c>
      <c r="C15" s="5">
        <v>7</v>
      </c>
      <c r="D15" s="5" t="s">
        <v>44</v>
      </c>
      <c r="E15" s="5">
        <v>170</v>
      </c>
      <c r="F15" s="5" t="s">
        <v>31</v>
      </c>
      <c r="G15" s="15" t="s">
        <v>31</v>
      </c>
      <c r="H15" s="15" t="s">
        <v>31</v>
      </c>
      <c r="I15" s="15" t="s">
        <v>31</v>
      </c>
      <c r="J15" s="69" t="s">
        <v>32</v>
      </c>
      <c r="K15" s="69" t="s">
        <v>32</v>
      </c>
      <c r="L15" s="69" t="s">
        <v>32</v>
      </c>
      <c r="M15" s="15" t="s">
        <v>31</v>
      </c>
      <c r="N15" s="15" t="s">
        <v>31</v>
      </c>
      <c r="O15" s="15" t="s">
        <v>31</v>
      </c>
      <c r="P15" s="18" t="s">
        <v>32</v>
      </c>
      <c r="Q15" s="18" t="s">
        <v>32</v>
      </c>
      <c r="R15" s="18" t="s">
        <v>32</v>
      </c>
      <c r="S15" s="18" t="s">
        <v>32</v>
      </c>
      <c r="T15" s="18" t="s">
        <v>32</v>
      </c>
      <c r="U15" s="18" t="s">
        <v>32</v>
      </c>
      <c r="V15" s="18" t="s">
        <v>32</v>
      </c>
      <c r="W15" s="18" t="s">
        <v>32</v>
      </c>
      <c r="X15" s="18" t="s">
        <v>32</v>
      </c>
      <c r="Y15" s="18" t="s">
        <v>32</v>
      </c>
      <c r="Z15" s="18" t="s">
        <v>32</v>
      </c>
      <c r="AA15" s="18" t="s">
        <v>32</v>
      </c>
      <c r="AB15" s="18" t="s">
        <v>32</v>
      </c>
      <c r="AC15" s="18" t="s">
        <v>32</v>
      </c>
      <c r="AD15" s="18" t="s">
        <v>32</v>
      </c>
      <c r="AE15" s="18" t="s">
        <v>32</v>
      </c>
      <c r="AF15" s="18" t="s">
        <v>32</v>
      </c>
      <c r="AG15" s="18" t="s">
        <v>32</v>
      </c>
      <c r="AH15" s="18" t="s">
        <v>32</v>
      </c>
      <c r="AI15" s="18" t="s">
        <v>32</v>
      </c>
      <c r="AJ15" s="18" t="s">
        <v>32</v>
      </c>
      <c r="AK15" s="15" t="s">
        <v>31</v>
      </c>
      <c r="AL15" s="15" t="s">
        <v>31</v>
      </c>
      <c r="AM15" s="15" t="s">
        <v>31</v>
      </c>
      <c r="AN15" s="15" t="s">
        <v>31</v>
      </c>
      <c r="AO15" s="15" t="s">
        <v>31</v>
      </c>
      <c r="AP15" s="15" t="s">
        <v>31</v>
      </c>
      <c r="AQ15" s="18" t="s">
        <v>32</v>
      </c>
      <c r="AR15" s="18" t="s">
        <v>32</v>
      </c>
      <c r="AS15" s="18" t="s">
        <v>32</v>
      </c>
      <c r="AT15" s="18" t="s">
        <v>32</v>
      </c>
      <c r="AU15" s="18" t="s">
        <v>32</v>
      </c>
      <c r="AV15" s="18" t="s">
        <v>32</v>
      </c>
      <c r="AW15" s="18" t="s">
        <v>32</v>
      </c>
      <c r="AX15" s="18" t="s">
        <v>32</v>
      </c>
      <c r="AY15" s="18" t="s">
        <v>32</v>
      </c>
      <c r="AZ15" s="18" t="s">
        <v>32</v>
      </c>
      <c r="BA15" s="18" t="s">
        <v>32</v>
      </c>
      <c r="BB15" s="18" t="s">
        <v>32</v>
      </c>
      <c r="BC15" s="15" t="s">
        <v>32</v>
      </c>
      <c r="BD15" s="15" t="s">
        <v>32</v>
      </c>
      <c r="BE15" s="15" t="s">
        <v>32</v>
      </c>
      <c r="BH15" s="16">
        <f t="shared" si="0"/>
        <v>12</v>
      </c>
      <c r="BI15" s="16">
        <f t="shared" si="2"/>
        <v>0.5</v>
      </c>
      <c r="BK15" s="64">
        <f t="shared" si="1"/>
        <v>1.2</v>
      </c>
    </row>
    <row r="16" spans="1:63" ht="15" customHeight="1" x14ac:dyDescent="0.25">
      <c r="A16" s="4">
        <v>13</v>
      </c>
      <c r="B16" s="5" t="s">
        <v>10</v>
      </c>
      <c r="C16" s="5">
        <v>11</v>
      </c>
      <c r="D16" s="11" t="s">
        <v>51</v>
      </c>
      <c r="E16" s="5">
        <v>211</v>
      </c>
      <c r="F16" s="5" t="s">
        <v>31</v>
      </c>
      <c r="G16" s="15" t="s">
        <v>31</v>
      </c>
      <c r="H16" s="15" t="s">
        <v>31</v>
      </c>
      <c r="I16" s="15" t="s">
        <v>31</v>
      </c>
      <c r="J16" s="15" t="s">
        <v>31</v>
      </c>
      <c r="K16" s="15" t="s">
        <v>31</v>
      </c>
      <c r="L16" s="15" t="s">
        <v>31</v>
      </c>
      <c r="M16" s="15" t="s">
        <v>31</v>
      </c>
      <c r="N16" s="15" t="s">
        <v>31</v>
      </c>
      <c r="O16" s="15" t="s">
        <v>31</v>
      </c>
      <c r="P16" s="18" t="s">
        <v>32</v>
      </c>
      <c r="Q16" s="18" t="s">
        <v>32</v>
      </c>
      <c r="R16" s="18" t="s">
        <v>32</v>
      </c>
      <c r="S16" s="15" t="s">
        <v>31</v>
      </c>
      <c r="T16" s="15" t="s">
        <v>31</v>
      </c>
      <c r="U16" s="15" t="s">
        <v>31</v>
      </c>
      <c r="V16" s="18" t="s">
        <v>32</v>
      </c>
      <c r="W16" s="18" t="s">
        <v>32</v>
      </c>
      <c r="X16" s="18" t="s">
        <v>32</v>
      </c>
      <c r="Y16" s="15" t="s">
        <v>31</v>
      </c>
      <c r="Z16" s="15" t="s">
        <v>31</v>
      </c>
      <c r="AA16" s="15" t="s">
        <v>31</v>
      </c>
      <c r="AB16" s="18" t="s">
        <v>32</v>
      </c>
      <c r="AC16" s="18" t="s">
        <v>32</v>
      </c>
      <c r="AD16" s="18" t="s">
        <v>32</v>
      </c>
      <c r="AE16" s="18" t="s">
        <v>32</v>
      </c>
      <c r="AF16" s="18" t="s">
        <v>32</v>
      </c>
      <c r="AG16" s="18" t="s">
        <v>32</v>
      </c>
      <c r="AH16" s="15" t="s">
        <v>31</v>
      </c>
      <c r="AI16" s="15" t="s">
        <v>31</v>
      </c>
      <c r="AJ16" s="15" t="s">
        <v>31</v>
      </c>
      <c r="AK16" s="18" t="s">
        <v>32</v>
      </c>
      <c r="AL16" s="18" t="s">
        <v>32</v>
      </c>
      <c r="AM16" s="18" t="s">
        <v>32</v>
      </c>
      <c r="AN16" s="15" t="s">
        <v>31</v>
      </c>
      <c r="AO16" s="15" t="s">
        <v>31</v>
      </c>
      <c r="AP16" s="15" t="s">
        <v>31</v>
      </c>
      <c r="AQ16" s="15" t="s">
        <v>31</v>
      </c>
      <c r="AR16" s="15" t="s">
        <v>31</v>
      </c>
      <c r="AS16" s="15" t="s">
        <v>31</v>
      </c>
      <c r="AT16" s="18" t="s">
        <v>32</v>
      </c>
      <c r="AU16" s="18" t="s">
        <v>32</v>
      </c>
      <c r="AV16" s="18" t="s">
        <v>32</v>
      </c>
      <c r="AW16" s="18" t="s">
        <v>32</v>
      </c>
      <c r="AX16" s="18" t="s">
        <v>32</v>
      </c>
      <c r="AY16" s="18" t="s">
        <v>32</v>
      </c>
      <c r="AZ16" s="15" t="s">
        <v>31</v>
      </c>
      <c r="BA16" s="15" t="s">
        <v>31</v>
      </c>
      <c r="BB16" s="15" t="s">
        <v>31</v>
      </c>
      <c r="BC16" s="15" t="s">
        <v>31</v>
      </c>
      <c r="BD16" s="15" t="s">
        <v>31</v>
      </c>
      <c r="BE16" s="15" t="s">
        <v>31</v>
      </c>
      <c r="BH16" s="16">
        <f t="shared" si="0"/>
        <v>30</v>
      </c>
      <c r="BI16" s="16">
        <f t="shared" si="2"/>
        <v>1.2</v>
      </c>
      <c r="BK16" s="64">
        <f t="shared" si="1"/>
        <v>2.9</v>
      </c>
    </row>
    <row r="17" spans="1:63" ht="15.75" hidden="1" x14ac:dyDescent="0.25">
      <c r="A17" s="6">
        <v>15</v>
      </c>
      <c r="B17" s="7" t="s">
        <v>11</v>
      </c>
      <c r="C17" s="5">
        <v>21</v>
      </c>
      <c r="D17" s="5" t="s">
        <v>44</v>
      </c>
      <c r="E17" s="5"/>
      <c r="F17" s="5" t="s">
        <v>31</v>
      </c>
      <c r="G17" s="18" t="s">
        <v>32</v>
      </c>
      <c r="H17" s="18" t="s">
        <v>32</v>
      </c>
      <c r="I17" s="18" t="s">
        <v>32</v>
      </c>
      <c r="J17" s="18" t="s">
        <v>32</v>
      </c>
      <c r="K17" s="18" t="s">
        <v>32</v>
      </c>
      <c r="L17" s="18" t="s">
        <v>32</v>
      </c>
      <c r="M17" s="18" t="s">
        <v>32</v>
      </c>
      <c r="N17" s="18" t="s">
        <v>32</v>
      </c>
      <c r="O17" s="18" t="s">
        <v>32</v>
      </c>
      <c r="P17" s="18" t="s">
        <v>32</v>
      </c>
      <c r="Q17" s="18" t="s">
        <v>32</v>
      </c>
      <c r="R17" s="18" t="s">
        <v>32</v>
      </c>
      <c r="S17" s="18" t="s">
        <v>32</v>
      </c>
      <c r="T17" s="18" t="s">
        <v>32</v>
      </c>
      <c r="U17" s="18" t="s">
        <v>32</v>
      </c>
      <c r="V17" s="18" t="s">
        <v>32</v>
      </c>
      <c r="W17" s="18" t="s">
        <v>32</v>
      </c>
      <c r="X17" s="18" t="s">
        <v>32</v>
      </c>
      <c r="Y17" s="18" t="s">
        <v>32</v>
      </c>
      <c r="Z17" s="18" t="s">
        <v>32</v>
      </c>
      <c r="AA17" s="18" t="s">
        <v>32</v>
      </c>
      <c r="AB17" s="18" t="s">
        <v>32</v>
      </c>
      <c r="AC17" s="18" t="s">
        <v>32</v>
      </c>
      <c r="AD17" s="18" t="s">
        <v>32</v>
      </c>
      <c r="AE17" s="18" t="s">
        <v>32</v>
      </c>
      <c r="AF17" s="18" t="s">
        <v>32</v>
      </c>
      <c r="AG17" s="18" t="s">
        <v>32</v>
      </c>
      <c r="AH17" s="18" t="s">
        <v>32</v>
      </c>
      <c r="AI17" s="18" t="s">
        <v>32</v>
      </c>
      <c r="AJ17" s="18" t="s">
        <v>32</v>
      </c>
      <c r="AK17" s="18" t="s">
        <v>32</v>
      </c>
      <c r="AL17" s="18" t="s">
        <v>32</v>
      </c>
      <c r="AM17" s="18" t="s">
        <v>32</v>
      </c>
      <c r="AN17" s="15" t="s">
        <v>32</v>
      </c>
      <c r="AO17" s="15" t="s">
        <v>32</v>
      </c>
      <c r="AP17" s="15" t="s">
        <v>32</v>
      </c>
      <c r="AQ17" s="15" t="s">
        <v>32</v>
      </c>
      <c r="AR17" s="15" t="s">
        <v>32</v>
      </c>
      <c r="AS17" s="15" t="s">
        <v>32</v>
      </c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H17" s="16">
        <f t="shared" si="0"/>
        <v>0</v>
      </c>
      <c r="BI17" s="16">
        <f t="shared" si="2"/>
        <v>0</v>
      </c>
      <c r="BK17" s="16">
        <f t="shared" si="1"/>
        <v>0</v>
      </c>
    </row>
    <row r="18" spans="1:63" ht="14.25" customHeight="1" x14ac:dyDescent="0.25">
      <c r="A18" s="4">
        <v>14</v>
      </c>
      <c r="B18" s="5" t="s">
        <v>24</v>
      </c>
      <c r="C18" s="5">
        <v>15</v>
      </c>
      <c r="D18" s="11" t="s">
        <v>50</v>
      </c>
      <c r="E18" s="5">
        <v>229</v>
      </c>
      <c r="F18" s="5" t="s">
        <v>31</v>
      </c>
      <c r="G18" s="15" t="s">
        <v>31</v>
      </c>
      <c r="H18" s="15" t="s">
        <v>31</v>
      </c>
      <c r="I18" s="15" t="s">
        <v>31</v>
      </c>
      <c r="J18" s="15" t="s">
        <v>31</v>
      </c>
      <c r="K18" s="15" t="s">
        <v>31</v>
      </c>
      <c r="L18" s="15" t="s">
        <v>31</v>
      </c>
      <c r="M18" s="15" t="s">
        <v>31</v>
      </c>
      <c r="N18" s="15" t="s">
        <v>31</v>
      </c>
      <c r="O18" s="20" t="s">
        <v>31</v>
      </c>
      <c r="P18" s="18" t="s">
        <v>32</v>
      </c>
      <c r="Q18" s="18" t="s">
        <v>32</v>
      </c>
      <c r="R18" s="18" t="s">
        <v>32</v>
      </c>
      <c r="S18" s="15" t="s">
        <v>31</v>
      </c>
      <c r="T18" s="15" t="s">
        <v>31</v>
      </c>
      <c r="U18" s="15" t="s">
        <v>31</v>
      </c>
      <c r="V18" s="15" t="s">
        <v>31</v>
      </c>
      <c r="W18" s="15" t="s">
        <v>31</v>
      </c>
      <c r="X18" s="15" t="s">
        <v>31</v>
      </c>
      <c r="Y18" s="15" t="s">
        <v>31</v>
      </c>
      <c r="Z18" s="15" t="s">
        <v>31</v>
      </c>
      <c r="AA18" s="15" t="s">
        <v>31</v>
      </c>
      <c r="AB18" s="15" t="s">
        <v>31</v>
      </c>
      <c r="AC18" s="15" t="s">
        <v>31</v>
      </c>
      <c r="AD18" s="15" t="s">
        <v>31</v>
      </c>
      <c r="AE18" s="15" t="s">
        <v>31</v>
      </c>
      <c r="AF18" s="18" t="s">
        <v>32</v>
      </c>
      <c r="AG18" s="18" t="s">
        <v>32</v>
      </c>
      <c r="AH18" s="15" t="s">
        <v>31</v>
      </c>
      <c r="AI18" s="15" t="s">
        <v>31</v>
      </c>
      <c r="AJ18" s="15" t="s">
        <v>31</v>
      </c>
      <c r="AK18" s="15" t="s">
        <v>31</v>
      </c>
      <c r="AL18" s="15" t="s">
        <v>31</v>
      </c>
      <c r="AM18" s="15" t="s">
        <v>31</v>
      </c>
      <c r="AN18" s="15" t="s">
        <v>31</v>
      </c>
      <c r="AO18" s="15" t="s">
        <v>31</v>
      </c>
      <c r="AP18" s="15" t="s">
        <v>31</v>
      </c>
      <c r="AQ18" s="15" t="s">
        <v>31</v>
      </c>
      <c r="AR18" s="15" t="s">
        <v>31</v>
      </c>
      <c r="AS18" s="15" t="s">
        <v>31</v>
      </c>
      <c r="AT18" s="15" t="s">
        <v>31</v>
      </c>
      <c r="AU18" s="15" t="s">
        <v>31</v>
      </c>
      <c r="AV18" s="15" t="s">
        <v>31</v>
      </c>
      <c r="AW18" s="15" t="s">
        <v>31</v>
      </c>
      <c r="AX18" s="15" t="s">
        <v>31</v>
      </c>
      <c r="AY18" s="15" t="s">
        <v>31</v>
      </c>
      <c r="AZ18" s="15" t="s">
        <v>31</v>
      </c>
      <c r="BA18" s="15" t="s">
        <v>31</v>
      </c>
      <c r="BB18" s="15" t="s">
        <v>31</v>
      </c>
      <c r="BC18" s="15" t="s">
        <v>31</v>
      </c>
      <c r="BD18" s="15" t="s">
        <v>31</v>
      </c>
      <c r="BE18" s="15" t="s">
        <v>31</v>
      </c>
      <c r="BH18" s="16">
        <f t="shared" si="0"/>
        <v>46</v>
      </c>
      <c r="BI18" s="16">
        <f t="shared" si="2"/>
        <v>1.8</v>
      </c>
      <c r="BK18" s="16">
        <f t="shared" si="1"/>
        <v>4.5</v>
      </c>
    </row>
    <row r="19" spans="1:63" ht="0.75" hidden="1" customHeight="1" x14ac:dyDescent="0.25">
      <c r="A19" s="12">
        <v>17</v>
      </c>
      <c r="B19" s="10" t="s">
        <v>12</v>
      </c>
      <c r="C19" s="10">
        <v>22</v>
      </c>
      <c r="D19" s="10" t="s">
        <v>44</v>
      </c>
      <c r="E19" s="10"/>
      <c r="F19" s="10" t="s">
        <v>32</v>
      </c>
      <c r="G19" s="18" t="s">
        <v>32</v>
      </c>
      <c r="H19" s="18" t="s">
        <v>32</v>
      </c>
      <c r="I19" s="18" t="s">
        <v>32</v>
      </c>
      <c r="J19" s="18" t="s">
        <v>32</v>
      </c>
      <c r="K19" s="18" t="s">
        <v>32</v>
      </c>
      <c r="L19" s="18" t="s">
        <v>32</v>
      </c>
      <c r="M19" s="18" t="s">
        <v>32</v>
      </c>
      <c r="N19" s="18" t="s">
        <v>32</v>
      </c>
      <c r="O19" s="18" t="s">
        <v>32</v>
      </c>
      <c r="P19" s="18" t="s">
        <v>32</v>
      </c>
      <c r="Q19" s="18" t="s">
        <v>32</v>
      </c>
      <c r="R19" s="18" t="s">
        <v>32</v>
      </c>
      <c r="S19" s="18" t="s">
        <v>32</v>
      </c>
      <c r="T19" s="18" t="s">
        <v>32</v>
      </c>
      <c r="U19" s="18" t="s">
        <v>32</v>
      </c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H19" s="16">
        <f t="shared" si="0"/>
        <v>0</v>
      </c>
      <c r="BI19" s="16">
        <f t="shared" si="2"/>
        <v>0</v>
      </c>
      <c r="BK19" s="16">
        <f t="shared" si="1"/>
        <v>0</v>
      </c>
    </row>
    <row r="20" spans="1:63" ht="15.75" hidden="1" x14ac:dyDescent="0.25">
      <c r="A20" s="4">
        <v>18</v>
      </c>
      <c r="B20" s="5" t="s">
        <v>13</v>
      </c>
      <c r="C20" s="5">
        <v>23</v>
      </c>
      <c r="D20" s="5" t="s">
        <v>44</v>
      </c>
      <c r="E20" s="5"/>
      <c r="F20" s="10" t="s">
        <v>32</v>
      </c>
      <c r="G20" s="18" t="s">
        <v>32</v>
      </c>
      <c r="H20" s="18" t="s">
        <v>32</v>
      </c>
      <c r="I20" s="18" t="s">
        <v>32</v>
      </c>
      <c r="J20" s="18" t="s">
        <v>32</v>
      </c>
      <c r="K20" s="18" t="s">
        <v>32</v>
      </c>
      <c r="L20" s="18" t="s">
        <v>32</v>
      </c>
      <c r="M20" s="18" t="s">
        <v>32</v>
      </c>
      <c r="N20" s="18" t="s">
        <v>32</v>
      </c>
      <c r="O20" s="18" t="s">
        <v>32</v>
      </c>
      <c r="P20" s="18" t="s">
        <v>32</v>
      </c>
      <c r="Q20" s="18" t="s">
        <v>32</v>
      </c>
      <c r="R20" s="18" t="s">
        <v>32</v>
      </c>
      <c r="S20" s="18" t="s">
        <v>32</v>
      </c>
      <c r="T20" s="18" t="s">
        <v>32</v>
      </c>
      <c r="U20" s="18" t="s">
        <v>32</v>
      </c>
      <c r="V20" s="18" t="s">
        <v>32</v>
      </c>
      <c r="W20" s="18" t="s">
        <v>32</v>
      </c>
      <c r="X20" s="18" t="s">
        <v>32</v>
      </c>
      <c r="Y20" s="18" t="s">
        <v>32</v>
      </c>
      <c r="Z20" s="18" t="s">
        <v>32</v>
      </c>
      <c r="AA20" s="18" t="s">
        <v>32</v>
      </c>
      <c r="AB20" s="18" t="s">
        <v>32</v>
      </c>
      <c r="AC20" s="18" t="s">
        <v>32</v>
      </c>
      <c r="AD20" s="18" t="s">
        <v>32</v>
      </c>
      <c r="AE20" s="18" t="s">
        <v>32</v>
      </c>
      <c r="AF20" s="18" t="s">
        <v>32</v>
      </c>
      <c r="AG20" s="18" t="s">
        <v>32</v>
      </c>
      <c r="AH20" s="18" t="s">
        <v>32</v>
      </c>
      <c r="AI20" s="18" t="s">
        <v>32</v>
      </c>
      <c r="AJ20" s="18" t="s">
        <v>32</v>
      </c>
      <c r="AK20" s="18" t="s">
        <v>32</v>
      </c>
      <c r="AL20" s="18" t="s">
        <v>32</v>
      </c>
      <c r="AM20" s="18" t="s">
        <v>32</v>
      </c>
      <c r="AN20" s="15" t="s">
        <v>32</v>
      </c>
      <c r="AO20" s="15" t="s">
        <v>32</v>
      </c>
      <c r="AP20" s="15" t="s">
        <v>32</v>
      </c>
      <c r="AQ20" s="15" t="s">
        <v>32</v>
      </c>
      <c r="AR20" s="15" t="s">
        <v>32</v>
      </c>
      <c r="AS20" s="15" t="s">
        <v>32</v>
      </c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H20" s="16">
        <f t="shared" si="0"/>
        <v>0</v>
      </c>
      <c r="BI20" s="16">
        <f t="shared" si="2"/>
        <v>0</v>
      </c>
      <c r="BK20" s="16">
        <f t="shared" si="1"/>
        <v>0</v>
      </c>
    </row>
    <row r="21" spans="1:63" ht="15" hidden="1" customHeight="1" x14ac:dyDescent="0.25">
      <c r="A21" s="6">
        <v>19</v>
      </c>
      <c r="B21" s="7" t="s">
        <v>14</v>
      </c>
      <c r="C21" s="5">
        <v>24</v>
      </c>
      <c r="D21" s="5" t="s">
        <v>44</v>
      </c>
      <c r="E21" s="5"/>
      <c r="F21" s="10" t="s">
        <v>32</v>
      </c>
      <c r="G21" s="18" t="s">
        <v>32</v>
      </c>
      <c r="H21" s="18" t="s">
        <v>32</v>
      </c>
      <c r="I21" s="18" t="s">
        <v>32</v>
      </c>
      <c r="J21" s="15" t="s">
        <v>31</v>
      </c>
      <c r="K21" s="15" t="s">
        <v>31</v>
      </c>
      <c r="L21" s="15" t="s">
        <v>31</v>
      </c>
      <c r="M21" s="18" t="s">
        <v>32</v>
      </c>
      <c r="N21" s="18" t="s">
        <v>32</v>
      </c>
      <c r="O21" s="18" t="s">
        <v>32</v>
      </c>
      <c r="P21" s="18" t="s">
        <v>32</v>
      </c>
      <c r="Q21" s="18" t="s">
        <v>32</v>
      </c>
      <c r="R21" s="18" t="s">
        <v>32</v>
      </c>
      <c r="S21" s="18" t="s">
        <v>32</v>
      </c>
      <c r="T21" s="18" t="s">
        <v>32</v>
      </c>
      <c r="U21" s="18" t="s">
        <v>32</v>
      </c>
      <c r="V21" s="18" t="s">
        <v>32</v>
      </c>
      <c r="W21" s="18" t="s">
        <v>32</v>
      </c>
      <c r="X21" s="18" t="s">
        <v>32</v>
      </c>
      <c r="Y21" s="18" t="s">
        <v>32</v>
      </c>
      <c r="Z21" s="18" t="s">
        <v>32</v>
      </c>
      <c r="AA21" s="18" t="s">
        <v>32</v>
      </c>
      <c r="AB21" s="18" t="s">
        <v>32</v>
      </c>
      <c r="AC21" s="18" t="s">
        <v>32</v>
      </c>
      <c r="AD21" s="18" t="s">
        <v>32</v>
      </c>
      <c r="AE21" s="18" t="s">
        <v>32</v>
      </c>
      <c r="AF21" s="18" t="s">
        <v>32</v>
      </c>
      <c r="AG21" s="18" t="s">
        <v>32</v>
      </c>
      <c r="AH21" s="18" t="s">
        <v>32</v>
      </c>
      <c r="AI21" s="18" t="s">
        <v>32</v>
      </c>
      <c r="AJ21" s="18" t="s">
        <v>32</v>
      </c>
      <c r="AK21" s="18" t="s">
        <v>32</v>
      </c>
      <c r="AL21" s="18" t="s">
        <v>32</v>
      </c>
      <c r="AM21" s="18" t="s">
        <v>32</v>
      </c>
      <c r="AN21" s="15" t="s">
        <v>32</v>
      </c>
      <c r="AO21" s="15" t="s">
        <v>32</v>
      </c>
      <c r="AP21" s="15" t="s">
        <v>32</v>
      </c>
      <c r="AQ21" s="15" t="s">
        <v>32</v>
      </c>
      <c r="AR21" s="15" t="s">
        <v>32</v>
      </c>
      <c r="AS21" s="15" t="s">
        <v>32</v>
      </c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H21" s="16">
        <f t="shared" si="0"/>
        <v>3</v>
      </c>
      <c r="BI21" s="16">
        <f t="shared" si="2"/>
        <v>0.1</v>
      </c>
      <c r="BK21" s="16">
        <f t="shared" si="1"/>
        <v>0.3</v>
      </c>
    </row>
    <row r="22" spans="1:63" ht="15.75" hidden="1" x14ac:dyDescent="0.25">
      <c r="A22" s="6">
        <v>20</v>
      </c>
      <c r="B22" s="7" t="s">
        <v>15</v>
      </c>
      <c r="C22" s="5">
        <v>25</v>
      </c>
      <c r="D22" s="5" t="s">
        <v>44</v>
      </c>
      <c r="E22" s="5"/>
      <c r="F22" s="10" t="s">
        <v>32</v>
      </c>
      <c r="G22" s="18" t="s">
        <v>32</v>
      </c>
      <c r="H22" s="18" t="s">
        <v>32</v>
      </c>
      <c r="I22" s="18" t="s">
        <v>32</v>
      </c>
      <c r="J22" s="18" t="s">
        <v>32</v>
      </c>
      <c r="K22" s="18" t="s">
        <v>32</v>
      </c>
      <c r="L22" s="18" t="s">
        <v>32</v>
      </c>
      <c r="M22" s="18" t="s">
        <v>32</v>
      </c>
      <c r="N22" s="18" t="s">
        <v>32</v>
      </c>
      <c r="O22" s="18" t="s">
        <v>32</v>
      </c>
      <c r="P22" s="18" t="s">
        <v>32</v>
      </c>
      <c r="Q22" s="18" t="s">
        <v>32</v>
      </c>
      <c r="R22" s="18" t="s">
        <v>32</v>
      </c>
      <c r="S22" s="18" t="s">
        <v>32</v>
      </c>
      <c r="T22" s="18" t="s">
        <v>32</v>
      </c>
      <c r="U22" s="18" t="s">
        <v>32</v>
      </c>
      <c r="V22" s="18" t="s">
        <v>32</v>
      </c>
      <c r="W22" s="18" t="s">
        <v>32</v>
      </c>
      <c r="X22" s="18" t="s">
        <v>32</v>
      </c>
      <c r="Y22" s="18" t="s">
        <v>32</v>
      </c>
      <c r="Z22" s="18" t="s">
        <v>32</v>
      </c>
      <c r="AA22" s="18" t="s">
        <v>32</v>
      </c>
      <c r="AB22" s="18" t="s">
        <v>32</v>
      </c>
      <c r="AC22" s="18" t="s">
        <v>32</v>
      </c>
      <c r="AD22" s="18" t="s">
        <v>32</v>
      </c>
      <c r="AE22" s="18" t="s">
        <v>32</v>
      </c>
      <c r="AF22" s="18" t="s">
        <v>32</v>
      </c>
      <c r="AG22" s="18" t="s">
        <v>32</v>
      </c>
      <c r="AH22" s="18" t="s">
        <v>32</v>
      </c>
      <c r="AI22" s="18" t="s">
        <v>32</v>
      </c>
      <c r="AJ22" s="18" t="s">
        <v>32</v>
      </c>
      <c r="AK22" s="18" t="s">
        <v>32</v>
      </c>
      <c r="AL22" s="18" t="s">
        <v>32</v>
      </c>
      <c r="AM22" s="18" t="s">
        <v>32</v>
      </c>
      <c r="AN22" s="15" t="s">
        <v>32</v>
      </c>
      <c r="AO22" s="15" t="s">
        <v>32</v>
      </c>
      <c r="AP22" s="15" t="s">
        <v>32</v>
      </c>
      <c r="AQ22" s="15" t="s">
        <v>32</v>
      </c>
      <c r="AR22" s="15" t="s">
        <v>32</v>
      </c>
      <c r="AS22" s="15" t="s">
        <v>32</v>
      </c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H22" s="16">
        <f t="shared" si="0"/>
        <v>0</v>
      </c>
      <c r="BI22" s="16">
        <f t="shared" si="2"/>
        <v>0</v>
      </c>
      <c r="BK22" s="16">
        <f t="shared" si="1"/>
        <v>0</v>
      </c>
    </row>
    <row r="23" spans="1:63" ht="15.75" x14ac:dyDescent="0.25">
      <c r="A23" s="4">
        <v>15</v>
      </c>
      <c r="B23" s="5" t="s">
        <v>16</v>
      </c>
      <c r="C23" s="5">
        <v>16</v>
      </c>
      <c r="D23" s="11" t="s">
        <v>49</v>
      </c>
      <c r="E23" s="5">
        <v>229</v>
      </c>
      <c r="F23" s="5" t="s">
        <v>31</v>
      </c>
      <c r="G23" s="15" t="s">
        <v>31</v>
      </c>
      <c r="H23" s="15" t="s">
        <v>31</v>
      </c>
      <c r="I23" s="15" t="s">
        <v>31</v>
      </c>
      <c r="J23" s="15" t="s">
        <v>31</v>
      </c>
      <c r="K23" s="15" t="s">
        <v>31</v>
      </c>
      <c r="L23" s="15" t="s">
        <v>31</v>
      </c>
      <c r="M23" s="15" t="s">
        <v>31</v>
      </c>
      <c r="N23" s="15" t="s">
        <v>31</v>
      </c>
      <c r="O23" s="15" t="s">
        <v>31</v>
      </c>
      <c r="P23" s="69" t="s">
        <v>32</v>
      </c>
      <c r="Q23" s="69" t="s">
        <v>32</v>
      </c>
      <c r="R23" s="69" t="s">
        <v>32</v>
      </c>
      <c r="S23" s="15" t="s">
        <v>31</v>
      </c>
      <c r="T23" s="15" t="s">
        <v>31</v>
      </c>
      <c r="U23" s="15" t="s">
        <v>31</v>
      </c>
      <c r="V23" s="15" t="s">
        <v>31</v>
      </c>
      <c r="W23" s="15" t="s">
        <v>31</v>
      </c>
      <c r="X23" s="15" t="s">
        <v>31</v>
      </c>
      <c r="Y23" s="15" t="s">
        <v>31</v>
      </c>
      <c r="Z23" s="15" t="s">
        <v>31</v>
      </c>
      <c r="AA23" s="15" t="s">
        <v>31</v>
      </c>
      <c r="AB23" s="15" t="s">
        <v>31</v>
      </c>
      <c r="AC23" s="15" t="s">
        <v>31</v>
      </c>
      <c r="AD23" s="15" t="s">
        <v>31</v>
      </c>
      <c r="AE23" s="15" t="s">
        <v>31</v>
      </c>
      <c r="AF23" s="15" t="s">
        <v>31</v>
      </c>
      <c r="AG23" s="15" t="s">
        <v>31</v>
      </c>
      <c r="AH23" s="15" t="s">
        <v>31</v>
      </c>
      <c r="AI23" s="15" t="s">
        <v>31</v>
      </c>
      <c r="AJ23" s="15" t="s">
        <v>31</v>
      </c>
      <c r="AK23" s="15" t="s">
        <v>31</v>
      </c>
      <c r="AL23" s="15" t="s">
        <v>31</v>
      </c>
      <c r="AM23" s="15" t="s">
        <v>31</v>
      </c>
      <c r="AN23" s="15" t="s">
        <v>31</v>
      </c>
      <c r="AO23" s="15" t="s">
        <v>31</v>
      </c>
      <c r="AP23" s="15" t="s">
        <v>31</v>
      </c>
      <c r="AQ23" s="15" t="s">
        <v>31</v>
      </c>
      <c r="AR23" s="15" t="s">
        <v>31</v>
      </c>
      <c r="AS23" s="15" t="s">
        <v>31</v>
      </c>
      <c r="AT23" s="15" t="s">
        <v>31</v>
      </c>
      <c r="AU23" s="15" t="s">
        <v>31</v>
      </c>
      <c r="AV23" s="15" t="s">
        <v>31</v>
      </c>
      <c r="AW23" s="15" t="s">
        <v>31</v>
      </c>
      <c r="AX23" s="15" t="s">
        <v>31</v>
      </c>
      <c r="AY23" s="15" t="s">
        <v>31</v>
      </c>
      <c r="AZ23" s="15" t="s">
        <v>31</v>
      </c>
      <c r="BA23" s="15" t="s">
        <v>31</v>
      </c>
      <c r="BB23" s="15" t="s">
        <v>31</v>
      </c>
      <c r="BC23" s="15" t="s">
        <v>32</v>
      </c>
      <c r="BD23" s="15" t="s">
        <v>31</v>
      </c>
      <c r="BE23" s="15" t="s">
        <v>31</v>
      </c>
      <c r="BH23" s="16">
        <f t="shared" si="0"/>
        <v>47</v>
      </c>
      <c r="BI23" s="16">
        <f t="shared" si="2"/>
        <v>1.8</v>
      </c>
      <c r="BK23" s="16">
        <f t="shared" si="1"/>
        <v>4.5999999999999996</v>
      </c>
    </row>
    <row r="24" spans="1:63" ht="15.75" x14ac:dyDescent="0.25">
      <c r="A24" s="6">
        <v>16</v>
      </c>
      <c r="B24" s="7" t="s">
        <v>17</v>
      </c>
      <c r="C24" s="5">
        <v>26</v>
      </c>
      <c r="D24" s="11" t="s">
        <v>235</v>
      </c>
      <c r="E24" s="5"/>
      <c r="F24" s="10" t="s">
        <v>32</v>
      </c>
      <c r="G24" s="18" t="s">
        <v>32</v>
      </c>
      <c r="H24" s="18" t="s">
        <v>32</v>
      </c>
      <c r="I24" s="18" t="s">
        <v>32</v>
      </c>
      <c r="J24" s="18" t="s">
        <v>32</v>
      </c>
      <c r="K24" s="18" t="s">
        <v>32</v>
      </c>
      <c r="L24" s="18" t="s">
        <v>32</v>
      </c>
      <c r="M24" s="18" t="s">
        <v>32</v>
      </c>
      <c r="N24" s="18" t="s">
        <v>32</v>
      </c>
      <c r="O24" s="18" t="s">
        <v>32</v>
      </c>
      <c r="P24" s="18" t="s">
        <v>32</v>
      </c>
      <c r="Q24" s="18" t="s">
        <v>32</v>
      </c>
      <c r="R24" s="18" t="s">
        <v>32</v>
      </c>
      <c r="S24" s="18" t="s">
        <v>32</v>
      </c>
      <c r="T24" s="18" t="s">
        <v>32</v>
      </c>
      <c r="U24" s="18" t="s">
        <v>32</v>
      </c>
      <c r="V24" s="18" t="s">
        <v>32</v>
      </c>
      <c r="W24" s="18" t="s">
        <v>32</v>
      </c>
      <c r="X24" s="18" t="s">
        <v>32</v>
      </c>
      <c r="Y24" s="15" t="s">
        <v>31</v>
      </c>
      <c r="Z24" s="15" t="s">
        <v>31</v>
      </c>
      <c r="AA24" s="19" t="s">
        <v>39</v>
      </c>
      <c r="AB24" s="18" t="s">
        <v>32</v>
      </c>
      <c r="AC24" s="18" t="s">
        <v>32</v>
      </c>
      <c r="AD24" s="18" t="s">
        <v>32</v>
      </c>
      <c r="AE24" s="18" t="s">
        <v>32</v>
      </c>
      <c r="AF24" s="18" t="s">
        <v>32</v>
      </c>
      <c r="AG24" s="18" t="s">
        <v>32</v>
      </c>
      <c r="AH24" s="18" t="s">
        <v>32</v>
      </c>
      <c r="AI24" s="18" t="s">
        <v>32</v>
      </c>
      <c r="AJ24" s="18" t="s">
        <v>32</v>
      </c>
      <c r="AK24" s="18" t="s">
        <v>32</v>
      </c>
      <c r="AL24" s="18" t="s">
        <v>32</v>
      </c>
      <c r="AM24" s="18" t="s">
        <v>32</v>
      </c>
      <c r="AN24" s="18" t="s">
        <v>32</v>
      </c>
      <c r="AO24" s="18" t="s">
        <v>32</v>
      </c>
      <c r="AP24" s="18" t="s">
        <v>32</v>
      </c>
      <c r="AQ24" s="18" t="s">
        <v>32</v>
      </c>
      <c r="AR24" s="18" t="s">
        <v>32</v>
      </c>
      <c r="AS24" s="18" t="s">
        <v>32</v>
      </c>
      <c r="AT24" s="18" t="s">
        <v>32</v>
      </c>
      <c r="AU24" s="18" t="s">
        <v>32</v>
      </c>
      <c r="AV24" s="18" t="s">
        <v>32</v>
      </c>
      <c r="AW24" s="18" t="s">
        <v>32</v>
      </c>
      <c r="AX24" s="18" t="s">
        <v>32</v>
      </c>
      <c r="AY24" s="18" t="s">
        <v>32</v>
      </c>
      <c r="AZ24" s="18" t="s">
        <v>32</v>
      </c>
      <c r="BA24" s="18" t="s">
        <v>32</v>
      </c>
      <c r="BB24" s="18" t="s">
        <v>32</v>
      </c>
      <c r="BC24" s="15" t="s">
        <v>32</v>
      </c>
      <c r="BD24" s="15" t="s">
        <v>32</v>
      </c>
      <c r="BE24" s="15" t="s">
        <v>32</v>
      </c>
      <c r="BH24" s="16">
        <f t="shared" si="0"/>
        <v>2</v>
      </c>
      <c r="BI24" s="16">
        <f t="shared" si="2"/>
        <v>0.1</v>
      </c>
      <c r="BK24" s="64">
        <f t="shared" si="1"/>
        <v>0.2</v>
      </c>
    </row>
    <row r="25" spans="1:63" ht="15.75" hidden="1" x14ac:dyDescent="0.25">
      <c r="A25" s="6">
        <v>23</v>
      </c>
      <c r="B25" s="7" t="s">
        <v>18</v>
      </c>
      <c r="C25" s="5">
        <v>1</v>
      </c>
      <c r="D25" s="5" t="s">
        <v>44</v>
      </c>
      <c r="E25" s="5">
        <v>135</v>
      </c>
      <c r="F25" s="5" t="s">
        <v>31</v>
      </c>
      <c r="G25" s="15" t="s">
        <v>31</v>
      </c>
      <c r="H25" s="15" t="s">
        <v>31</v>
      </c>
      <c r="I25" s="15" t="s">
        <v>31</v>
      </c>
      <c r="J25" s="18" t="s">
        <v>32</v>
      </c>
      <c r="K25" s="18" t="s">
        <v>32</v>
      </c>
      <c r="L25" s="18" t="s">
        <v>32</v>
      </c>
      <c r="M25" s="18" t="s">
        <v>32</v>
      </c>
      <c r="N25" s="18" t="s">
        <v>32</v>
      </c>
      <c r="O25" s="18" t="s">
        <v>32</v>
      </c>
      <c r="P25" s="18" t="s">
        <v>32</v>
      </c>
      <c r="Q25" s="18" t="s">
        <v>32</v>
      </c>
      <c r="R25" s="18" t="s">
        <v>32</v>
      </c>
      <c r="S25" s="15" t="s">
        <v>31</v>
      </c>
      <c r="T25" s="19" t="s">
        <v>39</v>
      </c>
      <c r="U25" s="19" t="s">
        <v>39</v>
      </c>
      <c r="V25" s="18" t="s">
        <v>32</v>
      </c>
      <c r="W25" s="18" t="s">
        <v>32</v>
      </c>
      <c r="X25" s="18" t="s">
        <v>32</v>
      </c>
      <c r="Y25" s="18" t="s">
        <v>32</v>
      </c>
      <c r="Z25" s="18" t="s">
        <v>32</v>
      </c>
      <c r="AA25" s="18" t="s">
        <v>32</v>
      </c>
      <c r="AB25" s="18" t="s">
        <v>32</v>
      </c>
      <c r="AC25" s="18" t="s">
        <v>32</v>
      </c>
      <c r="AD25" s="18" t="s">
        <v>32</v>
      </c>
      <c r="AE25" s="18" t="s">
        <v>32</v>
      </c>
      <c r="AF25" s="18" t="s">
        <v>32</v>
      </c>
      <c r="AG25" s="18" t="s">
        <v>32</v>
      </c>
      <c r="AH25" s="18" t="s">
        <v>32</v>
      </c>
      <c r="AI25" s="18" t="s">
        <v>32</v>
      </c>
      <c r="AJ25" s="18" t="s">
        <v>32</v>
      </c>
      <c r="AK25" s="18" t="s">
        <v>32</v>
      </c>
      <c r="AL25" s="18" t="s">
        <v>32</v>
      </c>
      <c r="AM25" s="18" t="s">
        <v>32</v>
      </c>
      <c r="AN25" s="15" t="s">
        <v>32</v>
      </c>
      <c r="AO25" s="15" t="s">
        <v>32</v>
      </c>
      <c r="AP25" s="15" t="s">
        <v>32</v>
      </c>
      <c r="AQ25" s="15" t="s">
        <v>32</v>
      </c>
      <c r="AR25" s="15" t="s">
        <v>32</v>
      </c>
      <c r="AS25" s="15" t="s">
        <v>32</v>
      </c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H25" s="16">
        <f t="shared" si="0"/>
        <v>4</v>
      </c>
      <c r="BI25" s="16">
        <f t="shared" si="2"/>
        <v>0.2</v>
      </c>
      <c r="BK25" s="16">
        <f t="shared" si="1"/>
        <v>0.4</v>
      </c>
    </row>
    <row r="26" spans="1:63" ht="17.25" customHeight="1" x14ac:dyDescent="0.25">
      <c r="A26" s="4">
        <v>17</v>
      </c>
      <c r="B26" s="5" t="s">
        <v>19</v>
      </c>
      <c r="C26" s="5">
        <v>17</v>
      </c>
      <c r="D26" s="11" t="s">
        <v>63</v>
      </c>
      <c r="E26" s="5">
        <v>229</v>
      </c>
      <c r="F26" s="5" t="s">
        <v>31</v>
      </c>
      <c r="G26" s="15" t="s">
        <v>31</v>
      </c>
      <c r="H26" s="15" t="s">
        <v>31</v>
      </c>
      <c r="I26" s="15" t="s">
        <v>31</v>
      </c>
      <c r="J26" s="15" t="s">
        <v>31</v>
      </c>
      <c r="K26" s="15" t="s">
        <v>31</v>
      </c>
      <c r="L26" s="15" t="s">
        <v>31</v>
      </c>
      <c r="M26" s="15" t="s">
        <v>31</v>
      </c>
      <c r="N26" s="15" t="s">
        <v>31</v>
      </c>
      <c r="O26" s="20" t="s">
        <v>31</v>
      </c>
      <c r="P26" s="18" t="s">
        <v>32</v>
      </c>
      <c r="Q26" s="18" t="s">
        <v>32</v>
      </c>
      <c r="R26" s="18" t="s">
        <v>32</v>
      </c>
      <c r="S26" s="18" t="s">
        <v>32</v>
      </c>
      <c r="T26" s="18" t="s">
        <v>32</v>
      </c>
      <c r="U26" s="18" t="s">
        <v>32</v>
      </c>
      <c r="V26" s="15" t="s">
        <v>31</v>
      </c>
      <c r="W26" s="15" t="s">
        <v>31</v>
      </c>
      <c r="X26" s="15" t="s">
        <v>31</v>
      </c>
      <c r="Y26" s="18" t="s">
        <v>32</v>
      </c>
      <c r="Z26" s="18" t="s">
        <v>32</v>
      </c>
      <c r="AA26" s="18" t="s">
        <v>32</v>
      </c>
      <c r="AB26" s="15" t="s">
        <v>31</v>
      </c>
      <c r="AC26" s="15" t="s">
        <v>31</v>
      </c>
      <c r="AD26" s="15" t="s">
        <v>31</v>
      </c>
      <c r="AE26" s="15" t="s">
        <v>31</v>
      </c>
      <c r="AF26" s="15" t="s">
        <v>31</v>
      </c>
      <c r="AG26" s="15" t="s">
        <v>31</v>
      </c>
      <c r="AH26" s="15" t="s">
        <v>31</v>
      </c>
      <c r="AI26" s="15" t="s">
        <v>31</v>
      </c>
      <c r="AJ26" s="15" t="s">
        <v>31</v>
      </c>
      <c r="AK26" s="18" t="s">
        <v>32</v>
      </c>
      <c r="AL26" s="18" t="s">
        <v>32</v>
      </c>
      <c r="AM26" s="18" t="s">
        <v>32</v>
      </c>
      <c r="AN26" s="15" t="s">
        <v>31</v>
      </c>
      <c r="AO26" s="15" t="s">
        <v>31</v>
      </c>
      <c r="AP26" s="15" t="s">
        <v>31</v>
      </c>
      <c r="AQ26" s="15" t="s">
        <v>31</v>
      </c>
      <c r="AR26" s="15" t="s">
        <v>31</v>
      </c>
      <c r="AS26" s="15" t="s">
        <v>31</v>
      </c>
      <c r="AT26" s="15" t="s">
        <v>31</v>
      </c>
      <c r="AU26" s="15" t="s">
        <v>31</v>
      </c>
      <c r="AV26" s="15" t="s">
        <v>31</v>
      </c>
      <c r="AW26" s="15" t="s">
        <v>31</v>
      </c>
      <c r="AX26" s="15" t="s">
        <v>31</v>
      </c>
      <c r="AY26" s="15" t="s">
        <v>31</v>
      </c>
      <c r="AZ26" s="15" t="s">
        <v>31</v>
      </c>
      <c r="BA26" s="15" t="s">
        <v>31</v>
      </c>
      <c r="BB26" s="15" t="s">
        <v>31</v>
      </c>
      <c r="BC26" s="15" t="s">
        <v>31</v>
      </c>
      <c r="BD26" s="15" t="s">
        <v>31</v>
      </c>
      <c r="BE26" s="15" t="s">
        <v>31</v>
      </c>
      <c r="BH26" s="16">
        <f t="shared" si="0"/>
        <v>39</v>
      </c>
      <c r="BI26" s="16">
        <f t="shared" si="2"/>
        <v>1.5</v>
      </c>
      <c r="BK26" s="16">
        <f t="shared" si="1"/>
        <v>3.8</v>
      </c>
    </row>
    <row r="27" spans="1:63" ht="17.25" customHeight="1" x14ac:dyDescent="0.25">
      <c r="A27" s="8">
        <v>18</v>
      </c>
      <c r="B27" s="9" t="s">
        <v>20</v>
      </c>
      <c r="C27" s="5">
        <v>8</v>
      </c>
      <c r="D27" s="11" t="s">
        <v>64</v>
      </c>
      <c r="E27" s="5">
        <v>170</v>
      </c>
      <c r="F27" s="5" t="s">
        <v>32</v>
      </c>
      <c r="G27" s="15" t="s">
        <v>31</v>
      </c>
      <c r="H27" s="15" t="s">
        <v>31</v>
      </c>
      <c r="I27" s="15" t="s">
        <v>31</v>
      </c>
      <c r="J27" s="18" t="s">
        <v>32</v>
      </c>
      <c r="K27" s="18" t="s">
        <v>32</v>
      </c>
      <c r="L27" s="18" t="s">
        <v>32</v>
      </c>
      <c r="M27" s="15" t="s">
        <v>31</v>
      </c>
      <c r="N27" s="15" t="s">
        <v>31</v>
      </c>
      <c r="O27" s="15" t="s">
        <v>31</v>
      </c>
      <c r="P27" s="69" t="s">
        <v>32</v>
      </c>
      <c r="Q27" s="69" t="s">
        <v>32</v>
      </c>
      <c r="R27" s="69" t="s">
        <v>32</v>
      </c>
      <c r="S27" s="18" t="s">
        <v>32</v>
      </c>
      <c r="T27" s="18" t="s">
        <v>32</v>
      </c>
      <c r="U27" s="18" t="s">
        <v>32</v>
      </c>
      <c r="V27" s="15" t="s">
        <v>31</v>
      </c>
      <c r="W27" s="15" t="s">
        <v>31</v>
      </c>
      <c r="X27" s="15" t="s">
        <v>31</v>
      </c>
      <c r="Y27" s="15" t="s">
        <v>31</v>
      </c>
      <c r="Z27" s="15" t="s">
        <v>31</v>
      </c>
      <c r="AA27" s="19" t="s">
        <v>39</v>
      </c>
      <c r="AB27" s="18" t="s">
        <v>32</v>
      </c>
      <c r="AC27" s="18" t="s">
        <v>32</v>
      </c>
      <c r="AD27" s="18" t="s">
        <v>32</v>
      </c>
      <c r="AE27" s="15" t="s">
        <v>31</v>
      </c>
      <c r="AF27" s="15" t="s">
        <v>31</v>
      </c>
      <c r="AG27" s="15" t="s">
        <v>31</v>
      </c>
      <c r="AH27" s="15" t="s">
        <v>31</v>
      </c>
      <c r="AI27" s="15" t="s">
        <v>31</v>
      </c>
      <c r="AJ27" s="15" t="s">
        <v>31</v>
      </c>
      <c r="AK27" s="18" t="s">
        <v>32</v>
      </c>
      <c r="AL27" s="18" t="s">
        <v>32</v>
      </c>
      <c r="AM27" s="18" t="s">
        <v>32</v>
      </c>
      <c r="AN27" s="15" t="s">
        <v>31</v>
      </c>
      <c r="AO27" s="15" t="s">
        <v>31</v>
      </c>
      <c r="AP27" s="15" t="s">
        <v>31</v>
      </c>
      <c r="AQ27" s="15" t="s">
        <v>32</v>
      </c>
      <c r="AR27" s="15" t="s">
        <v>31</v>
      </c>
      <c r="AS27" s="15" t="s">
        <v>31</v>
      </c>
      <c r="AT27" s="15" t="s">
        <v>31</v>
      </c>
      <c r="AU27" s="15" t="s">
        <v>31</v>
      </c>
      <c r="AV27" s="15" t="s">
        <v>31</v>
      </c>
      <c r="AW27" s="15" t="s">
        <v>31</v>
      </c>
      <c r="AX27" s="15" t="s">
        <v>31</v>
      </c>
      <c r="AY27" s="15" t="s">
        <v>31</v>
      </c>
      <c r="AZ27" s="15" t="s">
        <v>31</v>
      </c>
      <c r="BA27" s="15" t="s">
        <v>31</v>
      </c>
      <c r="BB27" s="15" t="s">
        <v>31</v>
      </c>
      <c r="BC27" s="15" t="s">
        <v>32</v>
      </c>
      <c r="BD27" s="15" t="s">
        <v>31</v>
      </c>
      <c r="BE27" s="15" t="s">
        <v>31</v>
      </c>
      <c r="BH27" s="16">
        <f t="shared" si="0"/>
        <v>33</v>
      </c>
      <c r="BI27" s="16">
        <f t="shared" si="2"/>
        <v>1.3</v>
      </c>
      <c r="BK27" s="16">
        <f t="shared" si="1"/>
        <v>3.2</v>
      </c>
    </row>
    <row r="28" spans="1:63" ht="15.75" x14ac:dyDescent="0.25">
      <c r="A28" s="4">
        <v>19</v>
      </c>
      <c r="B28" s="5" t="s">
        <v>21</v>
      </c>
      <c r="C28" s="5">
        <v>9</v>
      </c>
      <c r="D28" s="11" t="s">
        <v>48</v>
      </c>
      <c r="E28" s="5">
        <v>210</v>
      </c>
      <c r="F28" s="5" t="s">
        <v>31</v>
      </c>
      <c r="G28" s="15" t="s">
        <v>31</v>
      </c>
      <c r="H28" s="15" t="s">
        <v>31</v>
      </c>
      <c r="I28" s="15" t="s">
        <v>31</v>
      </c>
      <c r="J28" s="18" t="s">
        <v>32</v>
      </c>
      <c r="K28" s="18" t="s">
        <v>32</v>
      </c>
      <c r="L28" s="18" t="s">
        <v>32</v>
      </c>
      <c r="M28" s="15" t="s">
        <v>31</v>
      </c>
      <c r="N28" s="15" t="s">
        <v>31</v>
      </c>
      <c r="O28" s="15" t="s">
        <v>31</v>
      </c>
      <c r="P28" s="15" t="s">
        <v>31</v>
      </c>
      <c r="Q28" s="15" t="s">
        <v>31</v>
      </c>
      <c r="R28" s="15" t="s">
        <v>31</v>
      </c>
      <c r="S28" s="15" t="s">
        <v>31</v>
      </c>
      <c r="T28" s="19" t="s">
        <v>39</v>
      </c>
      <c r="U28" s="19" t="s">
        <v>39</v>
      </c>
      <c r="V28" s="15" t="s">
        <v>31</v>
      </c>
      <c r="W28" s="15" t="s">
        <v>31</v>
      </c>
      <c r="X28" s="15" t="s">
        <v>31</v>
      </c>
      <c r="Y28" s="18" t="s">
        <v>32</v>
      </c>
      <c r="Z28" s="18" t="s">
        <v>32</v>
      </c>
      <c r="AA28" s="18" t="s">
        <v>32</v>
      </c>
      <c r="AB28" s="15" t="s">
        <v>31</v>
      </c>
      <c r="AC28" s="15" t="s">
        <v>31</v>
      </c>
      <c r="AD28" s="15" t="s">
        <v>31</v>
      </c>
      <c r="AE28" s="15" t="s">
        <v>31</v>
      </c>
      <c r="AF28" s="15" t="s">
        <v>31</v>
      </c>
      <c r="AG28" s="15" t="s">
        <v>31</v>
      </c>
      <c r="AH28" s="15" t="s">
        <v>31</v>
      </c>
      <c r="AI28" s="15" t="s">
        <v>31</v>
      </c>
      <c r="AJ28" s="15" t="s">
        <v>31</v>
      </c>
      <c r="AK28" s="15" t="s">
        <v>31</v>
      </c>
      <c r="AL28" s="18" t="s">
        <v>32</v>
      </c>
      <c r="AM28" s="18" t="s">
        <v>32</v>
      </c>
      <c r="AN28" s="15" t="s">
        <v>31</v>
      </c>
      <c r="AO28" s="15" t="s">
        <v>31</v>
      </c>
      <c r="AP28" s="15" t="s">
        <v>31</v>
      </c>
      <c r="AQ28" s="15" t="s">
        <v>31</v>
      </c>
      <c r="AR28" s="15" t="s">
        <v>31</v>
      </c>
      <c r="AS28" s="15" t="s">
        <v>31</v>
      </c>
      <c r="AT28" s="15" t="s">
        <v>31</v>
      </c>
      <c r="AU28" s="15" t="s">
        <v>31</v>
      </c>
      <c r="AV28" s="15" t="s">
        <v>31</v>
      </c>
      <c r="AW28" s="15" t="s">
        <v>31</v>
      </c>
      <c r="AX28" s="18" t="s">
        <v>32</v>
      </c>
      <c r="AY28" s="18" t="s">
        <v>32</v>
      </c>
      <c r="AZ28" s="15" t="s">
        <v>31</v>
      </c>
      <c r="BA28" s="15" t="s">
        <v>31</v>
      </c>
      <c r="BB28" s="15" t="s">
        <v>31</v>
      </c>
      <c r="BC28" s="15" t="s">
        <v>32</v>
      </c>
      <c r="BD28" s="15" t="s">
        <v>32</v>
      </c>
      <c r="BE28" s="15" t="s">
        <v>32</v>
      </c>
      <c r="BH28" s="16">
        <f t="shared" si="0"/>
        <v>36</v>
      </c>
      <c r="BI28" s="16">
        <f t="shared" si="2"/>
        <v>1.4</v>
      </c>
      <c r="BK28" s="16">
        <f t="shared" si="1"/>
        <v>3.5</v>
      </c>
    </row>
    <row r="29" spans="1:63" x14ac:dyDescent="0.25">
      <c r="B29" s="22"/>
      <c r="C29" s="22"/>
      <c r="D29" s="22"/>
      <c r="E29" s="22"/>
      <c r="F29" s="22"/>
      <c r="G29" s="38" t="s">
        <v>257</v>
      </c>
      <c r="H29" s="38" t="s">
        <v>257</v>
      </c>
      <c r="I29" s="38" t="s">
        <v>257</v>
      </c>
      <c r="J29" s="38" t="s">
        <v>257</v>
      </c>
      <c r="K29" s="38" t="s">
        <v>257</v>
      </c>
      <c r="L29" s="38" t="s">
        <v>258</v>
      </c>
      <c r="M29" s="38" t="s">
        <v>258</v>
      </c>
      <c r="N29" s="38" t="s">
        <v>258</v>
      </c>
      <c r="O29" s="38" t="s">
        <v>258</v>
      </c>
      <c r="P29" s="38" t="s">
        <v>257</v>
      </c>
      <c r="Q29" s="38" t="s">
        <v>257</v>
      </c>
      <c r="R29" s="38" t="s">
        <v>258</v>
      </c>
      <c r="S29" s="38" t="s">
        <v>258</v>
      </c>
      <c r="T29" s="38" t="s">
        <v>257</v>
      </c>
      <c r="U29" s="38" t="s">
        <v>258</v>
      </c>
      <c r="V29" s="38" t="s">
        <v>258</v>
      </c>
      <c r="W29" s="38" t="s">
        <v>257</v>
      </c>
      <c r="X29" s="38" t="s">
        <v>258</v>
      </c>
      <c r="Y29" s="38" t="s">
        <v>257</v>
      </c>
      <c r="Z29" s="38" t="s">
        <v>258</v>
      </c>
      <c r="AA29" s="38" t="s">
        <v>258</v>
      </c>
      <c r="AB29" s="38" t="s">
        <v>258</v>
      </c>
      <c r="AC29" s="38" t="s">
        <v>257</v>
      </c>
      <c r="AD29" s="38" t="s">
        <v>258</v>
      </c>
      <c r="AE29" s="38" t="s">
        <v>257</v>
      </c>
      <c r="AF29" s="38" t="s">
        <v>258</v>
      </c>
      <c r="AG29" s="38" t="s">
        <v>258</v>
      </c>
      <c r="AH29" s="38" t="s">
        <v>258</v>
      </c>
      <c r="AI29" s="38" t="s">
        <v>257</v>
      </c>
      <c r="AJ29" s="38" t="s">
        <v>258</v>
      </c>
      <c r="AK29" s="38" t="s">
        <v>257</v>
      </c>
      <c r="AL29" s="38" t="s">
        <v>257</v>
      </c>
      <c r="AM29" s="38" t="s">
        <v>258</v>
      </c>
      <c r="AN29" s="38" t="s">
        <v>258</v>
      </c>
      <c r="AO29" s="38" t="s">
        <v>257</v>
      </c>
      <c r="AP29" s="38" t="s">
        <v>258</v>
      </c>
      <c r="AQ29" s="38" t="s">
        <v>257</v>
      </c>
      <c r="AR29" s="38" t="s">
        <v>258</v>
      </c>
      <c r="AS29" s="38" t="s">
        <v>258</v>
      </c>
      <c r="AT29" s="38" t="s">
        <v>257</v>
      </c>
      <c r="AU29" s="38" t="s">
        <v>257</v>
      </c>
      <c r="AV29" s="38" t="s">
        <v>257</v>
      </c>
      <c r="AW29" s="38" t="s">
        <v>258</v>
      </c>
      <c r="AX29" s="38" t="s">
        <v>257</v>
      </c>
      <c r="AY29" s="38" t="s">
        <v>258</v>
      </c>
      <c r="AZ29" s="38" t="s">
        <v>258</v>
      </c>
      <c r="BA29" s="38" t="s">
        <v>258</v>
      </c>
      <c r="BB29" s="38" t="s">
        <v>258</v>
      </c>
    </row>
    <row r="30" spans="1:63" x14ac:dyDescent="0.25">
      <c r="B30" s="22"/>
      <c r="C30" s="22"/>
      <c r="D30" s="22"/>
      <c r="E30" s="22"/>
      <c r="F30" s="22">
        <f>COUNTIF(F3:F28, "б")</f>
        <v>17</v>
      </c>
      <c r="G30" s="22">
        <f t="shared" ref="G30:BE30" si="3">COUNTIF(G3:G28, "б")</f>
        <v>17</v>
      </c>
      <c r="H30" s="22">
        <f t="shared" si="3"/>
        <v>17</v>
      </c>
      <c r="I30" s="22">
        <f t="shared" si="3"/>
        <v>17</v>
      </c>
      <c r="J30" s="22">
        <f t="shared" si="3"/>
        <v>15</v>
      </c>
      <c r="K30" s="22">
        <f t="shared" si="3"/>
        <v>15</v>
      </c>
      <c r="L30" s="22">
        <f t="shared" si="3"/>
        <v>15</v>
      </c>
      <c r="M30" s="22">
        <f t="shared" si="3"/>
        <v>17</v>
      </c>
      <c r="N30" s="22">
        <f t="shared" si="3"/>
        <v>17</v>
      </c>
      <c r="O30" s="22">
        <f t="shared" si="3"/>
        <v>17</v>
      </c>
      <c r="P30" s="22">
        <f t="shared" si="3"/>
        <v>7</v>
      </c>
      <c r="Q30" s="22">
        <f t="shared" si="3"/>
        <v>7</v>
      </c>
      <c r="R30" s="22">
        <f t="shared" si="3"/>
        <v>7</v>
      </c>
      <c r="S30" s="22">
        <f t="shared" si="3"/>
        <v>14</v>
      </c>
      <c r="T30" s="22">
        <f t="shared" si="3"/>
        <v>12</v>
      </c>
      <c r="U30" s="22">
        <f t="shared" si="3"/>
        <v>9</v>
      </c>
      <c r="V30" s="22">
        <f t="shared" si="3"/>
        <v>13</v>
      </c>
      <c r="W30" s="22">
        <f t="shared" si="3"/>
        <v>13</v>
      </c>
      <c r="X30" s="22">
        <f t="shared" si="3"/>
        <v>13</v>
      </c>
      <c r="Y30" s="22">
        <f t="shared" si="3"/>
        <v>13</v>
      </c>
      <c r="Z30" s="22">
        <f t="shared" si="3"/>
        <v>13</v>
      </c>
      <c r="AA30" s="22">
        <f t="shared" si="3"/>
        <v>9</v>
      </c>
      <c r="AB30" s="22">
        <f t="shared" si="3"/>
        <v>13</v>
      </c>
      <c r="AC30" s="22">
        <f t="shared" si="3"/>
        <v>13</v>
      </c>
      <c r="AD30" s="22">
        <f t="shared" si="3"/>
        <v>13</v>
      </c>
      <c r="AE30" s="22">
        <f t="shared" si="3"/>
        <v>13</v>
      </c>
      <c r="AF30" s="22">
        <f t="shared" si="3"/>
        <v>9</v>
      </c>
      <c r="AG30" s="22">
        <f t="shared" si="3"/>
        <v>9</v>
      </c>
      <c r="AH30" s="22">
        <f t="shared" si="3"/>
        <v>16</v>
      </c>
      <c r="AI30" s="22">
        <f t="shared" si="3"/>
        <v>13</v>
      </c>
      <c r="AJ30" s="22">
        <f t="shared" si="3"/>
        <v>13</v>
      </c>
      <c r="AK30" s="22">
        <f t="shared" si="3"/>
        <v>14</v>
      </c>
      <c r="AL30" s="22">
        <f t="shared" si="3"/>
        <v>12</v>
      </c>
      <c r="AM30" s="22">
        <f t="shared" si="3"/>
        <v>11</v>
      </c>
      <c r="AN30" s="22">
        <f t="shared" si="3"/>
        <v>14</v>
      </c>
      <c r="AO30" s="22">
        <f t="shared" si="3"/>
        <v>15</v>
      </c>
      <c r="AP30" s="22">
        <f t="shared" si="3"/>
        <v>14</v>
      </c>
      <c r="AQ30" s="22">
        <f t="shared" si="3"/>
        <v>13</v>
      </c>
      <c r="AR30" s="22">
        <f t="shared" si="3"/>
        <v>14</v>
      </c>
      <c r="AS30" s="22">
        <f t="shared" si="3"/>
        <v>13</v>
      </c>
      <c r="AT30" s="22">
        <f t="shared" si="3"/>
        <v>13</v>
      </c>
      <c r="AU30" s="22">
        <f t="shared" si="3"/>
        <v>14</v>
      </c>
      <c r="AV30" s="22">
        <f t="shared" si="3"/>
        <v>14</v>
      </c>
      <c r="AW30" s="22">
        <f t="shared" si="3"/>
        <v>14</v>
      </c>
      <c r="AX30" s="22">
        <f t="shared" si="3"/>
        <v>14</v>
      </c>
      <c r="AY30" s="22">
        <f t="shared" si="3"/>
        <v>13</v>
      </c>
      <c r="AZ30" s="22">
        <f t="shared" si="3"/>
        <v>14</v>
      </c>
      <c r="BA30" s="22">
        <f t="shared" si="3"/>
        <v>13</v>
      </c>
      <c r="BB30" s="22">
        <f t="shared" si="3"/>
        <v>13</v>
      </c>
      <c r="BC30" s="22">
        <f t="shared" si="3"/>
        <v>8</v>
      </c>
      <c r="BD30" s="22">
        <f t="shared" si="3"/>
        <v>9</v>
      </c>
      <c r="BE30" s="22">
        <f t="shared" si="3"/>
        <v>9</v>
      </c>
      <c r="BH30" s="16">
        <f>COUNTA(G30:BE30)</f>
        <v>51</v>
      </c>
    </row>
    <row r="31" spans="1:63" x14ac:dyDescent="0.25">
      <c r="B31" s="22" t="s">
        <v>23</v>
      </c>
      <c r="C31" s="55">
        <v>48</v>
      </c>
      <c r="D31" s="55" t="s">
        <v>259</v>
      </c>
      <c r="E31" s="55">
        <f>COUNTIF(G29:BE29,"лк")*2</f>
        <v>42</v>
      </c>
      <c r="F31" s="22"/>
    </row>
    <row r="32" spans="1:63" x14ac:dyDescent="0.25">
      <c r="B32" s="22"/>
      <c r="C32" s="55">
        <v>48</v>
      </c>
      <c r="D32" s="55" t="s">
        <v>260</v>
      </c>
      <c r="E32" s="55">
        <f>COUNTIF(G29:BE29,"лб")*2</f>
        <v>54</v>
      </c>
      <c r="F32" s="22"/>
    </row>
    <row r="33" spans="2:6" x14ac:dyDescent="0.25">
      <c r="B33" s="22"/>
      <c r="C33" s="22"/>
      <c r="D33" s="22"/>
      <c r="E33" s="22"/>
      <c r="F33" s="22"/>
    </row>
    <row r="34" spans="2:6" x14ac:dyDescent="0.25">
      <c r="B34" s="22"/>
      <c r="C34" s="22"/>
      <c r="D34" s="22"/>
      <c r="E34" s="22"/>
      <c r="F34" s="22"/>
    </row>
    <row r="35" spans="2:6" x14ac:dyDescent="0.25">
      <c r="B35" s="22"/>
      <c r="C35" s="22"/>
      <c r="D35" s="22"/>
      <c r="E35" s="22"/>
      <c r="F35" s="22"/>
    </row>
    <row r="36" spans="2:6" x14ac:dyDescent="0.25">
      <c r="B36" s="22"/>
      <c r="C36" s="22"/>
      <c r="D36" s="22"/>
      <c r="E36" s="22"/>
      <c r="F36" s="22"/>
    </row>
    <row r="37" spans="2:6" x14ac:dyDescent="0.25">
      <c r="B37" s="22"/>
      <c r="C37" s="22"/>
      <c r="D37" s="22"/>
      <c r="E37" s="22"/>
      <c r="F37" s="22"/>
    </row>
    <row r="38" spans="2:6" x14ac:dyDescent="0.25">
      <c r="B38" s="22"/>
      <c r="C38" s="22"/>
      <c r="D38" s="22"/>
      <c r="E38" s="22"/>
      <c r="F38" s="22"/>
    </row>
    <row r="39" spans="2:6" x14ac:dyDescent="0.25">
      <c r="B39" s="22"/>
      <c r="C39" s="22"/>
      <c r="D39" s="22"/>
      <c r="E39" s="22"/>
      <c r="F39" s="22"/>
    </row>
    <row r="40" spans="2:6" x14ac:dyDescent="0.25">
      <c r="B40" s="22"/>
      <c r="C40" s="22"/>
      <c r="D40" s="22"/>
      <c r="E40" s="22"/>
      <c r="F40" s="22"/>
    </row>
    <row r="41" spans="2:6" x14ac:dyDescent="0.25">
      <c r="B41" s="22"/>
      <c r="C41" s="22"/>
      <c r="D41" s="22"/>
      <c r="E41" s="22"/>
      <c r="F41" s="22"/>
    </row>
    <row r="42" spans="2:6" x14ac:dyDescent="0.25">
      <c r="B42" s="22"/>
      <c r="C42" s="22"/>
      <c r="D42" s="22"/>
      <c r="E42" s="22"/>
      <c r="F42" s="22"/>
    </row>
    <row r="43" spans="2:6" x14ac:dyDescent="0.25">
      <c r="B43" s="22"/>
      <c r="C43" s="22"/>
      <c r="D43" s="22"/>
      <c r="E43" s="22"/>
      <c r="F43" s="22"/>
    </row>
    <row r="44" spans="2:6" x14ac:dyDescent="0.25">
      <c r="B44" s="22"/>
      <c r="C44" s="22"/>
      <c r="D44" s="22"/>
      <c r="E44" s="22"/>
      <c r="F44" s="22"/>
    </row>
    <row r="45" spans="2:6" x14ac:dyDescent="0.25">
      <c r="B45" s="22"/>
      <c r="C45" s="22"/>
      <c r="D45" s="22"/>
      <c r="E45" s="22"/>
      <c r="F45" s="22"/>
    </row>
    <row r="46" spans="2:6" x14ac:dyDescent="0.25">
      <c r="B46" s="22"/>
      <c r="C46" s="22"/>
      <c r="D46" s="22"/>
      <c r="E46" s="22"/>
      <c r="F46" s="22"/>
    </row>
    <row r="47" spans="2:6" x14ac:dyDescent="0.25">
      <c r="B47" s="22"/>
      <c r="C47" s="22"/>
      <c r="D47" s="22"/>
      <c r="E47" s="22"/>
      <c r="F47" s="22"/>
    </row>
    <row r="48" spans="2:6" x14ac:dyDescent="0.25">
      <c r="B48" s="22"/>
      <c r="C48" s="22"/>
      <c r="D48" s="22"/>
      <c r="E48" s="22"/>
      <c r="F48" s="22"/>
    </row>
    <row r="49" spans="2:6" x14ac:dyDescent="0.25">
      <c r="B49" s="22"/>
      <c r="C49" s="22"/>
      <c r="D49" s="22"/>
      <c r="E49" s="22"/>
      <c r="F49" s="22"/>
    </row>
    <row r="50" spans="2:6" x14ac:dyDescent="0.25">
      <c r="B50" s="22"/>
      <c r="C50" s="22"/>
      <c r="D50" s="22"/>
      <c r="E50" s="22"/>
      <c r="F50" s="22"/>
    </row>
    <row r="51" spans="2:6" x14ac:dyDescent="0.25">
      <c r="B51" s="22"/>
      <c r="C51" s="22"/>
      <c r="D51" s="22"/>
      <c r="E51" s="22"/>
      <c r="F51" s="22"/>
    </row>
  </sheetData>
  <sortState ref="A3:H28">
    <sortCondition ref="A3"/>
  </sortState>
  <pageMargins left="0.39370078740157483" right="0.39370078740157483" top="0.39370078740157483" bottom="0.39370078740157483" header="0.39370078740157483" footer="0.3937007874015748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29" sqref="A29"/>
    </sheetView>
  </sheetViews>
  <sheetFormatPr defaultRowHeight="15" customHeight="1" x14ac:dyDescent="0.25"/>
  <cols>
    <col min="2" max="2" width="38.7109375" customWidth="1"/>
    <col min="3" max="3" width="10.140625" bestFit="1" customWidth="1"/>
  </cols>
  <sheetData>
    <row r="1" spans="1:3" ht="15" customHeight="1" x14ac:dyDescent="0.25">
      <c r="A1" s="1"/>
      <c r="B1" s="2" t="s">
        <v>27</v>
      </c>
    </row>
    <row r="2" spans="1:3" ht="15" customHeight="1" x14ac:dyDescent="0.25">
      <c r="A2" s="40" t="s">
        <v>26</v>
      </c>
      <c r="B2" s="2" t="s">
        <v>25</v>
      </c>
      <c r="C2" s="44">
        <v>45224</v>
      </c>
    </row>
    <row r="3" spans="1:3" ht="15" customHeight="1" x14ac:dyDescent="0.25">
      <c r="A3" s="4">
        <v>1</v>
      </c>
      <c r="B3" s="5" t="s">
        <v>0</v>
      </c>
      <c r="C3" s="45" t="s">
        <v>44</v>
      </c>
    </row>
    <row r="4" spans="1:3" ht="15" customHeight="1" x14ac:dyDescent="0.25">
      <c r="A4" s="4">
        <v>2</v>
      </c>
      <c r="B4" s="5" t="s">
        <v>1</v>
      </c>
      <c r="C4" s="45" t="s">
        <v>44</v>
      </c>
    </row>
    <row r="5" spans="1:3" ht="15" customHeight="1" x14ac:dyDescent="0.25">
      <c r="A5" s="4">
        <v>3</v>
      </c>
      <c r="B5" s="5" t="s">
        <v>2</v>
      </c>
      <c r="C5" s="45" t="s">
        <v>44</v>
      </c>
    </row>
    <row r="6" spans="1:3" ht="14.25" customHeight="1" x14ac:dyDescent="0.25">
      <c r="A6" s="4">
        <v>4</v>
      </c>
      <c r="B6" s="5" t="s">
        <v>3</v>
      </c>
      <c r="C6" s="45" t="s">
        <v>44</v>
      </c>
    </row>
    <row r="7" spans="1:3" ht="15" hidden="1" customHeight="1" x14ac:dyDescent="0.25">
      <c r="A7" s="12">
        <v>5</v>
      </c>
      <c r="B7" s="10" t="s">
        <v>22</v>
      </c>
      <c r="C7" s="45" t="s">
        <v>44</v>
      </c>
    </row>
    <row r="8" spans="1:3" ht="15" customHeight="1" x14ac:dyDescent="0.25">
      <c r="A8" s="4">
        <v>5</v>
      </c>
      <c r="B8" s="5" t="s">
        <v>4</v>
      </c>
      <c r="C8" s="45">
        <v>5</v>
      </c>
    </row>
    <row r="9" spans="1:3" ht="15" customHeight="1" x14ac:dyDescent="0.25">
      <c r="A9" s="6">
        <v>6</v>
      </c>
      <c r="B9" s="7" t="s">
        <v>5</v>
      </c>
      <c r="C9" s="45" t="s">
        <v>44</v>
      </c>
    </row>
    <row r="10" spans="1:3" ht="15" customHeight="1" x14ac:dyDescent="0.25">
      <c r="A10" s="6">
        <v>7</v>
      </c>
      <c r="B10" s="7" t="s">
        <v>6</v>
      </c>
      <c r="C10" s="45" t="s">
        <v>44</v>
      </c>
    </row>
    <row r="11" spans="1:3" ht="15" customHeight="1" x14ac:dyDescent="0.25">
      <c r="A11" s="6">
        <v>8</v>
      </c>
      <c r="B11" s="7" t="s">
        <v>33</v>
      </c>
      <c r="C11" s="45">
        <v>5</v>
      </c>
    </row>
    <row r="12" spans="1:3" ht="15" customHeight="1" x14ac:dyDescent="0.25">
      <c r="A12" s="6">
        <v>9</v>
      </c>
      <c r="B12" s="7" t="s">
        <v>7</v>
      </c>
      <c r="C12" s="45" t="s">
        <v>44</v>
      </c>
    </row>
    <row r="13" spans="1:3" ht="15" customHeight="1" x14ac:dyDescent="0.25">
      <c r="A13" s="6">
        <v>10</v>
      </c>
      <c r="B13" s="7" t="s">
        <v>34</v>
      </c>
      <c r="C13" s="45">
        <v>4</v>
      </c>
    </row>
    <row r="14" spans="1:3" ht="15" customHeight="1" x14ac:dyDescent="0.25">
      <c r="A14" s="6">
        <v>11</v>
      </c>
      <c r="B14" s="7" t="s">
        <v>8</v>
      </c>
      <c r="C14" s="45" t="s">
        <v>44</v>
      </c>
    </row>
    <row r="15" spans="1:3" ht="15" customHeight="1" x14ac:dyDescent="0.25">
      <c r="A15" s="6">
        <v>12</v>
      </c>
      <c r="B15" s="7" t="s">
        <v>9</v>
      </c>
      <c r="C15" s="45" t="s">
        <v>44</v>
      </c>
    </row>
    <row r="16" spans="1:3" ht="13.5" customHeight="1" x14ac:dyDescent="0.25">
      <c r="A16" s="4">
        <v>13</v>
      </c>
      <c r="B16" s="5" t="s">
        <v>10</v>
      </c>
      <c r="C16" s="45" t="s">
        <v>44</v>
      </c>
    </row>
    <row r="17" spans="1:3" ht="15" hidden="1" customHeight="1" x14ac:dyDescent="0.25">
      <c r="A17" s="6">
        <v>15</v>
      </c>
      <c r="B17" s="7" t="s">
        <v>11</v>
      </c>
      <c r="C17" s="45" t="s">
        <v>44</v>
      </c>
    </row>
    <row r="18" spans="1:3" ht="15" customHeight="1" x14ac:dyDescent="0.25">
      <c r="A18" s="4">
        <v>14</v>
      </c>
      <c r="B18" s="5" t="s">
        <v>24</v>
      </c>
      <c r="C18" s="45" t="s">
        <v>44</v>
      </c>
    </row>
    <row r="19" spans="1:3" ht="15" hidden="1" customHeight="1" x14ac:dyDescent="0.25">
      <c r="A19" s="12">
        <v>17</v>
      </c>
      <c r="B19" s="10" t="s">
        <v>12</v>
      </c>
      <c r="C19" s="45" t="s">
        <v>44</v>
      </c>
    </row>
    <row r="20" spans="1:3" ht="15" hidden="1" customHeight="1" x14ac:dyDescent="0.25">
      <c r="A20" s="4">
        <v>18</v>
      </c>
      <c r="B20" s="5" t="s">
        <v>13</v>
      </c>
      <c r="C20" s="45" t="s">
        <v>44</v>
      </c>
    </row>
    <row r="21" spans="1:3" ht="15" hidden="1" customHeight="1" x14ac:dyDescent="0.25">
      <c r="A21" s="6">
        <v>19</v>
      </c>
      <c r="B21" s="7" t="s">
        <v>14</v>
      </c>
      <c r="C21" s="45" t="s">
        <v>44</v>
      </c>
    </row>
    <row r="22" spans="1:3" ht="0.75" hidden="1" customHeight="1" x14ac:dyDescent="0.25">
      <c r="A22" s="6">
        <v>20</v>
      </c>
      <c r="B22" s="7" t="s">
        <v>15</v>
      </c>
      <c r="C22" s="45" t="s">
        <v>44</v>
      </c>
    </row>
    <row r="23" spans="1:3" ht="15" customHeight="1" x14ac:dyDescent="0.25">
      <c r="A23" s="4">
        <v>15</v>
      </c>
      <c r="B23" s="5" t="s">
        <v>16</v>
      </c>
      <c r="C23" s="45" t="s">
        <v>44</v>
      </c>
    </row>
    <row r="24" spans="1:3" ht="14.25" customHeight="1" x14ac:dyDescent="0.25">
      <c r="A24" s="6">
        <v>16</v>
      </c>
      <c r="B24" s="7" t="s">
        <v>17</v>
      </c>
      <c r="C24" s="45" t="s">
        <v>44</v>
      </c>
    </row>
    <row r="25" spans="1:3" ht="15" hidden="1" customHeight="1" x14ac:dyDescent="0.25">
      <c r="A25" s="6">
        <v>23</v>
      </c>
      <c r="B25" s="7" t="s">
        <v>18</v>
      </c>
      <c r="C25" s="45" t="s">
        <v>44</v>
      </c>
    </row>
    <row r="26" spans="1:3" ht="15" customHeight="1" x14ac:dyDescent="0.25">
      <c r="A26" s="4">
        <v>17</v>
      </c>
      <c r="B26" s="5" t="s">
        <v>19</v>
      </c>
      <c r="C26" s="45" t="s">
        <v>44</v>
      </c>
    </row>
    <row r="27" spans="1:3" ht="15" customHeight="1" x14ac:dyDescent="0.25">
      <c r="A27" s="8">
        <v>18</v>
      </c>
      <c r="B27" s="9" t="s">
        <v>20</v>
      </c>
      <c r="C27" s="45" t="s">
        <v>44</v>
      </c>
    </row>
    <row r="28" spans="1:3" ht="15" customHeight="1" x14ac:dyDescent="0.25">
      <c r="A28" s="4">
        <v>19</v>
      </c>
      <c r="B28" s="5" t="s">
        <v>21</v>
      </c>
      <c r="C28" s="45" t="s">
        <v>44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U29"/>
  <sheetViews>
    <sheetView tabSelected="1" zoomScale="85" zoomScaleNormal="85" workbookViewId="0">
      <pane xSplit="4" ySplit="3" topLeftCell="AE4" activePane="bottomRight" state="frozen"/>
      <selection pane="topRight" activeCell="E1" sqref="E1"/>
      <selection pane="bottomLeft" activeCell="A4" sqref="A4"/>
      <selection pane="bottomRight" activeCell="AR43" sqref="AR43"/>
    </sheetView>
  </sheetViews>
  <sheetFormatPr defaultRowHeight="15" customHeight="1" x14ac:dyDescent="0.25"/>
  <cols>
    <col min="1" max="1" width="3.28515625" style="25" bestFit="1" customWidth="1"/>
    <col min="2" max="2" width="43" style="25" customWidth="1"/>
    <col min="3" max="3" width="9.42578125" style="25" bestFit="1" customWidth="1"/>
    <col min="4" max="4" width="22.7109375" style="25" customWidth="1"/>
    <col min="5" max="5" width="18.85546875" style="25" bestFit="1" customWidth="1"/>
    <col min="6" max="6" width="17.5703125" style="25" customWidth="1"/>
    <col min="7" max="8" width="11.85546875" style="25" bestFit="1" customWidth="1"/>
    <col min="9" max="9" width="32.140625" style="25" bestFit="1" customWidth="1"/>
    <col min="10" max="10" width="13.7109375" style="25" bestFit="1" customWidth="1"/>
    <col min="11" max="11" width="13.85546875" style="25" bestFit="1" customWidth="1"/>
    <col min="12" max="13" width="11.85546875" style="25" bestFit="1" customWidth="1"/>
    <col min="14" max="14" width="32.140625" style="25" bestFit="1" customWidth="1"/>
    <col min="15" max="15" width="14.42578125" style="25" bestFit="1" customWidth="1"/>
    <col min="16" max="16" width="18.7109375" style="25" bestFit="1" customWidth="1"/>
    <col min="17" max="18" width="11.85546875" style="25" bestFit="1" customWidth="1"/>
    <col min="19" max="19" width="37.42578125" style="25" bestFit="1" customWidth="1"/>
    <col min="20" max="20" width="14.42578125" style="25" bestFit="1" customWidth="1"/>
    <col min="21" max="21" width="46.28515625" style="25" bestFit="1" customWidth="1"/>
    <col min="22" max="23" width="11.85546875" style="25" bestFit="1" customWidth="1"/>
    <col min="24" max="24" width="17.42578125" style="25" bestFit="1" customWidth="1"/>
    <col min="25" max="25" width="14.42578125" style="25" bestFit="1" customWidth="1"/>
    <col min="26" max="26" width="35.85546875" style="25" bestFit="1" customWidth="1"/>
    <col min="27" max="28" width="11.85546875" style="25" bestFit="1" customWidth="1"/>
    <col min="29" max="29" width="27.28515625" style="25" bestFit="1" customWidth="1"/>
    <col min="30" max="30" width="14.42578125" style="25" bestFit="1" customWidth="1"/>
    <col min="31" max="31" width="13.85546875" style="25" bestFit="1" customWidth="1"/>
    <col min="32" max="33" width="11.85546875" style="25" bestFit="1" customWidth="1"/>
    <col min="34" max="34" width="15.5703125" style="25" bestFit="1" customWidth="1"/>
    <col min="35" max="35" width="14.42578125" style="25" bestFit="1" customWidth="1"/>
    <col min="36" max="36" width="13.85546875" style="25" bestFit="1" customWidth="1"/>
    <col min="37" max="38" width="11.85546875" style="25" bestFit="1" customWidth="1"/>
    <col min="39" max="39" width="15.5703125" style="25" bestFit="1" customWidth="1"/>
    <col min="40" max="40" width="14.42578125" style="25" bestFit="1" customWidth="1"/>
    <col min="41" max="41" width="38.140625" style="25" customWidth="1"/>
    <col min="42" max="43" width="14.42578125" style="25" customWidth="1"/>
    <col min="44" max="44" width="26.5703125" style="25" bestFit="1" customWidth="1"/>
    <col min="45" max="45" width="14.42578125" style="25" customWidth="1"/>
    <col min="46" max="46" width="27.7109375" style="25" customWidth="1"/>
    <col min="47" max="48" width="11.85546875" style="25" bestFit="1" customWidth="1"/>
    <col min="49" max="49" width="16.28515625" style="25" bestFit="1" customWidth="1"/>
    <col min="50" max="50" width="15.28515625" style="25" bestFit="1" customWidth="1"/>
    <col min="51" max="51" width="16.42578125" style="25" bestFit="1" customWidth="1"/>
    <col min="52" max="53" width="11.85546875" style="25" bestFit="1" customWidth="1"/>
    <col min="54" max="54" width="16.28515625" style="25" bestFit="1" customWidth="1"/>
    <col min="55" max="55" width="15.28515625" style="25" bestFit="1" customWidth="1"/>
    <col min="56" max="56" width="14.42578125" style="25" bestFit="1" customWidth="1"/>
    <col min="57" max="57" width="11.42578125" style="25" bestFit="1" customWidth="1"/>
    <col min="58" max="58" width="9.7109375" style="25" bestFit="1" customWidth="1"/>
    <col min="59" max="59" width="16.28515625" style="25" bestFit="1" customWidth="1"/>
    <col min="60" max="60" width="15.28515625" style="25" bestFit="1" customWidth="1"/>
    <col min="61" max="61" width="14.140625" style="25" bestFit="1" customWidth="1"/>
    <col min="62" max="62" width="15.140625" style="25" bestFit="1" customWidth="1"/>
    <col min="63" max="65" width="9.140625" style="25"/>
    <col min="66" max="66" width="9.7109375" style="25" bestFit="1" customWidth="1"/>
    <col min="67" max="67" width="11.42578125" style="25" bestFit="1" customWidth="1"/>
    <col min="68" max="69" width="9.140625" style="25"/>
    <col min="70" max="70" width="11.85546875" style="25" bestFit="1" customWidth="1"/>
    <col min="71" max="16384" width="9.140625" style="25"/>
  </cols>
  <sheetData>
    <row r="1" spans="1:73" ht="15" customHeight="1" x14ac:dyDescent="0.25">
      <c r="G1" s="26"/>
      <c r="H1" s="26"/>
      <c r="I1" s="26"/>
      <c r="J1" s="26"/>
      <c r="BR1" s="39" t="s">
        <v>338</v>
      </c>
    </row>
    <row r="2" spans="1:73" ht="15" customHeight="1" x14ac:dyDescent="0.25">
      <c r="A2" s="1"/>
      <c r="B2" s="2" t="s">
        <v>27</v>
      </c>
      <c r="C2" s="2"/>
      <c r="D2" s="2"/>
      <c r="E2" s="2" t="s">
        <v>167</v>
      </c>
      <c r="F2" s="105" t="s">
        <v>54</v>
      </c>
      <c r="G2" s="105"/>
      <c r="H2" s="105"/>
      <c r="I2" s="105"/>
      <c r="J2" s="105"/>
      <c r="K2" s="105" t="s">
        <v>66</v>
      </c>
      <c r="L2" s="105"/>
      <c r="M2" s="105"/>
      <c r="N2" s="105"/>
      <c r="O2" s="105"/>
      <c r="P2" s="105" t="s">
        <v>67</v>
      </c>
      <c r="Q2" s="105"/>
      <c r="R2" s="105"/>
      <c r="S2" s="105"/>
      <c r="T2" s="105"/>
      <c r="U2" s="105" t="s">
        <v>68</v>
      </c>
      <c r="V2" s="105"/>
      <c r="W2" s="105"/>
      <c r="X2" s="105"/>
      <c r="Y2" s="105"/>
      <c r="Z2" s="105" t="s">
        <v>168</v>
      </c>
      <c r="AA2" s="105"/>
      <c r="AB2" s="105"/>
      <c r="AC2" s="105"/>
      <c r="AD2" s="105"/>
      <c r="AE2" s="105" t="s">
        <v>194</v>
      </c>
      <c r="AF2" s="105"/>
      <c r="AG2" s="105"/>
      <c r="AH2" s="105"/>
      <c r="AI2" s="105"/>
      <c r="AJ2" s="105" t="s">
        <v>195</v>
      </c>
      <c r="AK2" s="105"/>
      <c r="AL2" s="105"/>
      <c r="AM2" s="105"/>
      <c r="AN2" s="105"/>
      <c r="AO2" s="105" t="s">
        <v>218</v>
      </c>
      <c r="AP2" s="105"/>
      <c r="AQ2" s="105"/>
      <c r="AR2" s="105"/>
      <c r="AS2" s="105"/>
      <c r="AT2" s="105" t="s">
        <v>255</v>
      </c>
      <c r="AU2" s="105"/>
      <c r="AV2" s="105"/>
      <c r="AW2" s="105"/>
      <c r="AX2" s="105"/>
      <c r="AY2" s="105" t="s">
        <v>256</v>
      </c>
      <c r="AZ2" s="105"/>
      <c r="BA2" s="105"/>
      <c r="BB2" s="105"/>
      <c r="BC2" s="105"/>
      <c r="BD2" s="105" t="s">
        <v>267</v>
      </c>
      <c r="BE2" s="105"/>
      <c r="BF2" s="105"/>
      <c r="BG2" s="105"/>
      <c r="BH2" s="105"/>
      <c r="BR2" s="39" t="s">
        <v>339</v>
      </c>
    </row>
    <row r="3" spans="1:73" ht="15" customHeight="1" x14ac:dyDescent="0.25">
      <c r="A3" s="3" t="s">
        <v>26</v>
      </c>
      <c r="B3" s="2" t="s">
        <v>25</v>
      </c>
      <c r="C3" s="2" t="s">
        <v>28</v>
      </c>
      <c r="D3" s="2" t="s">
        <v>40</v>
      </c>
      <c r="E3" s="2"/>
      <c r="F3" s="27" t="s">
        <v>58</v>
      </c>
      <c r="G3" s="2" t="s">
        <v>55</v>
      </c>
      <c r="H3" s="2" t="s">
        <v>56</v>
      </c>
      <c r="I3" s="2" t="s">
        <v>60</v>
      </c>
      <c r="J3" s="2" t="s">
        <v>57</v>
      </c>
      <c r="K3" s="27" t="s">
        <v>58</v>
      </c>
      <c r="L3" s="2" t="s">
        <v>55</v>
      </c>
      <c r="M3" s="2" t="s">
        <v>56</v>
      </c>
      <c r="N3" s="2" t="s">
        <v>60</v>
      </c>
      <c r="O3" s="2" t="s">
        <v>57</v>
      </c>
      <c r="P3" s="27" t="s">
        <v>58</v>
      </c>
      <c r="Q3" s="2" t="s">
        <v>55</v>
      </c>
      <c r="R3" s="2" t="s">
        <v>56</v>
      </c>
      <c r="S3" s="2" t="s">
        <v>60</v>
      </c>
      <c r="T3" s="2" t="s">
        <v>57</v>
      </c>
      <c r="U3" s="27" t="s">
        <v>58</v>
      </c>
      <c r="V3" s="2" t="s">
        <v>55</v>
      </c>
      <c r="W3" s="2" t="s">
        <v>56</v>
      </c>
      <c r="X3" s="2" t="s">
        <v>60</v>
      </c>
      <c r="Y3" s="2" t="s">
        <v>57</v>
      </c>
      <c r="Z3" s="2" t="s">
        <v>58</v>
      </c>
      <c r="AA3" s="2" t="s">
        <v>55</v>
      </c>
      <c r="AB3" s="2" t="s">
        <v>56</v>
      </c>
      <c r="AC3" s="2" t="s">
        <v>60</v>
      </c>
      <c r="AD3" s="2" t="s">
        <v>57</v>
      </c>
      <c r="AE3" s="2" t="s">
        <v>58</v>
      </c>
      <c r="AF3" s="2" t="s">
        <v>55</v>
      </c>
      <c r="AG3" s="2" t="s">
        <v>56</v>
      </c>
      <c r="AH3" s="2" t="s">
        <v>60</v>
      </c>
      <c r="AI3" s="2" t="s">
        <v>57</v>
      </c>
      <c r="AJ3" s="2" t="s">
        <v>58</v>
      </c>
      <c r="AK3" s="2" t="s">
        <v>55</v>
      </c>
      <c r="AL3" s="2" t="s">
        <v>56</v>
      </c>
      <c r="AM3" s="2" t="s">
        <v>60</v>
      </c>
      <c r="AN3" s="2" t="s">
        <v>57</v>
      </c>
      <c r="AO3" s="2" t="s">
        <v>58</v>
      </c>
      <c r="AP3" s="2" t="s">
        <v>55</v>
      </c>
      <c r="AQ3" s="2" t="s">
        <v>56</v>
      </c>
      <c r="AR3" s="2" t="s">
        <v>60</v>
      </c>
      <c r="AS3" s="2" t="s">
        <v>57</v>
      </c>
      <c r="AT3" s="2" t="s">
        <v>58</v>
      </c>
      <c r="AU3" s="2" t="s">
        <v>55</v>
      </c>
      <c r="AV3" s="2" t="s">
        <v>56</v>
      </c>
      <c r="AW3" s="2" t="s">
        <v>60</v>
      </c>
      <c r="AX3" s="2" t="s">
        <v>57</v>
      </c>
      <c r="AY3" s="2" t="s">
        <v>58</v>
      </c>
      <c r="AZ3" s="2" t="s">
        <v>55</v>
      </c>
      <c r="BA3" s="2" t="s">
        <v>56</v>
      </c>
      <c r="BB3" s="2" t="s">
        <v>60</v>
      </c>
      <c r="BC3" s="2" t="s">
        <v>57</v>
      </c>
      <c r="BD3" s="2" t="s">
        <v>58</v>
      </c>
      <c r="BE3" s="2" t="s">
        <v>55</v>
      </c>
      <c r="BF3" s="2" t="s">
        <v>56</v>
      </c>
      <c r="BG3" s="2" t="s">
        <v>60</v>
      </c>
      <c r="BH3" s="2" t="s">
        <v>57</v>
      </c>
      <c r="BI3" s="39" t="s">
        <v>315</v>
      </c>
      <c r="BJ3" s="39" t="s">
        <v>313</v>
      </c>
      <c r="BL3" s="39" t="s">
        <v>116</v>
      </c>
      <c r="BN3" s="39" t="s">
        <v>56</v>
      </c>
      <c r="BO3" s="39" t="s">
        <v>165</v>
      </c>
      <c r="BR3" s="97">
        <v>45307</v>
      </c>
      <c r="BS3" s="39" t="s">
        <v>337</v>
      </c>
      <c r="BT3" s="39" t="s">
        <v>340</v>
      </c>
    </row>
    <row r="4" spans="1:73" ht="15" customHeight="1" x14ac:dyDescent="0.25">
      <c r="A4" s="4">
        <v>1</v>
      </c>
      <c r="B4" s="5" t="s">
        <v>0</v>
      </c>
      <c r="C4" s="5">
        <v>18</v>
      </c>
      <c r="D4" s="11" t="s">
        <v>41</v>
      </c>
      <c r="E4" s="46">
        <v>45302</v>
      </c>
      <c r="F4" s="10" t="s">
        <v>88</v>
      </c>
      <c r="G4" s="28"/>
      <c r="H4" s="28"/>
      <c r="I4" s="28" t="s">
        <v>61</v>
      </c>
      <c r="J4" s="28"/>
      <c r="K4" s="50" t="s">
        <v>112</v>
      </c>
      <c r="L4" s="51">
        <v>45258</v>
      </c>
      <c r="M4" s="51">
        <v>45259</v>
      </c>
      <c r="N4" s="50" t="s">
        <v>169</v>
      </c>
      <c r="O4" s="50">
        <v>10</v>
      </c>
      <c r="P4" s="28" t="s">
        <v>133</v>
      </c>
      <c r="Q4" s="28"/>
      <c r="R4" s="28"/>
      <c r="S4" s="28" t="s">
        <v>61</v>
      </c>
      <c r="T4" s="28"/>
      <c r="U4" s="48" t="s">
        <v>234</v>
      </c>
      <c r="V4" s="49">
        <v>45259</v>
      </c>
      <c r="W4" s="48"/>
      <c r="X4" s="48" t="s">
        <v>165</v>
      </c>
      <c r="Y4" s="48"/>
      <c r="Z4" s="48" t="s">
        <v>193</v>
      </c>
      <c r="AA4" s="49">
        <v>45260</v>
      </c>
      <c r="AB4" s="48"/>
      <c r="AC4" s="48" t="s">
        <v>165</v>
      </c>
      <c r="AD4" s="48"/>
      <c r="AE4" s="28" t="s">
        <v>128</v>
      </c>
      <c r="AF4" s="28"/>
      <c r="AG4" s="28"/>
      <c r="AH4" s="28" t="s">
        <v>61</v>
      </c>
      <c r="AI4" s="28"/>
      <c r="AJ4" s="28" t="s">
        <v>128</v>
      </c>
      <c r="AK4" s="28"/>
      <c r="AL4" s="28"/>
      <c r="AM4" s="28"/>
      <c r="AN4" s="28"/>
      <c r="AO4" s="83" t="s">
        <v>252</v>
      </c>
      <c r="AP4" s="28"/>
      <c r="AQ4" s="28"/>
      <c r="AR4" s="28"/>
      <c r="AS4" s="28"/>
      <c r="AT4" s="28" t="s">
        <v>319</v>
      </c>
      <c r="AU4" s="28"/>
      <c r="AV4" s="28"/>
      <c r="AW4" s="28"/>
      <c r="AX4" s="28"/>
      <c r="AY4" s="28"/>
      <c r="AZ4" s="28"/>
      <c r="BA4" s="28"/>
      <c r="BB4" s="28"/>
      <c r="BC4" s="28"/>
      <c r="BD4" s="71"/>
      <c r="BE4" s="71"/>
      <c r="BF4" s="71"/>
      <c r="BG4" s="71"/>
      <c r="BH4" s="71"/>
      <c r="BI4" s="25" t="s">
        <v>316</v>
      </c>
      <c r="BJ4" s="82" t="s">
        <v>322</v>
      </c>
      <c r="BL4" s="25">
        <f>(COUNTA(J4,O4,T4,Y4,AD4)/5)*5</f>
        <v>1</v>
      </c>
      <c r="BN4" s="25">
        <f>COUNTIF(F4:BH4, "Зачтено")+COUNTIF(F4:BH4, "ЗАЩИЩЕНО")+COUNTIF(F4:BH4, "Закрыто")</f>
        <v>1</v>
      </c>
      <c r="BO4" s="91">
        <f>COUNTIF(F4:BH4, "К защите")</f>
        <v>2</v>
      </c>
      <c r="BR4" s="98">
        <v>2</v>
      </c>
      <c r="BS4" s="99">
        <v>21</v>
      </c>
      <c r="BT4" s="98">
        <v>2</v>
      </c>
    </row>
    <row r="5" spans="1:73" ht="15" customHeight="1" x14ac:dyDescent="0.25">
      <c r="A5" s="85">
        <v>2</v>
      </c>
      <c r="B5" s="29" t="s">
        <v>1</v>
      </c>
      <c r="C5" s="29">
        <v>10</v>
      </c>
      <c r="D5" s="29" t="s">
        <v>42</v>
      </c>
      <c r="E5" s="46">
        <v>45302</v>
      </c>
      <c r="F5" s="29" t="s">
        <v>83</v>
      </c>
      <c r="G5" s="30">
        <v>45205</v>
      </c>
      <c r="H5" s="30">
        <v>45209</v>
      </c>
      <c r="I5" s="31" t="s">
        <v>56</v>
      </c>
      <c r="J5" s="31">
        <v>2</v>
      </c>
      <c r="K5" s="31" t="s">
        <v>71</v>
      </c>
      <c r="L5" s="30">
        <v>45212</v>
      </c>
      <c r="M5" s="30">
        <v>45217</v>
      </c>
      <c r="N5" s="31" t="s">
        <v>56</v>
      </c>
      <c r="O5" s="31">
        <v>3</v>
      </c>
      <c r="P5" s="31" t="s">
        <v>125</v>
      </c>
      <c r="Q5" s="30">
        <v>45231</v>
      </c>
      <c r="R5" s="30">
        <v>45237</v>
      </c>
      <c r="S5" s="31" t="s">
        <v>56</v>
      </c>
      <c r="T5" s="31">
        <v>5</v>
      </c>
      <c r="U5" s="31" t="s">
        <v>150</v>
      </c>
      <c r="V5" s="30">
        <v>45237</v>
      </c>
      <c r="W5" s="30">
        <v>45237</v>
      </c>
      <c r="X5" s="31" t="s">
        <v>56</v>
      </c>
      <c r="Y5" s="31">
        <v>4</v>
      </c>
      <c r="Z5" s="31" t="s">
        <v>172</v>
      </c>
      <c r="AA5" s="30">
        <v>45243</v>
      </c>
      <c r="AB5" s="30">
        <v>45245</v>
      </c>
      <c r="AC5" s="31" t="s">
        <v>56</v>
      </c>
      <c r="AD5" s="31">
        <v>1</v>
      </c>
      <c r="AE5" s="31" t="s">
        <v>205</v>
      </c>
      <c r="AF5" s="30">
        <v>45251</v>
      </c>
      <c r="AG5" s="30">
        <v>45273</v>
      </c>
      <c r="AH5" s="31" t="s">
        <v>56</v>
      </c>
      <c r="AI5" s="31">
        <v>4</v>
      </c>
      <c r="AJ5" s="31" t="s">
        <v>205</v>
      </c>
      <c r="AK5" s="30">
        <v>45303</v>
      </c>
      <c r="AL5" s="30">
        <v>45305</v>
      </c>
      <c r="AM5" s="31" t="s">
        <v>56</v>
      </c>
      <c r="AN5" s="31">
        <v>5</v>
      </c>
      <c r="AO5" s="31" t="s">
        <v>245</v>
      </c>
      <c r="AP5" s="30">
        <v>45303</v>
      </c>
      <c r="AQ5" s="30">
        <v>45305</v>
      </c>
      <c r="AR5" s="31" t="s">
        <v>56</v>
      </c>
      <c r="AS5" s="31">
        <v>5</v>
      </c>
      <c r="AT5" s="72" t="s">
        <v>320</v>
      </c>
      <c r="AU5" s="73">
        <v>45287</v>
      </c>
      <c r="AV5" s="73">
        <v>45287</v>
      </c>
      <c r="AW5" s="72" t="s">
        <v>306</v>
      </c>
      <c r="AX5" s="72">
        <v>5</v>
      </c>
      <c r="AY5" s="31" t="s">
        <v>270</v>
      </c>
      <c r="AZ5" s="30">
        <v>45312</v>
      </c>
      <c r="BA5" s="30">
        <v>45312</v>
      </c>
      <c r="BB5" s="31" t="s">
        <v>56</v>
      </c>
      <c r="BC5" s="31">
        <v>6</v>
      </c>
      <c r="BD5" s="71"/>
      <c r="BE5" s="71"/>
      <c r="BF5" s="71"/>
      <c r="BG5" s="71"/>
      <c r="BH5" s="71"/>
      <c r="BI5" s="25" t="s">
        <v>316</v>
      </c>
      <c r="BJ5" s="81" t="s">
        <v>341</v>
      </c>
      <c r="BL5" s="25">
        <f t="shared" ref="BL5:BL29" si="0">(COUNTA(J5,O5,T5,Y5,AD5)/5)*5</f>
        <v>5</v>
      </c>
      <c r="BN5" s="90">
        <f t="shared" ref="BN5:BN29" si="1">COUNTIF(F5:BH5, "Зачтено")+COUNTIF(F5:BH5, "ЗАЩИЩЕНО")+COUNTIF(F5:BH5, "Закрыто")</f>
        <v>10</v>
      </c>
      <c r="BO5" s="25">
        <f t="shared" ref="BO5:BO29" si="2">COUNTIF(F5:BH5, "К защите")</f>
        <v>0</v>
      </c>
      <c r="BR5" s="100">
        <v>5</v>
      </c>
      <c r="BS5" s="99">
        <v>15</v>
      </c>
      <c r="BT5" s="100">
        <v>5</v>
      </c>
    </row>
    <row r="6" spans="1:73" ht="15" customHeight="1" x14ac:dyDescent="0.25">
      <c r="A6" s="85">
        <v>3</v>
      </c>
      <c r="B6" s="29" t="s">
        <v>2</v>
      </c>
      <c r="C6" s="29">
        <v>14</v>
      </c>
      <c r="D6" s="29" t="s">
        <v>59</v>
      </c>
      <c r="E6" s="80">
        <v>45302</v>
      </c>
      <c r="F6" s="29" t="s">
        <v>87</v>
      </c>
      <c r="G6" s="30">
        <v>45205</v>
      </c>
      <c r="H6" s="30">
        <v>45209</v>
      </c>
      <c r="I6" s="31" t="s">
        <v>56</v>
      </c>
      <c r="J6" s="31">
        <v>3</v>
      </c>
      <c r="K6" s="31" t="s">
        <v>72</v>
      </c>
      <c r="L6" s="30">
        <v>45210</v>
      </c>
      <c r="M6" s="30">
        <v>45217</v>
      </c>
      <c r="N6" s="31" t="s">
        <v>56</v>
      </c>
      <c r="O6" s="31">
        <v>1</v>
      </c>
      <c r="P6" s="31" t="s">
        <v>131</v>
      </c>
      <c r="Q6" s="30">
        <v>45231</v>
      </c>
      <c r="R6" s="30">
        <v>45237</v>
      </c>
      <c r="S6" s="31" t="s">
        <v>56</v>
      </c>
      <c r="T6" s="31">
        <v>1</v>
      </c>
      <c r="U6" s="31" t="s">
        <v>154</v>
      </c>
      <c r="V6" s="30">
        <v>45233</v>
      </c>
      <c r="W6" s="30">
        <v>45250</v>
      </c>
      <c r="X6" s="31" t="s">
        <v>56</v>
      </c>
      <c r="Y6" s="31">
        <v>6</v>
      </c>
      <c r="Z6" s="31" t="s">
        <v>173</v>
      </c>
      <c r="AA6" s="30">
        <v>45245</v>
      </c>
      <c r="AB6" s="30">
        <v>45245</v>
      </c>
      <c r="AC6" s="31" t="s">
        <v>56</v>
      </c>
      <c r="AD6" s="31">
        <v>2</v>
      </c>
      <c r="AE6" s="31" t="s">
        <v>206</v>
      </c>
      <c r="AF6" s="30">
        <v>45252</v>
      </c>
      <c r="AG6" s="30">
        <v>45258</v>
      </c>
      <c r="AH6" s="31" t="s">
        <v>56</v>
      </c>
      <c r="AI6" s="31">
        <v>1</v>
      </c>
      <c r="AJ6" s="31" t="s">
        <v>206</v>
      </c>
      <c r="AK6" s="30">
        <v>45259</v>
      </c>
      <c r="AL6" s="30">
        <v>45268</v>
      </c>
      <c r="AM6" s="31" t="s">
        <v>56</v>
      </c>
      <c r="AN6" s="31">
        <v>3</v>
      </c>
      <c r="AO6" s="31" t="s">
        <v>248</v>
      </c>
      <c r="AP6" s="30">
        <v>45266</v>
      </c>
      <c r="AQ6" s="30">
        <v>45273</v>
      </c>
      <c r="AR6" s="31" t="s">
        <v>56</v>
      </c>
      <c r="AS6" s="31">
        <v>1</v>
      </c>
      <c r="AT6" s="72" t="s">
        <v>321</v>
      </c>
      <c r="AU6" s="73">
        <v>45287</v>
      </c>
      <c r="AV6" s="73">
        <v>45287</v>
      </c>
      <c r="AW6" s="72" t="s">
        <v>306</v>
      </c>
      <c r="AX6" s="72">
        <v>2</v>
      </c>
      <c r="AY6" s="87" t="s">
        <v>274</v>
      </c>
      <c r="AZ6" s="88">
        <v>45302</v>
      </c>
      <c r="BA6" s="88">
        <v>45303</v>
      </c>
      <c r="BB6" s="87" t="s">
        <v>56</v>
      </c>
      <c r="BC6" s="87">
        <v>3</v>
      </c>
      <c r="BD6" s="71"/>
      <c r="BE6" s="71"/>
      <c r="BF6" s="71"/>
      <c r="BG6" s="71"/>
      <c r="BH6" s="71"/>
      <c r="BI6" s="25" t="s">
        <v>316</v>
      </c>
      <c r="BJ6" s="81" t="s">
        <v>314</v>
      </c>
      <c r="BL6" s="25">
        <f t="shared" si="0"/>
        <v>5</v>
      </c>
      <c r="BN6" s="90">
        <f t="shared" si="1"/>
        <v>10</v>
      </c>
      <c r="BO6" s="25">
        <f t="shared" si="2"/>
        <v>0</v>
      </c>
      <c r="BR6" s="101">
        <v>4</v>
      </c>
      <c r="BS6" s="99">
        <v>11</v>
      </c>
      <c r="BT6" s="101">
        <v>4</v>
      </c>
    </row>
    <row r="7" spans="1:73" ht="15" customHeight="1" x14ac:dyDescent="0.25">
      <c r="A7" s="85">
        <v>4</v>
      </c>
      <c r="B7" s="29" t="s">
        <v>3</v>
      </c>
      <c r="C7" s="29">
        <v>12</v>
      </c>
      <c r="D7" s="29" t="s">
        <v>43</v>
      </c>
      <c r="E7" s="80">
        <v>45302</v>
      </c>
      <c r="F7" s="29" t="s">
        <v>85</v>
      </c>
      <c r="G7" s="30">
        <v>45205</v>
      </c>
      <c r="H7" s="30">
        <v>45217</v>
      </c>
      <c r="I7" s="31" t="s">
        <v>56</v>
      </c>
      <c r="J7" s="31">
        <v>4</v>
      </c>
      <c r="K7" s="31" t="s">
        <v>73</v>
      </c>
      <c r="L7" s="30">
        <v>45212</v>
      </c>
      <c r="M7" s="30">
        <v>45217</v>
      </c>
      <c r="N7" s="31" t="s">
        <v>56</v>
      </c>
      <c r="O7" s="31">
        <v>4</v>
      </c>
      <c r="P7" s="31" t="s">
        <v>126</v>
      </c>
      <c r="Q7" s="30">
        <v>45224</v>
      </c>
      <c r="R7" s="30">
        <v>45237</v>
      </c>
      <c r="S7" s="31" t="s">
        <v>56</v>
      </c>
      <c r="T7" s="31">
        <v>2</v>
      </c>
      <c r="U7" s="31" t="s">
        <v>152</v>
      </c>
      <c r="V7" s="30">
        <v>45237</v>
      </c>
      <c r="W7" s="30">
        <v>45237</v>
      </c>
      <c r="X7" s="31" t="s">
        <v>56</v>
      </c>
      <c r="Y7" s="31">
        <v>1</v>
      </c>
      <c r="Z7" s="31" t="s">
        <v>170</v>
      </c>
      <c r="AA7" s="30">
        <v>45244</v>
      </c>
      <c r="AB7" s="30">
        <v>45245</v>
      </c>
      <c r="AC7" s="31" t="s">
        <v>56</v>
      </c>
      <c r="AD7" s="31">
        <v>3</v>
      </c>
      <c r="AE7" s="31" t="s">
        <v>207</v>
      </c>
      <c r="AF7" s="30">
        <v>45252</v>
      </c>
      <c r="AG7" s="30">
        <v>45285</v>
      </c>
      <c r="AH7" s="31" t="s">
        <v>56</v>
      </c>
      <c r="AI7" s="31">
        <v>5</v>
      </c>
      <c r="AJ7" s="31" t="s">
        <v>207</v>
      </c>
      <c r="AK7" s="30">
        <v>45258</v>
      </c>
      <c r="AL7" s="30">
        <v>45268</v>
      </c>
      <c r="AM7" s="31" t="s">
        <v>56</v>
      </c>
      <c r="AN7" s="31">
        <v>4</v>
      </c>
      <c r="AO7" s="84"/>
      <c r="AP7" s="30">
        <v>45276</v>
      </c>
      <c r="AQ7" s="30">
        <v>45287</v>
      </c>
      <c r="AR7" s="31" t="s">
        <v>56</v>
      </c>
      <c r="AS7" s="31">
        <v>4</v>
      </c>
      <c r="AT7" s="72" t="s">
        <v>325</v>
      </c>
      <c r="AU7" s="73">
        <v>45287</v>
      </c>
      <c r="AV7" s="73">
        <v>45287</v>
      </c>
      <c r="AW7" s="72" t="s">
        <v>306</v>
      </c>
      <c r="AX7" s="72">
        <v>3</v>
      </c>
      <c r="AY7" s="31" t="s">
        <v>272</v>
      </c>
      <c r="AZ7" s="30">
        <v>45284</v>
      </c>
      <c r="BA7" s="30">
        <v>45302</v>
      </c>
      <c r="BB7" s="31" t="s">
        <v>56</v>
      </c>
      <c r="BC7" s="31">
        <v>2</v>
      </c>
      <c r="BD7" s="71"/>
      <c r="BE7" s="71"/>
      <c r="BF7" s="71"/>
      <c r="BG7" s="71"/>
      <c r="BH7" s="71"/>
      <c r="BI7" s="25" t="s">
        <v>316</v>
      </c>
      <c r="BJ7" s="81" t="s">
        <v>314</v>
      </c>
      <c r="BL7" s="25">
        <f t="shared" si="0"/>
        <v>5</v>
      </c>
      <c r="BN7" s="90">
        <f t="shared" si="1"/>
        <v>10</v>
      </c>
      <c r="BO7" s="25">
        <f t="shared" si="2"/>
        <v>0</v>
      </c>
      <c r="BR7" s="100">
        <v>5</v>
      </c>
      <c r="BS7" s="99">
        <v>8</v>
      </c>
      <c r="BT7" s="100">
        <v>5</v>
      </c>
    </row>
    <row r="8" spans="1:73" ht="0.75" hidden="1" customHeight="1" x14ac:dyDescent="0.25">
      <c r="A8" s="12">
        <v>5</v>
      </c>
      <c r="B8" s="10" t="s">
        <v>22</v>
      </c>
      <c r="C8" s="10">
        <v>19</v>
      </c>
      <c r="D8" s="10" t="s">
        <v>44</v>
      </c>
      <c r="E8" s="10"/>
      <c r="F8" s="3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71"/>
      <c r="BE8" s="71"/>
      <c r="BF8" s="71"/>
      <c r="BG8" s="71"/>
      <c r="BH8" s="71"/>
      <c r="BL8" s="25">
        <f t="shared" si="0"/>
        <v>0</v>
      </c>
      <c r="BN8" s="90">
        <f t="shared" si="1"/>
        <v>0</v>
      </c>
      <c r="BO8" s="25">
        <f t="shared" si="2"/>
        <v>0</v>
      </c>
      <c r="BR8" s="99"/>
      <c r="BS8" s="99"/>
      <c r="BT8" s="99"/>
    </row>
    <row r="9" spans="1:73" ht="15" customHeight="1" x14ac:dyDescent="0.25">
      <c r="A9" s="85">
        <v>5</v>
      </c>
      <c r="B9" s="29" t="s">
        <v>4</v>
      </c>
      <c r="C9" s="29">
        <v>13</v>
      </c>
      <c r="D9" s="29" t="s">
        <v>45</v>
      </c>
      <c r="E9" s="80">
        <v>45302</v>
      </c>
      <c r="F9" s="29" t="s">
        <v>86</v>
      </c>
      <c r="G9" s="30">
        <v>45205</v>
      </c>
      <c r="H9" s="30">
        <v>45224</v>
      </c>
      <c r="I9" s="31" t="s">
        <v>56</v>
      </c>
      <c r="J9" s="31">
        <v>6</v>
      </c>
      <c r="K9" s="31" t="s">
        <v>74</v>
      </c>
      <c r="L9" s="30">
        <v>45211</v>
      </c>
      <c r="M9" s="30">
        <v>45219</v>
      </c>
      <c r="N9" s="31" t="s">
        <v>56</v>
      </c>
      <c r="O9" s="31">
        <v>5</v>
      </c>
      <c r="P9" s="31" t="s">
        <v>132</v>
      </c>
      <c r="Q9" s="30">
        <v>45226</v>
      </c>
      <c r="R9" s="30">
        <v>45237</v>
      </c>
      <c r="S9" s="31" t="s">
        <v>56</v>
      </c>
      <c r="T9" s="31">
        <v>4</v>
      </c>
      <c r="U9" s="31" t="s">
        <v>153</v>
      </c>
      <c r="V9" s="30">
        <v>45237</v>
      </c>
      <c r="W9" s="30">
        <v>45237</v>
      </c>
      <c r="X9" s="31" t="s">
        <v>56</v>
      </c>
      <c r="Y9" s="31">
        <v>3</v>
      </c>
      <c r="Z9" s="31" t="s">
        <v>190</v>
      </c>
      <c r="AA9" s="30">
        <v>45244</v>
      </c>
      <c r="AB9" s="30">
        <v>45250</v>
      </c>
      <c r="AC9" s="31" t="s">
        <v>56</v>
      </c>
      <c r="AD9" s="31">
        <v>7</v>
      </c>
      <c r="AE9" s="31" t="s">
        <v>208</v>
      </c>
      <c r="AF9" s="30">
        <v>45252</v>
      </c>
      <c r="AG9" s="30">
        <v>45264</v>
      </c>
      <c r="AH9" s="31" t="s">
        <v>56</v>
      </c>
      <c r="AI9" s="31">
        <v>3</v>
      </c>
      <c r="AJ9" s="31" t="s">
        <v>208</v>
      </c>
      <c r="AK9" s="30">
        <v>45258</v>
      </c>
      <c r="AL9" s="30">
        <v>45264</v>
      </c>
      <c r="AM9" s="31" t="s">
        <v>56</v>
      </c>
      <c r="AN9" s="31">
        <v>1</v>
      </c>
      <c r="AO9" s="31" t="s">
        <v>247</v>
      </c>
      <c r="AP9" s="30">
        <v>45287</v>
      </c>
      <c r="AQ9" s="30">
        <v>45287</v>
      </c>
      <c r="AR9" s="31" t="s">
        <v>56</v>
      </c>
      <c r="AS9" s="31">
        <v>3</v>
      </c>
      <c r="AT9" s="72" t="s">
        <v>324</v>
      </c>
      <c r="AU9" s="73">
        <v>45287</v>
      </c>
      <c r="AV9" s="73">
        <v>45287</v>
      </c>
      <c r="AW9" s="72" t="s">
        <v>306</v>
      </c>
      <c r="AX9" s="72">
        <v>1</v>
      </c>
      <c r="AY9" s="72" t="s">
        <v>273</v>
      </c>
      <c r="AZ9" s="73">
        <v>45287</v>
      </c>
      <c r="BA9" s="73">
        <v>45287</v>
      </c>
      <c r="BB9" s="72" t="s">
        <v>306</v>
      </c>
      <c r="BC9" s="72">
        <v>1</v>
      </c>
      <c r="BD9" s="71"/>
      <c r="BE9" s="71"/>
      <c r="BF9" s="71"/>
      <c r="BG9" s="71"/>
      <c r="BH9" s="71"/>
      <c r="BI9" s="25" t="s">
        <v>316</v>
      </c>
      <c r="BJ9" s="81" t="s">
        <v>314</v>
      </c>
      <c r="BL9" s="25">
        <f t="shared" si="0"/>
        <v>5</v>
      </c>
      <c r="BN9" s="90">
        <f t="shared" si="1"/>
        <v>10</v>
      </c>
      <c r="BO9" s="25">
        <f t="shared" si="2"/>
        <v>0</v>
      </c>
      <c r="BR9" s="101">
        <v>4</v>
      </c>
      <c r="BS9" s="99">
        <v>14</v>
      </c>
      <c r="BT9" s="101">
        <v>4</v>
      </c>
    </row>
    <row r="10" spans="1:73" ht="15" customHeight="1" x14ac:dyDescent="0.25">
      <c r="A10" s="6">
        <v>6</v>
      </c>
      <c r="B10" s="7" t="s">
        <v>5</v>
      </c>
      <c r="C10" s="5">
        <v>3</v>
      </c>
      <c r="D10" s="11" t="s">
        <v>46</v>
      </c>
      <c r="E10" s="47">
        <v>45302</v>
      </c>
      <c r="F10" s="36"/>
      <c r="G10" s="28"/>
      <c r="H10" s="28"/>
      <c r="I10" s="28" t="s">
        <v>61</v>
      </c>
      <c r="J10" s="28"/>
      <c r="K10" s="41" t="s">
        <v>113</v>
      </c>
      <c r="L10" s="41"/>
      <c r="M10" s="41"/>
      <c r="N10" s="41" t="s">
        <v>166</v>
      </c>
      <c r="O10" s="41"/>
      <c r="P10" s="28" t="s">
        <v>119</v>
      </c>
      <c r="Q10" s="28"/>
      <c r="R10" s="28"/>
      <c r="S10" s="28" t="s">
        <v>61</v>
      </c>
      <c r="T10" s="28"/>
      <c r="U10" s="28" t="s">
        <v>143</v>
      </c>
      <c r="V10" s="28"/>
      <c r="W10" s="28"/>
      <c r="X10" s="28" t="s">
        <v>61</v>
      </c>
      <c r="Y10" s="28"/>
      <c r="Z10" s="28" t="s">
        <v>179</v>
      </c>
      <c r="AA10" s="28"/>
      <c r="AB10" s="28"/>
      <c r="AC10" s="28" t="s">
        <v>61</v>
      </c>
      <c r="AD10" s="28"/>
      <c r="AE10" s="28" t="s">
        <v>198</v>
      </c>
      <c r="AF10" s="28"/>
      <c r="AG10" s="28"/>
      <c r="AH10" s="28"/>
      <c r="AI10" s="28"/>
      <c r="AJ10" s="28" t="s">
        <v>198</v>
      </c>
      <c r="AK10" s="28"/>
      <c r="AL10" s="28"/>
      <c r="AM10" s="28"/>
      <c r="AN10" s="28"/>
      <c r="AO10" s="1" t="s">
        <v>238</v>
      </c>
      <c r="AP10" s="1"/>
      <c r="AQ10" s="1"/>
      <c r="AR10" s="1"/>
      <c r="AS10" s="1"/>
      <c r="AT10" s="1" t="s">
        <v>262</v>
      </c>
      <c r="AU10" s="1"/>
      <c r="AV10" s="1"/>
      <c r="AW10" s="1"/>
      <c r="AX10" s="1"/>
      <c r="AY10" s="56" t="s">
        <v>264</v>
      </c>
      <c r="AZ10" s="1"/>
      <c r="BA10" s="1"/>
      <c r="BB10" s="1"/>
      <c r="BC10" s="1"/>
      <c r="BD10" s="71"/>
      <c r="BE10" s="71"/>
      <c r="BF10" s="71"/>
      <c r="BG10" s="71"/>
      <c r="BH10" s="71"/>
      <c r="BI10" s="25" t="s">
        <v>318</v>
      </c>
      <c r="BJ10" s="82" t="s">
        <v>322</v>
      </c>
      <c r="BL10" s="25">
        <f t="shared" si="0"/>
        <v>0</v>
      </c>
      <c r="BN10" s="83">
        <f t="shared" si="1"/>
        <v>0</v>
      </c>
      <c r="BO10" s="83">
        <f t="shared" si="2"/>
        <v>0</v>
      </c>
      <c r="BR10" s="103">
        <v>3</v>
      </c>
      <c r="BS10" s="99">
        <v>10</v>
      </c>
      <c r="BT10" s="99" t="s">
        <v>44</v>
      </c>
    </row>
    <row r="11" spans="1:73" ht="15" customHeight="1" x14ac:dyDescent="0.25">
      <c r="A11" s="6">
        <v>7</v>
      </c>
      <c r="B11" s="7" t="s">
        <v>6</v>
      </c>
      <c r="C11" s="5">
        <v>2</v>
      </c>
      <c r="D11" s="11" t="s">
        <v>53</v>
      </c>
      <c r="E11" s="47">
        <v>45302</v>
      </c>
      <c r="F11" s="54"/>
      <c r="G11" s="32">
        <v>45204</v>
      </c>
      <c r="H11" s="33"/>
      <c r="I11" s="33" t="s">
        <v>166</v>
      </c>
      <c r="J11" s="33"/>
      <c r="K11" s="41" t="s">
        <v>114</v>
      </c>
      <c r="L11" s="42">
        <v>45267</v>
      </c>
      <c r="M11" s="41"/>
      <c r="N11" s="41" t="s">
        <v>166</v>
      </c>
      <c r="O11" s="41"/>
      <c r="P11" s="28" t="s">
        <v>135</v>
      </c>
      <c r="Q11" s="28"/>
      <c r="R11" s="28"/>
      <c r="S11" s="28" t="s">
        <v>61</v>
      </c>
      <c r="T11" s="28"/>
      <c r="U11" s="41" t="s">
        <v>142</v>
      </c>
      <c r="V11" s="41"/>
      <c r="W11" s="41"/>
      <c r="X11" s="41" t="s">
        <v>166</v>
      </c>
      <c r="Y11" s="41"/>
      <c r="Z11" s="28" t="s">
        <v>178</v>
      </c>
      <c r="AA11" s="28"/>
      <c r="AB11" s="28"/>
      <c r="AC11" s="28" t="s">
        <v>61</v>
      </c>
      <c r="AD11" s="28"/>
      <c r="AE11" s="28" t="s">
        <v>197</v>
      </c>
      <c r="AF11" s="28"/>
      <c r="AG11" s="28"/>
      <c r="AH11" s="28"/>
      <c r="AI11" s="28"/>
      <c r="AJ11" s="28" t="s">
        <v>197</v>
      </c>
      <c r="AK11" s="28"/>
      <c r="AL11" s="28"/>
      <c r="AM11" s="28"/>
      <c r="AN11" s="28"/>
      <c r="AO11" s="1" t="s">
        <v>237</v>
      </c>
      <c r="AP11" s="1"/>
      <c r="AQ11" s="1"/>
      <c r="AR11" s="1"/>
      <c r="AS11" s="1"/>
      <c r="AT11" s="1" t="s">
        <v>261</v>
      </c>
      <c r="AU11" s="1"/>
      <c r="AV11" s="1"/>
      <c r="AW11" s="1"/>
      <c r="AX11" s="1"/>
      <c r="AY11" s="1" t="s">
        <v>263</v>
      </c>
      <c r="AZ11" s="1"/>
      <c r="BA11" s="1"/>
      <c r="BB11" s="1"/>
      <c r="BC11" s="1"/>
      <c r="BD11" s="71"/>
      <c r="BE11" s="71"/>
      <c r="BF11" s="71"/>
      <c r="BG11" s="71"/>
      <c r="BH11" s="71"/>
      <c r="BI11" s="25" t="s">
        <v>318</v>
      </c>
      <c r="BJ11" s="82" t="s">
        <v>322</v>
      </c>
      <c r="BL11" s="25">
        <f t="shared" si="0"/>
        <v>0</v>
      </c>
      <c r="BN11" s="83">
        <f t="shared" si="1"/>
        <v>0</v>
      </c>
      <c r="BO11" s="83">
        <f t="shared" si="2"/>
        <v>0</v>
      </c>
      <c r="BR11" s="98" t="s">
        <v>44</v>
      </c>
      <c r="BS11" s="99" t="s">
        <v>44</v>
      </c>
      <c r="BT11" s="99" t="s">
        <v>44</v>
      </c>
    </row>
    <row r="12" spans="1:73" ht="15" customHeight="1" x14ac:dyDescent="0.25">
      <c r="A12" s="6">
        <v>8</v>
      </c>
      <c r="B12" s="7" t="s">
        <v>33</v>
      </c>
      <c r="C12" s="5">
        <v>20</v>
      </c>
      <c r="D12" s="11" t="s">
        <v>65</v>
      </c>
      <c r="E12" s="46">
        <v>45302</v>
      </c>
      <c r="F12" s="59" t="s">
        <v>89</v>
      </c>
      <c r="G12" s="51">
        <v>45210</v>
      </c>
      <c r="H12" s="51">
        <v>45280</v>
      </c>
      <c r="I12" s="50" t="s">
        <v>169</v>
      </c>
      <c r="J12" s="50">
        <v>8</v>
      </c>
      <c r="K12" s="50" t="s">
        <v>115</v>
      </c>
      <c r="L12" s="51">
        <v>45212</v>
      </c>
      <c r="M12" s="51">
        <v>45280</v>
      </c>
      <c r="N12" s="50" t="s">
        <v>169</v>
      </c>
      <c r="O12" s="50">
        <v>12</v>
      </c>
      <c r="P12" s="33" t="s">
        <v>136</v>
      </c>
      <c r="Q12" s="32">
        <v>45226</v>
      </c>
      <c r="R12" s="33"/>
      <c r="S12" s="33" t="s">
        <v>166</v>
      </c>
      <c r="T12" s="33"/>
      <c r="U12" s="31" t="s">
        <v>156</v>
      </c>
      <c r="V12" s="30">
        <v>45237</v>
      </c>
      <c r="W12" s="30">
        <v>45237</v>
      </c>
      <c r="X12" s="31" t="s">
        <v>56</v>
      </c>
      <c r="Y12" s="31">
        <v>5</v>
      </c>
      <c r="Z12" s="50" t="s">
        <v>171</v>
      </c>
      <c r="AA12" s="51">
        <v>45244</v>
      </c>
      <c r="AB12" s="51">
        <v>45336</v>
      </c>
      <c r="AC12" s="50" t="s">
        <v>169</v>
      </c>
      <c r="AD12" s="50">
        <v>11</v>
      </c>
      <c r="AE12" s="50" t="s">
        <v>209</v>
      </c>
      <c r="AF12" s="51">
        <v>45266</v>
      </c>
      <c r="AG12" s="51">
        <v>45336</v>
      </c>
      <c r="AH12" s="50" t="s">
        <v>169</v>
      </c>
      <c r="AI12" s="50">
        <v>10</v>
      </c>
      <c r="AJ12" s="33" t="s">
        <v>209</v>
      </c>
      <c r="AK12" s="33"/>
      <c r="AL12" s="33"/>
      <c r="AM12" s="33" t="s">
        <v>166</v>
      </c>
      <c r="AN12" s="33"/>
      <c r="AO12" s="50" t="s">
        <v>253</v>
      </c>
      <c r="AP12" s="51">
        <v>45265</v>
      </c>
      <c r="AQ12" s="51">
        <v>45336</v>
      </c>
      <c r="AR12" s="50" t="s">
        <v>169</v>
      </c>
      <c r="AS12" s="50">
        <v>9</v>
      </c>
      <c r="AT12" s="33" t="s">
        <v>328</v>
      </c>
      <c r="AU12" s="32">
        <v>45288</v>
      </c>
      <c r="AV12" s="33"/>
      <c r="AW12" s="33" t="s">
        <v>166</v>
      </c>
      <c r="AX12" s="33"/>
      <c r="AY12" s="1"/>
      <c r="AZ12" s="1"/>
      <c r="BA12" s="1"/>
      <c r="BB12" s="1"/>
      <c r="BC12" s="1"/>
      <c r="BD12" s="71"/>
      <c r="BE12" s="71"/>
      <c r="BF12" s="71"/>
      <c r="BG12" s="71"/>
      <c r="BH12" s="71"/>
      <c r="BI12" s="25" t="s">
        <v>318</v>
      </c>
      <c r="BJ12" s="82" t="s">
        <v>322</v>
      </c>
      <c r="BL12" s="25">
        <f t="shared" si="0"/>
        <v>4</v>
      </c>
      <c r="BN12" s="25">
        <f t="shared" si="1"/>
        <v>6</v>
      </c>
      <c r="BO12" s="25">
        <f t="shared" si="2"/>
        <v>0</v>
      </c>
      <c r="BR12" s="103">
        <v>3</v>
      </c>
      <c r="BS12" s="99">
        <v>5</v>
      </c>
      <c r="BT12" s="99" t="s">
        <v>44</v>
      </c>
    </row>
    <row r="13" spans="1:73" ht="15" hidden="1" customHeight="1" x14ac:dyDescent="0.25">
      <c r="A13" s="6">
        <v>9</v>
      </c>
      <c r="B13" s="7" t="s">
        <v>7</v>
      </c>
      <c r="C13" s="5">
        <v>4</v>
      </c>
      <c r="D13" s="5" t="s">
        <v>44</v>
      </c>
      <c r="E13" s="46" t="s">
        <v>44</v>
      </c>
      <c r="F13" s="10" t="s">
        <v>76</v>
      </c>
      <c r="G13" s="28"/>
      <c r="H13" s="28"/>
      <c r="I13" s="28" t="s">
        <v>62</v>
      </c>
      <c r="J13" s="28"/>
      <c r="K13" s="28" t="s">
        <v>111</v>
      </c>
      <c r="L13" s="28"/>
      <c r="M13" s="28"/>
      <c r="N13" s="28" t="s">
        <v>62</v>
      </c>
      <c r="O13" s="28"/>
      <c r="P13" s="28" t="s">
        <v>118</v>
      </c>
      <c r="Q13" s="28"/>
      <c r="R13" s="28"/>
      <c r="S13" s="28" t="s">
        <v>62</v>
      </c>
      <c r="T13" s="28"/>
      <c r="U13" s="28" t="s">
        <v>144</v>
      </c>
      <c r="V13" s="28"/>
      <c r="W13" s="28"/>
      <c r="X13" s="28" t="s">
        <v>62</v>
      </c>
      <c r="Y13" s="28"/>
      <c r="Z13" s="28" t="s">
        <v>180</v>
      </c>
      <c r="AA13" s="28"/>
      <c r="AB13" s="28"/>
      <c r="AC13" s="28" t="s">
        <v>62</v>
      </c>
      <c r="AD13" s="28"/>
      <c r="AE13" s="28" t="s">
        <v>199</v>
      </c>
      <c r="AF13" s="28"/>
      <c r="AG13" s="28"/>
      <c r="AH13" s="28"/>
      <c r="AI13" s="28"/>
      <c r="AJ13" s="28" t="s">
        <v>199</v>
      </c>
      <c r="AK13" s="28"/>
      <c r="AL13" s="28"/>
      <c r="AM13" s="28"/>
      <c r="AN13" s="28"/>
      <c r="AO13" s="1" t="s">
        <v>239</v>
      </c>
      <c r="AP13" s="1"/>
      <c r="AQ13" s="1"/>
      <c r="AR13" s="1"/>
      <c r="AS13" s="1"/>
      <c r="AT13" s="1"/>
      <c r="AU13" s="1"/>
      <c r="AV13" s="1"/>
      <c r="AW13" s="1"/>
      <c r="AX13" s="1"/>
      <c r="AY13" s="56" t="s">
        <v>265</v>
      </c>
      <c r="AZ13" s="1"/>
      <c r="BA13" s="1"/>
      <c r="BB13" s="1"/>
      <c r="BC13" s="1"/>
      <c r="BD13" s="71"/>
      <c r="BE13" s="71"/>
      <c r="BF13" s="71"/>
      <c r="BG13" s="71"/>
      <c r="BH13" s="71"/>
      <c r="BI13" s="25" t="s">
        <v>318</v>
      </c>
      <c r="BJ13" s="82" t="s">
        <v>323</v>
      </c>
      <c r="BL13" s="25">
        <f t="shared" si="0"/>
        <v>0</v>
      </c>
      <c r="BN13" s="83">
        <f t="shared" si="1"/>
        <v>0</v>
      </c>
      <c r="BO13" s="83">
        <f t="shared" si="2"/>
        <v>0</v>
      </c>
      <c r="BR13" s="98" t="s">
        <v>44</v>
      </c>
      <c r="BS13" s="99" t="s">
        <v>44</v>
      </c>
      <c r="BT13" s="99" t="s">
        <v>44</v>
      </c>
    </row>
    <row r="14" spans="1:73" ht="15" customHeight="1" x14ac:dyDescent="0.25">
      <c r="A14" s="85">
        <v>10</v>
      </c>
      <c r="B14" s="29" t="s">
        <v>34</v>
      </c>
      <c r="C14" s="29">
        <v>5</v>
      </c>
      <c r="D14" s="29" t="s">
        <v>52</v>
      </c>
      <c r="E14" s="80">
        <v>45302</v>
      </c>
      <c r="F14" s="29" t="s">
        <v>77</v>
      </c>
      <c r="G14" s="30">
        <v>45203</v>
      </c>
      <c r="H14" s="30">
        <v>45231</v>
      </c>
      <c r="I14" s="31" t="s">
        <v>56</v>
      </c>
      <c r="J14" s="31">
        <v>7</v>
      </c>
      <c r="K14" s="50" t="s">
        <v>110</v>
      </c>
      <c r="L14" s="51">
        <v>45254</v>
      </c>
      <c r="M14" s="51">
        <v>45259</v>
      </c>
      <c r="N14" s="50" t="s">
        <v>169</v>
      </c>
      <c r="O14" s="50">
        <v>13</v>
      </c>
      <c r="P14" s="31" t="s">
        <v>120</v>
      </c>
      <c r="Q14" s="30">
        <v>45312</v>
      </c>
      <c r="R14" s="30">
        <v>45312</v>
      </c>
      <c r="S14" s="31" t="s">
        <v>56</v>
      </c>
      <c r="T14" s="31">
        <v>8</v>
      </c>
      <c r="U14" s="50" t="s">
        <v>145</v>
      </c>
      <c r="V14" s="51">
        <v>45302</v>
      </c>
      <c r="W14" s="51">
        <v>45303</v>
      </c>
      <c r="X14" s="50" t="s">
        <v>169</v>
      </c>
      <c r="Y14" s="50">
        <v>11</v>
      </c>
      <c r="Z14" s="50" t="s">
        <v>181</v>
      </c>
      <c r="AA14" s="51">
        <v>45301</v>
      </c>
      <c r="AB14" s="51">
        <v>45302</v>
      </c>
      <c r="AC14" s="50" t="s">
        <v>169</v>
      </c>
      <c r="AD14" s="50">
        <v>9</v>
      </c>
      <c r="AE14" s="31" t="s">
        <v>200</v>
      </c>
      <c r="AF14" s="30">
        <v>45312</v>
      </c>
      <c r="AG14" s="30">
        <v>45312</v>
      </c>
      <c r="AH14" s="31" t="s">
        <v>56</v>
      </c>
      <c r="AI14" s="31">
        <v>8</v>
      </c>
      <c r="AJ14" s="31" t="s">
        <v>200</v>
      </c>
      <c r="AK14" s="30">
        <v>45312</v>
      </c>
      <c r="AL14" s="30">
        <v>45312</v>
      </c>
      <c r="AM14" s="31" t="s">
        <v>56</v>
      </c>
      <c r="AN14" s="31">
        <v>8</v>
      </c>
      <c r="AO14" s="31" t="s">
        <v>240</v>
      </c>
      <c r="AP14" s="30">
        <v>45313</v>
      </c>
      <c r="AQ14" s="30">
        <v>45313</v>
      </c>
      <c r="AR14" s="31" t="s">
        <v>56</v>
      </c>
      <c r="AS14" s="31">
        <v>8</v>
      </c>
      <c r="AT14" s="72"/>
      <c r="AU14" s="73">
        <v>45287</v>
      </c>
      <c r="AV14" s="73">
        <v>45287</v>
      </c>
      <c r="AW14" s="72" t="s">
        <v>306</v>
      </c>
      <c r="AX14" s="72">
        <v>7</v>
      </c>
      <c r="AY14" s="102" t="s">
        <v>347</v>
      </c>
      <c r="AZ14" s="30">
        <v>45313</v>
      </c>
      <c r="BA14" s="30">
        <v>45313</v>
      </c>
      <c r="BB14" s="31" t="s">
        <v>56</v>
      </c>
      <c r="BC14" s="31">
        <v>8</v>
      </c>
      <c r="BD14" s="71"/>
      <c r="BE14" s="71"/>
      <c r="BF14" s="71"/>
      <c r="BG14" s="71"/>
      <c r="BH14" s="71"/>
      <c r="BI14" s="25" t="s">
        <v>318</v>
      </c>
      <c r="BJ14" s="81" t="s">
        <v>341</v>
      </c>
      <c r="BL14" s="25">
        <f t="shared" si="0"/>
        <v>5</v>
      </c>
      <c r="BN14" s="90">
        <f t="shared" si="1"/>
        <v>10</v>
      </c>
      <c r="BO14" s="92">
        <f t="shared" si="2"/>
        <v>0</v>
      </c>
      <c r="BR14" s="100">
        <v>5</v>
      </c>
      <c r="BS14" s="99">
        <v>6</v>
      </c>
      <c r="BT14" s="100" t="s">
        <v>44</v>
      </c>
      <c r="BU14" s="25" t="s">
        <v>348</v>
      </c>
    </row>
    <row r="15" spans="1:73" ht="15" customHeight="1" x14ac:dyDescent="0.25">
      <c r="A15" s="6">
        <v>11</v>
      </c>
      <c r="B15" s="7" t="s">
        <v>8</v>
      </c>
      <c r="C15" s="5">
        <v>6</v>
      </c>
      <c r="D15" s="5" t="s">
        <v>44</v>
      </c>
      <c r="E15" s="46" t="s">
        <v>44</v>
      </c>
      <c r="F15" s="10" t="s">
        <v>78</v>
      </c>
      <c r="G15" s="28"/>
      <c r="H15" s="28"/>
      <c r="I15" s="28" t="s">
        <v>62</v>
      </c>
      <c r="J15" s="28"/>
      <c r="K15" s="28" t="s">
        <v>109</v>
      </c>
      <c r="L15" s="28"/>
      <c r="M15" s="28"/>
      <c r="N15" s="28" t="s">
        <v>62</v>
      </c>
      <c r="O15" s="28"/>
      <c r="P15" s="28" t="s">
        <v>138</v>
      </c>
      <c r="Q15" s="28"/>
      <c r="R15" s="28"/>
      <c r="S15" s="28" t="s">
        <v>62</v>
      </c>
      <c r="T15" s="28"/>
      <c r="U15" s="28" t="s">
        <v>146</v>
      </c>
      <c r="V15" s="28"/>
      <c r="W15" s="28"/>
      <c r="X15" s="28" t="s">
        <v>62</v>
      </c>
      <c r="Y15" s="28"/>
      <c r="Z15" s="28" t="s">
        <v>182</v>
      </c>
      <c r="AA15" s="28"/>
      <c r="AB15" s="28"/>
      <c r="AC15" s="28" t="s">
        <v>62</v>
      </c>
      <c r="AD15" s="28"/>
      <c r="AE15" s="28" t="s">
        <v>202</v>
      </c>
      <c r="AF15" s="28"/>
      <c r="AG15" s="28"/>
      <c r="AH15" s="28"/>
      <c r="AI15" s="28"/>
      <c r="AJ15" s="28" t="s">
        <v>202</v>
      </c>
      <c r="AK15" s="28"/>
      <c r="AL15" s="28"/>
      <c r="AM15" s="28"/>
      <c r="AN15" s="28"/>
      <c r="AO15" s="1" t="s">
        <v>241</v>
      </c>
      <c r="AP15" s="1"/>
      <c r="AQ15" s="1"/>
      <c r="AR15" s="1"/>
      <c r="AS15" s="1"/>
      <c r="AT15" s="1"/>
      <c r="AU15" s="1"/>
      <c r="AV15" s="1"/>
      <c r="AW15" s="1"/>
      <c r="AX15" s="1"/>
      <c r="AY15" s="1" t="s">
        <v>266</v>
      </c>
      <c r="AZ15" s="1"/>
      <c r="BA15" s="1"/>
      <c r="BB15" s="1"/>
      <c r="BC15" s="1"/>
      <c r="BD15" s="71"/>
      <c r="BE15" s="71"/>
      <c r="BF15" s="71"/>
      <c r="BG15" s="71"/>
      <c r="BH15" s="71"/>
      <c r="BI15" s="25" t="s">
        <v>318</v>
      </c>
      <c r="BJ15" s="82" t="s">
        <v>322</v>
      </c>
      <c r="BL15" s="25">
        <f t="shared" si="0"/>
        <v>0</v>
      </c>
      <c r="BN15" s="83">
        <f t="shared" si="1"/>
        <v>0</v>
      </c>
      <c r="BO15" s="83">
        <f t="shared" si="2"/>
        <v>0</v>
      </c>
      <c r="BR15" s="98" t="s">
        <v>44</v>
      </c>
      <c r="BS15" s="99" t="s">
        <v>44</v>
      </c>
      <c r="BT15" s="99" t="s">
        <v>44</v>
      </c>
    </row>
    <row r="16" spans="1:73" ht="15" customHeight="1" x14ac:dyDescent="0.25">
      <c r="A16" s="6">
        <v>12</v>
      </c>
      <c r="B16" s="7" t="s">
        <v>9</v>
      </c>
      <c r="C16" s="5">
        <v>7</v>
      </c>
      <c r="D16" s="5" t="s">
        <v>44</v>
      </c>
      <c r="E16" s="46" t="s">
        <v>44</v>
      </c>
      <c r="F16" s="10" t="s">
        <v>80</v>
      </c>
      <c r="G16" s="28"/>
      <c r="H16" s="28"/>
      <c r="I16" s="28" t="s">
        <v>62</v>
      </c>
      <c r="J16" s="28"/>
      <c r="K16" s="28" t="s">
        <v>108</v>
      </c>
      <c r="L16" s="28"/>
      <c r="M16" s="28"/>
      <c r="N16" s="28" t="s">
        <v>62</v>
      </c>
      <c r="O16" s="28"/>
      <c r="P16" s="28" t="s">
        <v>121</v>
      </c>
      <c r="Q16" s="28"/>
      <c r="R16" s="28"/>
      <c r="S16" s="28" t="s">
        <v>62</v>
      </c>
      <c r="T16" s="28"/>
      <c r="U16" s="28" t="s">
        <v>147</v>
      </c>
      <c r="V16" s="28"/>
      <c r="W16" s="28"/>
      <c r="X16" s="28" t="s">
        <v>62</v>
      </c>
      <c r="Y16" s="28"/>
      <c r="Z16" s="28" t="s">
        <v>183</v>
      </c>
      <c r="AA16" s="28"/>
      <c r="AB16" s="28"/>
      <c r="AC16" s="28" t="s">
        <v>62</v>
      </c>
      <c r="AD16" s="28"/>
      <c r="AE16" s="28" t="s">
        <v>203</v>
      </c>
      <c r="AF16" s="28"/>
      <c r="AG16" s="28"/>
      <c r="AH16" s="28"/>
      <c r="AI16" s="28"/>
      <c r="AJ16" s="28" t="s">
        <v>203</v>
      </c>
      <c r="AK16" s="28"/>
      <c r="AL16" s="28"/>
      <c r="AM16" s="28"/>
      <c r="AN16" s="28"/>
      <c r="AO16" s="1" t="s">
        <v>242</v>
      </c>
      <c r="AP16" s="1"/>
      <c r="AQ16" s="1"/>
      <c r="AR16" s="1"/>
      <c r="AS16" s="1"/>
      <c r="AT16" s="1"/>
      <c r="AU16" s="1"/>
      <c r="AV16" s="1"/>
      <c r="AW16" s="1"/>
      <c r="AX16" s="1"/>
      <c r="AY16" s="56" t="s">
        <v>268</v>
      </c>
      <c r="AZ16" s="1"/>
      <c r="BA16" s="1"/>
      <c r="BB16" s="1"/>
      <c r="BC16" s="1"/>
      <c r="BD16" s="71"/>
      <c r="BE16" s="71"/>
      <c r="BF16" s="71"/>
      <c r="BG16" s="71"/>
      <c r="BH16" s="71"/>
      <c r="BI16" s="25" t="s">
        <v>318</v>
      </c>
      <c r="BJ16" s="82" t="s">
        <v>322</v>
      </c>
      <c r="BL16" s="25">
        <f t="shared" si="0"/>
        <v>0</v>
      </c>
      <c r="BN16" s="83">
        <f t="shared" si="1"/>
        <v>0</v>
      </c>
      <c r="BO16" s="83">
        <f t="shared" si="2"/>
        <v>0</v>
      </c>
      <c r="BR16" s="98" t="s">
        <v>44</v>
      </c>
      <c r="BS16" s="99" t="s">
        <v>44</v>
      </c>
      <c r="BT16" s="99" t="s">
        <v>44</v>
      </c>
    </row>
    <row r="17" spans="1:72" ht="15" customHeight="1" x14ac:dyDescent="0.25">
      <c r="A17" s="4">
        <v>13</v>
      </c>
      <c r="B17" s="5" t="s">
        <v>10</v>
      </c>
      <c r="C17" s="5">
        <v>11</v>
      </c>
      <c r="D17" s="11" t="s">
        <v>51</v>
      </c>
      <c r="E17" s="46">
        <v>45302</v>
      </c>
      <c r="F17" s="29" t="s">
        <v>84</v>
      </c>
      <c r="G17" s="30">
        <v>45205</v>
      </c>
      <c r="H17" s="30">
        <v>45209</v>
      </c>
      <c r="I17" s="31" t="s">
        <v>56</v>
      </c>
      <c r="J17" s="31">
        <v>1</v>
      </c>
      <c r="K17" s="31" t="s">
        <v>107</v>
      </c>
      <c r="L17" s="30">
        <v>45217</v>
      </c>
      <c r="M17" s="30">
        <v>45217</v>
      </c>
      <c r="N17" s="31" t="s">
        <v>56</v>
      </c>
      <c r="O17" s="31">
        <v>2</v>
      </c>
      <c r="P17" s="31" t="s">
        <v>130</v>
      </c>
      <c r="Q17" s="30">
        <v>45226</v>
      </c>
      <c r="R17" s="30">
        <v>45259</v>
      </c>
      <c r="S17" s="31" t="s">
        <v>56</v>
      </c>
      <c r="T17" s="31">
        <v>7</v>
      </c>
      <c r="U17" s="31" t="s">
        <v>151</v>
      </c>
      <c r="V17" s="30">
        <v>45259</v>
      </c>
      <c r="W17" s="30">
        <v>45259</v>
      </c>
      <c r="X17" s="31" t="s">
        <v>56</v>
      </c>
      <c r="Y17" s="31">
        <v>8</v>
      </c>
      <c r="Z17" s="31" t="s">
        <v>184</v>
      </c>
      <c r="AA17" s="30">
        <v>45263</v>
      </c>
      <c r="AB17" s="30">
        <v>45287</v>
      </c>
      <c r="AC17" s="31" t="s">
        <v>56</v>
      </c>
      <c r="AD17" s="31">
        <v>8</v>
      </c>
      <c r="AE17" s="28" t="s">
        <v>122</v>
      </c>
      <c r="AF17" s="28"/>
      <c r="AG17" s="28"/>
      <c r="AH17" s="28"/>
      <c r="AI17" s="28"/>
      <c r="AJ17" s="28" t="s">
        <v>122</v>
      </c>
      <c r="AK17" s="28"/>
      <c r="AL17" s="28"/>
      <c r="AM17" s="28"/>
      <c r="AN17" s="28"/>
      <c r="AO17" s="1" t="s">
        <v>246</v>
      </c>
      <c r="AP17" s="1"/>
      <c r="AQ17" s="1"/>
      <c r="AR17" s="1"/>
      <c r="AS17" s="1"/>
      <c r="AT17" s="1"/>
      <c r="AU17" s="1"/>
      <c r="AV17" s="1"/>
      <c r="AW17" s="1"/>
      <c r="AX17" s="1"/>
      <c r="AY17" s="1" t="s">
        <v>271</v>
      </c>
      <c r="AZ17" s="1"/>
      <c r="BA17" s="1"/>
      <c r="BB17" s="1"/>
      <c r="BC17" s="1"/>
      <c r="BD17" s="71"/>
      <c r="BE17" s="71"/>
      <c r="BF17" s="71"/>
      <c r="BG17" s="71"/>
      <c r="BH17" s="71"/>
      <c r="BI17" s="25" t="s">
        <v>316</v>
      </c>
      <c r="BJ17" s="82" t="s">
        <v>322</v>
      </c>
      <c r="BL17" s="25">
        <f t="shared" si="0"/>
        <v>5</v>
      </c>
      <c r="BN17" s="25">
        <f t="shared" si="1"/>
        <v>5</v>
      </c>
      <c r="BO17" s="25">
        <f t="shared" si="2"/>
        <v>0</v>
      </c>
      <c r="BR17" s="100">
        <v>5</v>
      </c>
      <c r="BS17" s="99">
        <v>23</v>
      </c>
      <c r="BT17" s="99" t="s">
        <v>44</v>
      </c>
    </row>
    <row r="18" spans="1:72" ht="15" hidden="1" customHeight="1" x14ac:dyDescent="0.25">
      <c r="A18" s="6">
        <v>15</v>
      </c>
      <c r="B18" s="7" t="s">
        <v>11</v>
      </c>
      <c r="C18" s="5">
        <v>21</v>
      </c>
      <c r="D18" s="5" t="s">
        <v>44</v>
      </c>
      <c r="E18" s="46" t="s">
        <v>44</v>
      </c>
      <c r="F18" s="10" t="s">
        <v>90</v>
      </c>
      <c r="G18" s="28"/>
      <c r="H18" s="28"/>
      <c r="I18" s="28" t="s">
        <v>62</v>
      </c>
      <c r="J18" s="28"/>
      <c r="K18" s="28" t="s">
        <v>106</v>
      </c>
      <c r="L18" s="28"/>
      <c r="M18" s="28"/>
      <c r="N18" s="28" t="s">
        <v>62</v>
      </c>
      <c r="O18" s="28"/>
      <c r="P18" s="28" t="s">
        <v>137</v>
      </c>
      <c r="Q18" s="28"/>
      <c r="R18" s="28"/>
      <c r="S18" s="28" t="s">
        <v>62</v>
      </c>
      <c r="T18" s="28"/>
      <c r="U18" s="28" t="s">
        <v>157</v>
      </c>
      <c r="V18" s="28"/>
      <c r="W18" s="28"/>
      <c r="X18" s="28" t="s">
        <v>62</v>
      </c>
      <c r="Y18" s="28"/>
      <c r="Z18" s="28" t="s">
        <v>185</v>
      </c>
      <c r="AA18" s="28"/>
      <c r="AB18" s="28"/>
      <c r="AC18" s="28" t="s">
        <v>62</v>
      </c>
      <c r="AD18" s="28"/>
      <c r="AE18" s="28" t="s">
        <v>210</v>
      </c>
      <c r="AF18" s="28"/>
      <c r="AG18" s="28"/>
      <c r="AH18" s="28"/>
      <c r="AI18" s="28"/>
      <c r="AJ18" s="28" t="s">
        <v>210</v>
      </c>
      <c r="AK18" s="28"/>
      <c r="AL18" s="28"/>
      <c r="AM18" s="28"/>
      <c r="AN18" s="28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71"/>
      <c r="BE18" s="71"/>
      <c r="BF18" s="71"/>
      <c r="BG18" s="71"/>
      <c r="BH18" s="71"/>
      <c r="BL18" s="25">
        <f t="shared" si="0"/>
        <v>0</v>
      </c>
      <c r="BN18" s="25">
        <f t="shared" si="1"/>
        <v>0</v>
      </c>
      <c r="BO18" s="25">
        <f t="shared" si="2"/>
        <v>0</v>
      </c>
      <c r="BR18" s="99"/>
      <c r="BS18" s="99"/>
      <c r="BT18" s="99"/>
    </row>
    <row r="19" spans="1:72" ht="15" customHeight="1" x14ac:dyDescent="0.25">
      <c r="A19" s="4">
        <v>14</v>
      </c>
      <c r="B19" s="5" t="s">
        <v>24</v>
      </c>
      <c r="C19" s="5">
        <v>15</v>
      </c>
      <c r="D19" s="11" t="s">
        <v>50</v>
      </c>
      <c r="E19" s="46">
        <v>45302</v>
      </c>
      <c r="F19" s="59" t="s">
        <v>91</v>
      </c>
      <c r="G19" s="51">
        <v>45205</v>
      </c>
      <c r="H19" s="51">
        <v>45304</v>
      </c>
      <c r="I19" s="50" t="s">
        <v>169</v>
      </c>
      <c r="J19" s="50">
        <v>11</v>
      </c>
      <c r="K19" s="35" t="s">
        <v>75</v>
      </c>
      <c r="L19" s="30">
        <v>45212</v>
      </c>
      <c r="M19" s="30">
        <v>45231</v>
      </c>
      <c r="N19" s="31" t="s">
        <v>56</v>
      </c>
      <c r="O19" s="31">
        <v>7</v>
      </c>
      <c r="P19" s="50" t="s">
        <v>139</v>
      </c>
      <c r="Q19" s="51">
        <v>45226</v>
      </c>
      <c r="R19" s="51">
        <v>45259</v>
      </c>
      <c r="S19" s="50" t="s">
        <v>169</v>
      </c>
      <c r="T19" s="50">
        <v>6</v>
      </c>
      <c r="U19" s="50" t="s">
        <v>158</v>
      </c>
      <c r="V19" s="51">
        <v>45258</v>
      </c>
      <c r="W19" s="51">
        <v>45280</v>
      </c>
      <c r="X19" s="50" t="s">
        <v>169</v>
      </c>
      <c r="Y19" s="50">
        <v>9</v>
      </c>
      <c r="Z19" s="31" t="s">
        <v>176</v>
      </c>
      <c r="AA19" s="30">
        <v>45244</v>
      </c>
      <c r="AB19" s="30">
        <v>45245</v>
      </c>
      <c r="AC19" s="31" t="s">
        <v>56</v>
      </c>
      <c r="AD19" s="31">
        <v>6</v>
      </c>
      <c r="AE19" s="50" t="s">
        <v>211</v>
      </c>
      <c r="AF19" s="51">
        <v>45251</v>
      </c>
      <c r="AG19" s="51">
        <v>45287</v>
      </c>
      <c r="AH19" s="50" t="s">
        <v>169</v>
      </c>
      <c r="AI19" s="50">
        <v>6</v>
      </c>
      <c r="AJ19" s="50" t="s">
        <v>211</v>
      </c>
      <c r="AK19" s="51">
        <v>45300</v>
      </c>
      <c r="AL19" s="51">
        <v>45302</v>
      </c>
      <c r="AM19" s="50" t="s">
        <v>169</v>
      </c>
      <c r="AN19" s="50">
        <v>7</v>
      </c>
      <c r="AO19" s="50" t="s">
        <v>249</v>
      </c>
      <c r="AP19" s="51">
        <v>45304</v>
      </c>
      <c r="AQ19" s="51">
        <v>45305</v>
      </c>
      <c r="AR19" s="50" t="s">
        <v>169</v>
      </c>
      <c r="AS19" s="50">
        <v>7</v>
      </c>
      <c r="AT19" s="72"/>
      <c r="AU19" s="73">
        <v>45287</v>
      </c>
      <c r="AV19" s="73">
        <v>45287</v>
      </c>
      <c r="AW19" s="72" t="s">
        <v>306</v>
      </c>
      <c r="AX19" s="72">
        <v>8</v>
      </c>
      <c r="AY19" s="33"/>
      <c r="AZ19" s="33"/>
      <c r="BA19" s="33"/>
      <c r="BB19" s="33" t="s">
        <v>166</v>
      </c>
      <c r="BC19" s="33"/>
      <c r="BD19" s="71"/>
      <c r="BE19" s="71"/>
      <c r="BF19" s="71"/>
      <c r="BG19" s="71"/>
      <c r="BH19" s="71"/>
      <c r="BI19" s="25" t="s">
        <v>316</v>
      </c>
      <c r="BJ19" s="81" t="s">
        <v>341</v>
      </c>
      <c r="BL19" s="25">
        <f t="shared" si="0"/>
        <v>5</v>
      </c>
      <c r="BN19" s="90">
        <f t="shared" si="1"/>
        <v>9</v>
      </c>
      <c r="BO19" s="92">
        <f t="shared" si="2"/>
        <v>0</v>
      </c>
      <c r="BR19" s="100">
        <v>5</v>
      </c>
      <c r="BS19" s="99">
        <v>13</v>
      </c>
      <c r="BT19" s="100">
        <v>5</v>
      </c>
    </row>
    <row r="20" spans="1:72" ht="0.75" hidden="1" customHeight="1" x14ac:dyDescent="0.25">
      <c r="A20" s="12">
        <v>17</v>
      </c>
      <c r="B20" s="10" t="s">
        <v>12</v>
      </c>
      <c r="C20" s="10">
        <v>22</v>
      </c>
      <c r="D20" s="10" t="s">
        <v>44</v>
      </c>
      <c r="E20" s="10"/>
      <c r="F20" s="3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28"/>
      <c r="AK20" s="28"/>
      <c r="AL20" s="28"/>
      <c r="AM20" s="28"/>
      <c r="AN20" s="28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71"/>
      <c r="BE20" s="71"/>
      <c r="BF20" s="71"/>
      <c r="BG20" s="71"/>
      <c r="BH20" s="71"/>
      <c r="BL20" s="25">
        <f t="shared" si="0"/>
        <v>0</v>
      </c>
      <c r="BN20" s="25">
        <f t="shared" si="1"/>
        <v>0</v>
      </c>
      <c r="BO20" s="25">
        <f t="shared" si="2"/>
        <v>0</v>
      </c>
      <c r="BR20" s="99"/>
      <c r="BS20" s="99"/>
      <c r="BT20" s="99"/>
    </row>
    <row r="21" spans="1:72" ht="15" hidden="1" customHeight="1" x14ac:dyDescent="0.25">
      <c r="A21" s="4">
        <v>18</v>
      </c>
      <c r="B21" s="5" t="s">
        <v>13</v>
      </c>
      <c r="C21" s="5">
        <v>23</v>
      </c>
      <c r="D21" s="5" t="s">
        <v>44</v>
      </c>
      <c r="E21" s="46" t="s">
        <v>44</v>
      </c>
      <c r="F21" s="10" t="s">
        <v>97</v>
      </c>
      <c r="G21" s="28"/>
      <c r="H21" s="28"/>
      <c r="I21" s="28" t="s">
        <v>62</v>
      </c>
      <c r="J21" s="28"/>
      <c r="K21" s="28" t="s">
        <v>105</v>
      </c>
      <c r="L21" s="28"/>
      <c r="M21" s="28"/>
      <c r="N21" s="28" t="s">
        <v>62</v>
      </c>
      <c r="O21" s="28"/>
      <c r="P21" s="28" t="s">
        <v>129</v>
      </c>
      <c r="Q21" s="28"/>
      <c r="R21" s="28"/>
      <c r="S21" s="28" t="s">
        <v>62</v>
      </c>
      <c r="T21" s="28"/>
      <c r="U21" s="28" t="s">
        <v>159</v>
      </c>
      <c r="V21" s="28"/>
      <c r="W21" s="28"/>
      <c r="X21" s="28" t="s">
        <v>62</v>
      </c>
      <c r="Y21" s="28"/>
      <c r="Z21" s="28" t="s">
        <v>186</v>
      </c>
      <c r="AA21" s="28"/>
      <c r="AB21" s="28"/>
      <c r="AC21" s="28" t="s">
        <v>62</v>
      </c>
      <c r="AD21" s="28"/>
      <c r="AE21" s="28" t="s">
        <v>212</v>
      </c>
      <c r="AF21" s="28"/>
      <c r="AG21" s="28"/>
      <c r="AH21" s="28"/>
      <c r="AI21" s="28"/>
      <c r="AJ21" s="28" t="s">
        <v>212</v>
      </c>
      <c r="AK21" s="28"/>
      <c r="AL21" s="28"/>
      <c r="AM21" s="28"/>
      <c r="AN21" s="28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71"/>
      <c r="BE21" s="71"/>
      <c r="BF21" s="71"/>
      <c r="BG21" s="71"/>
      <c r="BH21" s="71"/>
      <c r="BL21" s="25">
        <f t="shared" si="0"/>
        <v>0</v>
      </c>
      <c r="BN21" s="25">
        <f t="shared" si="1"/>
        <v>0</v>
      </c>
      <c r="BO21" s="25">
        <f t="shared" si="2"/>
        <v>0</v>
      </c>
      <c r="BR21" s="99"/>
      <c r="BS21" s="99"/>
      <c r="BT21" s="99"/>
    </row>
    <row r="22" spans="1:72" ht="15" hidden="1" customHeight="1" x14ac:dyDescent="0.25">
      <c r="A22" s="6">
        <v>19</v>
      </c>
      <c r="B22" s="7" t="s">
        <v>14</v>
      </c>
      <c r="C22" s="5">
        <v>24</v>
      </c>
      <c r="D22" s="5" t="s">
        <v>44</v>
      </c>
      <c r="E22" s="46" t="s">
        <v>44</v>
      </c>
      <c r="F22" s="10" t="s">
        <v>96</v>
      </c>
      <c r="G22" s="28"/>
      <c r="H22" s="28"/>
      <c r="I22" s="28" t="s">
        <v>62</v>
      </c>
      <c r="J22" s="28"/>
      <c r="K22" s="28" t="s">
        <v>104</v>
      </c>
      <c r="L22" s="28"/>
      <c r="M22" s="28"/>
      <c r="N22" s="28" t="s">
        <v>62</v>
      </c>
      <c r="O22" s="28"/>
      <c r="P22" s="28" t="s">
        <v>134</v>
      </c>
      <c r="Q22" s="28"/>
      <c r="R22" s="28"/>
      <c r="S22" s="28" t="s">
        <v>62</v>
      </c>
      <c r="T22" s="28"/>
      <c r="U22" s="28" t="s">
        <v>160</v>
      </c>
      <c r="V22" s="28"/>
      <c r="W22" s="28"/>
      <c r="X22" s="28" t="s">
        <v>62</v>
      </c>
      <c r="Y22" s="28"/>
      <c r="Z22" s="28" t="s">
        <v>187</v>
      </c>
      <c r="AA22" s="28"/>
      <c r="AB22" s="28"/>
      <c r="AC22" s="28" t="s">
        <v>62</v>
      </c>
      <c r="AD22" s="28"/>
      <c r="AE22" s="28" t="s">
        <v>213</v>
      </c>
      <c r="AF22" s="28"/>
      <c r="AG22" s="28"/>
      <c r="AH22" s="28"/>
      <c r="AI22" s="28"/>
      <c r="AJ22" s="28" t="s">
        <v>213</v>
      </c>
      <c r="AK22" s="28"/>
      <c r="AL22" s="28"/>
      <c r="AM22" s="28"/>
      <c r="AN22" s="28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71"/>
      <c r="BE22" s="71"/>
      <c r="BF22" s="71"/>
      <c r="BG22" s="71"/>
      <c r="BH22" s="71"/>
      <c r="BL22" s="25">
        <f t="shared" si="0"/>
        <v>0</v>
      </c>
      <c r="BN22" s="25">
        <f t="shared" si="1"/>
        <v>0</v>
      </c>
      <c r="BO22" s="25">
        <f t="shared" si="2"/>
        <v>0</v>
      </c>
      <c r="BR22" s="99"/>
      <c r="BS22" s="99"/>
      <c r="BT22" s="99"/>
    </row>
    <row r="23" spans="1:72" ht="15" hidden="1" customHeight="1" x14ac:dyDescent="0.25">
      <c r="A23" s="6">
        <v>20</v>
      </c>
      <c r="B23" s="7" t="s">
        <v>15</v>
      </c>
      <c r="C23" s="5">
        <v>25</v>
      </c>
      <c r="D23" s="5" t="s">
        <v>44</v>
      </c>
      <c r="E23" s="46" t="s">
        <v>44</v>
      </c>
      <c r="F23" s="10" t="s">
        <v>95</v>
      </c>
      <c r="G23" s="28"/>
      <c r="H23" s="28"/>
      <c r="I23" s="28" t="s">
        <v>62</v>
      </c>
      <c r="J23" s="28"/>
      <c r="K23" s="28" t="s">
        <v>103</v>
      </c>
      <c r="L23" s="28"/>
      <c r="M23" s="28"/>
      <c r="N23" s="28" t="s">
        <v>62</v>
      </c>
      <c r="O23" s="28"/>
      <c r="P23" s="28" t="s">
        <v>128</v>
      </c>
      <c r="Q23" s="28"/>
      <c r="R23" s="28"/>
      <c r="S23" s="28" t="s">
        <v>62</v>
      </c>
      <c r="T23" s="28"/>
      <c r="U23" s="28" t="s">
        <v>161</v>
      </c>
      <c r="V23" s="28"/>
      <c r="W23" s="28"/>
      <c r="X23" s="28" t="s">
        <v>62</v>
      </c>
      <c r="Y23" s="28"/>
      <c r="Z23" s="28" t="s">
        <v>188</v>
      </c>
      <c r="AA23" s="28"/>
      <c r="AB23" s="28"/>
      <c r="AC23" s="28" t="s">
        <v>62</v>
      </c>
      <c r="AD23" s="28"/>
      <c r="AE23" s="28" t="s">
        <v>214</v>
      </c>
      <c r="AF23" s="28"/>
      <c r="AG23" s="28"/>
      <c r="AH23" s="28"/>
      <c r="AI23" s="28"/>
      <c r="AJ23" s="28" t="s">
        <v>214</v>
      </c>
      <c r="AK23" s="28"/>
      <c r="AL23" s="28"/>
      <c r="AM23" s="28"/>
      <c r="AN23" s="28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71"/>
      <c r="BE23" s="71"/>
      <c r="BF23" s="71"/>
      <c r="BG23" s="71"/>
      <c r="BH23" s="71"/>
      <c r="BL23" s="25">
        <f t="shared" si="0"/>
        <v>0</v>
      </c>
      <c r="BN23" s="25">
        <f t="shared" si="1"/>
        <v>0</v>
      </c>
      <c r="BO23" s="25">
        <f t="shared" si="2"/>
        <v>0</v>
      </c>
      <c r="BR23" s="99"/>
      <c r="BS23" s="99"/>
      <c r="BT23" s="99"/>
    </row>
    <row r="24" spans="1:72" ht="15" customHeight="1" x14ac:dyDescent="0.25">
      <c r="A24" s="4">
        <v>15</v>
      </c>
      <c r="B24" s="5" t="s">
        <v>16</v>
      </c>
      <c r="C24" s="5">
        <v>16</v>
      </c>
      <c r="D24" s="11" t="s">
        <v>49</v>
      </c>
      <c r="E24" s="46">
        <v>45302</v>
      </c>
      <c r="F24" s="60" t="s">
        <v>94</v>
      </c>
      <c r="G24" s="61">
        <v>45248</v>
      </c>
      <c r="H24" s="61">
        <v>45280</v>
      </c>
      <c r="I24" s="62" t="s">
        <v>169</v>
      </c>
      <c r="J24" s="62">
        <v>9</v>
      </c>
      <c r="K24" s="50" t="s">
        <v>102</v>
      </c>
      <c r="L24" s="50"/>
      <c r="M24" s="50"/>
      <c r="N24" s="50" t="s">
        <v>169</v>
      </c>
      <c r="O24" s="50">
        <v>9</v>
      </c>
      <c r="P24" s="104" t="s">
        <v>140</v>
      </c>
      <c r="Q24" s="51">
        <v>45252</v>
      </c>
      <c r="R24" s="51">
        <v>45257</v>
      </c>
      <c r="S24" s="50" t="s">
        <v>169</v>
      </c>
      <c r="T24" s="50">
        <v>9</v>
      </c>
      <c r="U24" s="50" t="s">
        <v>162</v>
      </c>
      <c r="V24" s="51">
        <v>45314</v>
      </c>
      <c r="W24" s="51">
        <v>45314</v>
      </c>
      <c r="X24" s="50" t="s">
        <v>169</v>
      </c>
      <c r="Y24" s="50">
        <v>12</v>
      </c>
      <c r="Z24" s="50" t="s">
        <v>189</v>
      </c>
      <c r="AA24" s="51">
        <v>45312</v>
      </c>
      <c r="AB24" s="51">
        <v>45312</v>
      </c>
      <c r="AC24" s="50" t="s">
        <v>169</v>
      </c>
      <c r="AD24" s="50">
        <v>10</v>
      </c>
      <c r="AE24" s="50" t="s">
        <v>215</v>
      </c>
      <c r="AF24" s="51">
        <v>45312</v>
      </c>
      <c r="AG24" s="51">
        <v>45312</v>
      </c>
      <c r="AH24" s="50" t="s">
        <v>169</v>
      </c>
      <c r="AI24" s="50">
        <v>9</v>
      </c>
      <c r="AJ24" s="28" t="s">
        <v>215</v>
      </c>
      <c r="AK24" s="28"/>
      <c r="AL24" s="28"/>
      <c r="AM24" s="28"/>
      <c r="AN24" s="28"/>
      <c r="AO24" s="1" t="s">
        <v>250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71"/>
      <c r="BE24" s="71"/>
      <c r="BF24" s="71"/>
      <c r="BG24" s="71"/>
      <c r="BH24" s="71"/>
      <c r="BI24" s="25" t="s">
        <v>316</v>
      </c>
      <c r="BJ24" s="82" t="s">
        <v>322</v>
      </c>
      <c r="BL24" s="25">
        <f t="shared" si="0"/>
        <v>5</v>
      </c>
      <c r="BN24" s="25">
        <f t="shared" si="1"/>
        <v>6</v>
      </c>
      <c r="BO24" s="91">
        <f t="shared" si="2"/>
        <v>0</v>
      </c>
      <c r="BR24" s="103">
        <v>3</v>
      </c>
      <c r="BS24" s="99">
        <v>17</v>
      </c>
      <c r="BT24" s="99" t="s">
        <v>44</v>
      </c>
    </row>
    <row r="25" spans="1:72" ht="15" customHeight="1" x14ac:dyDescent="0.25">
      <c r="A25" s="6">
        <v>16</v>
      </c>
      <c r="B25" s="7" t="s">
        <v>17</v>
      </c>
      <c r="C25" s="5">
        <v>26</v>
      </c>
      <c r="D25" s="11" t="s">
        <v>235</v>
      </c>
      <c r="E25" s="46">
        <v>45302</v>
      </c>
      <c r="F25" s="9" t="s">
        <v>93</v>
      </c>
      <c r="G25" s="41"/>
      <c r="H25" s="41"/>
      <c r="I25" s="41" t="s">
        <v>166</v>
      </c>
      <c r="J25" s="41"/>
      <c r="K25" s="41" t="s">
        <v>101</v>
      </c>
      <c r="L25" s="41"/>
      <c r="M25" s="41"/>
      <c r="N25" s="41" t="s">
        <v>166</v>
      </c>
      <c r="O25" s="41"/>
      <c r="P25" s="28" t="s">
        <v>127</v>
      </c>
      <c r="Q25" s="28"/>
      <c r="R25" s="28"/>
      <c r="S25" s="28" t="s">
        <v>62</v>
      </c>
      <c r="T25" s="28"/>
      <c r="U25" s="28" t="s">
        <v>163</v>
      </c>
      <c r="V25" s="28"/>
      <c r="W25" s="28"/>
      <c r="X25" s="28" t="s">
        <v>62</v>
      </c>
      <c r="Y25" s="28"/>
      <c r="Z25" s="41" t="s">
        <v>191</v>
      </c>
      <c r="AA25" s="41"/>
      <c r="AB25" s="41"/>
      <c r="AC25" s="41" t="s">
        <v>166</v>
      </c>
      <c r="AD25" s="41"/>
      <c r="AE25" s="57" t="s">
        <v>216</v>
      </c>
      <c r="AF25" s="57"/>
      <c r="AG25" s="58" t="s">
        <v>236</v>
      </c>
      <c r="AH25" s="57"/>
      <c r="AI25" s="57"/>
      <c r="AJ25" s="28" t="s">
        <v>216</v>
      </c>
      <c r="AK25" s="28"/>
      <c r="AL25" s="28"/>
      <c r="AM25" s="28"/>
      <c r="AN25" s="28"/>
      <c r="AO25" s="1" t="s">
        <v>254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33"/>
      <c r="BE25" s="33"/>
      <c r="BF25" s="33"/>
      <c r="BG25" s="33"/>
      <c r="BH25" s="33"/>
      <c r="BI25" s="25" t="s">
        <v>318</v>
      </c>
      <c r="BJ25" s="82" t="s">
        <v>322</v>
      </c>
      <c r="BL25" s="25">
        <f t="shared" si="0"/>
        <v>0</v>
      </c>
      <c r="BN25" s="83">
        <f t="shared" si="1"/>
        <v>0</v>
      </c>
      <c r="BO25" s="83">
        <f t="shared" si="2"/>
        <v>0</v>
      </c>
      <c r="BR25" s="98" t="s">
        <v>44</v>
      </c>
      <c r="BS25" s="99" t="s">
        <v>44</v>
      </c>
      <c r="BT25" s="99" t="s">
        <v>44</v>
      </c>
    </row>
    <row r="26" spans="1:72" ht="15" hidden="1" customHeight="1" x14ac:dyDescent="0.25">
      <c r="A26" s="6">
        <v>23</v>
      </c>
      <c r="B26" s="7" t="s">
        <v>18</v>
      </c>
      <c r="C26" s="5">
        <v>1</v>
      </c>
      <c r="D26" s="5" t="s">
        <v>44</v>
      </c>
      <c r="E26" s="46" t="s">
        <v>44</v>
      </c>
      <c r="F26" s="10" t="s">
        <v>79</v>
      </c>
      <c r="G26" s="28"/>
      <c r="H26" s="28"/>
      <c r="I26" s="28" t="s">
        <v>62</v>
      </c>
      <c r="J26" s="28"/>
      <c r="K26" s="28" t="s">
        <v>98</v>
      </c>
      <c r="L26" s="28"/>
      <c r="M26" s="28"/>
      <c r="N26" s="28" t="s">
        <v>62</v>
      </c>
      <c r="O26" s="28"/>
      <c r="P26" s="28" t="s">
        <v>124</v>
      </c>
      <c r="Q26" s="28"/>
      <c r="R26" s="28"/>
      <c r="S26" s="28" t="s">
        <v>62</v>
      </c>
      <c r="T26" s="28"/>
      <c r="U26" s="28" t="s">
        <v>155</v>
      </c>
      <c r="V26" s="28"/>
      <c r="W26" s="28"/>
      <c r="X26" s="28" t="s">
        <v>62</v>
      </c>
      <c r="Y26" s="28"/>
      <c r="Z26" s="28" t="s">
        <v>177</v>
      </c>
      <c r="AA26" s="28"/>
      <c r="AB26" s="28"/>
      <c r="AC26" s="28" t="s">
        <v>62</v>
      </c>
      <c r="AD26" s="28"/>
      <c r="AE26" s="28" t="s">
        <v>196</v>
      </c>
      <c r="AF26" s="28"/>
      <c r="AG26" s="28"/>
      <c r="AH26" s="28"/>
      <c r="AI26" s="28"/>
      <c r="AJ26" s="28" t="s">
        <v>217</v>
      </c>
      <c r="AK26" s="28"/>
      <c r="AL26" s="28"/>
      <c r="AM26" s="28"/>
      <c r="AN26" s="28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L26" s="25">
        <f t="shared" si="0"/>
        <v>0</v>
      </c>
      <c r="BN26" s="25">
        <f t="shared" si="1"/>
        <v>0</v>
      </c>
      <c r="BO26" s="25">
        <f t="shared" si="2"/>
        <v>0</v>
      </c>
      <c r="BR26" s="99"/>
      <c r="BS26" s="99"/>
      <c r="BT26" s="99"/>
    </row>
    <row r="27" spans="1:72" ht="15" customHeight="1" x14ac:dyDescent="0.25">
      <c r="A27" s="85">
        <v>17</v>
      </c>
      <c r="B27" s="29" t="s">
        <v>19</v>
      </c>
      <c r="C27" s="29">
        <v>17</v>
      </c>
      <c r="D27" s="29" t="s">
        <v>63</v>
      </c>
      <c r="E27" s="46">
        <v>45302</v>
      </c>
      <c r="F27" s="59" t="s">
        <v>92</v>
      </c>
      <c r="G27" s="51">
        <v>45210</v>
      </c>
      <c r="H27" s="51">
        <v>45304</v>
      </c>
      <c r="I27" s="50" t="s">
        <v>169</v>
      </c>
      <c r="J27" s="50">
        <v>10</v>
      </c>
      <c r="K27" s="50" t="s">
        <v>99</v>
      </c>
      <c r="L27" s="51">
        <v>45211</v>
      </c>
      <c r="M27" s="51">
        <v>45231</v>
      </c>
      <c r="N27" s="50" t="s">
        <v>169</v>
      </c>
      <c r="O27" s="50">
        <v>8</v>
      </c>
      <c r="P27" s="50" t="s">
        <v>141</v>
      </c>
      <c r="Q27" s="51">
        <v>45226</v>
      </c>
      <c r="R27" s="51">
        <v>44940</v>
      </c>
      <c r="S27" s="50" t="s">
        <v>169</v>
      </c>
      <c r="T27" s="50"/>
      <c r="U27" s="50" t="s">
        <v>164</v>
      </c>
      <c r="V27" s="50"/>
      <c r="W27" s="50"/>
      <c r="X27" s="50" t="s">
        <v>169</v>
      </c>
      <c r="Y27" s="50">
        <v>10</v>
      </c>
      <c r="Z27" s="31" t="s">
        <v>175</v>
      </c>
      <c r="AA27" s="30">
        <v>45243</v>
      </c>
      <c r="AB27" s="30">
        <v>45245</v>
      </c>
      <c r="AC27" s="31" t="s">
        <v>56</v>
      </c>
      <c r="AD27" s="31">
        <v>5</v>
      </c>
      <c r="AE27" s="50" t="s">
        <v>127</v>
      </c>
      <c r="AF27" s="51">
        <v>45251</v>
      </c>
      <c r="AG27" s="51">
        <v>45305</v>
      </c>
      <c r="AH27" s="50" t="s">
        <v>169</v>
      </c>
      <c r="AI27" s="50">
        <v>7</v>
      </c>
      <c r="AJ27" s="50" t="s">
        <v>127</v>
      </c>
      <c r="AK27" s="51">
        <v>45304</v>
      </c>
      <c r="AL27" s="51">
        <v>45304</v>
      </c>
      <c r="AM27" s="50" t="s">
        <v>169</v>
      </c>
      <c r="AN27" s="50">
        <v>6</v>
      </c>
      <c r="AO27" s="50" t="s">
        <v>251</v>
      </c>
      <c r="AP27" s="51">
        <v>45304</v>
      </c>
      <c r="AQ27" s="51">
        <v>45305</v>
      </c>
      <c r="AR27" s="50" t="s">
        <v>169</v>
      </c>
      <c r="AS27" s="50">
        <v>6</v>
      </c>
      <c r="AT27" s="72"/>
      <c r="AU27" s="73">
        <v>45287</v>
      </c>
      <c r="AV27" s="73">
        <v>45287</v>
      </c>
      <c r="AW27" s="72" t="s">
        <v>306</v>
      </c>
      <c r="AX27" s="72">
        <v>6</v>
      </c>
      <c r="AY27" s="31"/>
      <c r="AZ27" s="30">
        <v>45312</v>
      </c>
      <c r="BA27" s="30">
        <v>45312</v>
      </c>
      <c r="BB27" s="31" t="s">
        <v>56</v>
      </c>
      <c r="BC27" s="31">
        <v>7</v>
      </c>
      <c r="BD27" s="71"/>
      <c r="BE27" s="71"/>
      <c r="BF27" s="71"/>
      <c r="BG27" s="71"/>
      <c r="BH27" s="71"/>
      <c r="BI27" s="25" t="s">
        <v>316</v>
      </c>
      <c r="BJ27" s="81" t="s">
        <v>341</v>
      </c>
      <c r="BL27" s="25">
        <f t="shared" si="0"/>
        <v>4</v>
      </c>
      <c r="BN27" s="90">
        <f t="shared" si="1"/>
        <v>10</v>
      </c>
      <c r="BO27" s="92">
        <f t="shared" si="2"/>
        <v>0</v>
      </c>
      <c r="BR27" s="100">
        <v>5</v>
      </c>
      <c r="BS27" s="99">
        <v>12</v>
      </c>
      <c r="BT27" s="100">
        <v>5</v>
      </c>
    </row>
    <row r="28" spans="1:72" ht="15" customHeight="1" x14ac:dyDescent="0.25">
      <c r="A28" s="8">
        <v>18</v>
      </c>
      <c r="B28" s="9" t="s">
        <v>20</v>
      </c>
      <c r="C28" s="5">
        <v>8</v>
      </c>
      <c r="D28" s="11" t="s">
        <v>64</v>
      </c>
      <c r="E28" s="46">
        <v>45302</v>
      </c>
      <c r="F28" s="9" t="s">
        <v>81</v>
      </c>
      <c r="G28" s="42">
        <v>45210</v>
      </c>
      <c r="H28" s="41"/>
      <c r="I28" s="41" t="s">
        <v>166</v>
      </c>
      <c r="J28" s="41"/>
      <c r="K28" s="50" t="s">
        <v>100</v>
      </c>
      <c r="L28" s="51">
        <v>45259</v>
      </c>
      <c r="M28" s="51">
        <v>45259</v>
      </c>
      <c r="N28" s="50" t="s">
        <v>169</v>
      </c>
      <c r="O28" s="50">
        <v>11</v>
      </c>
      <c r="P28" s="41" t="s">
        <v>122</v>
      </c>
      <c r="Q28" s="41"/>
      <c r="R28" s="41"/>
      <c r="S28" s="41" t="s">
        <v>166</v>
      </c>
      <c r="T28" s="41"/>
      <c r="U28" s="50" t="s">
        <v>148</v>
      </c>
      <c r="V28" s="51">
        <v>45258</v>
      </c>
      <c r="W28" s="51">
        <v>45259</v>
      </c>
      <c r="X28" s="50" t="s">
        <v>169</v>
      </c>
      <c r="Y28" s="50">
        <v>7</v>
      </c>
      <c r="Z28" s="41" t="s">
        <v>192</v>
      </c>
      <c r="AA28" s="41"/>
      <c r="AB28" s="41"/>
      <c r="AC28" s="41" t="s">
        <v>166</v>
      </c>
      <c r="AD28" s="41"/>
      <c r="AE28" s="41" t="s">
        <v>201</v>
      </c>
      <c r="AF28" s="41"/>
      <c r="AG28" s="41"/>
      <c r="AH28" s="41" t="s">
        <v>166</v>
      </c>
      <c r="AI28" s="41"/>
      <c r="AJ28" s="33" t="s">
        <v>201</v>
      </c>
      <c r="AK28" s="33"/>
      <c r="AL28" s="33"/>
      <c r="AM28" s="33" t="s">
        <v>166</v>
      </c>
      <c r="AN28" s="33"/>
      <c r="AO28" s="33" t="s">
        <v>243</v>
      </c>
      <c r="AP28" s="33"/>
      <c r="AQ28" s="33"/>
      <c r="AR28" s="33" t="s">
        <v>166</v>
      </c>
      <c r="AS28" s="33"/>
      <c r="AT28" s="28"/>
      <c r="AU28" s="28"/>
      <c r="AV28" s="28"/>
      <c r="AW28" s="28"/>
      <c r="AX28" s="28"/>
      <c r="AY28" s="94" t="s">
        <v>345</v>
      </c>
      <c r="AZ28" s="73">
        <v>45287</v>
      </c>
      <c r="BA28" s="73">
        <v>45287</v>
      </c>
      <c r="BB28" s="72" t="s">
        <v>306</v>
      </c>
      <c r="BC28" s="72">
        <v>5</v>
      </c>
      <c r="BD28" s="71"/>
      <c r="BE28" s="71"/>
      <c r="BF28" s="71"/>
      <c r="BG28" s="71"/>
      <c r="BH28" s="71"/>
      <c r="BI28" s="25" t="s">
        <v>317</v>
      </c>
      <c r="BJ28" s="82" t="s">
        <v>322</v>
      </c>
      <c r="BL28" s="25">
        <f t="shared" si="0"/>
        <v>2</v>
      </c>
      <c r="BN28" s="25">
        <f t="shared" si="1"/>
        <v>3</v>
      </c>
      <c r="BO28" s="25">
        <f t="shared" si="2"/>
        <v>0</v>
      </c>
      <c r="BR28" s="100">
        <v>5</v>
      </c>
      <c r="BS28" s="99">
        <v>1</v>
      </c>
      <c r="BT28" s="99" t="s">
        <v>44</v>
      </c>
    </row>
    <row r="29" spans="1:72" ht="15" customHeight="1" x14ac:dyDescent="0.25">
      <c r="A29" s="85">
        <v>19</v>
      </c>
      <c r="B29" s="29" t="s">
        <v>21</v>
      </c>
      <c r="C29" s="29">
        <v>9</v>
      </c>
      <c r="D29" s="29" t="s">
        <v>48</v>
      </c>
      <c r="E29" s="46">
        <v>45302</v>
      </c>
      <c r="F29" s="29" t="s">
        <v>82</v>
      </c>
      <c r="G29" s="30">
        <v>45205</v>
      </c>
      <c r="H29" s="30">
        <v>45223</v>
      </c>
      <c r="I29" s="31" t="s">
        <v>56</v>
      </c>
      <c r="J29" s="31">
        <v>5</v>
      </c>
      <c r="K29" s="31" t="s">
        <v>70</v>
      </c>
      <c r="L29" s="30">
        <v>45214</v>
      </c>
      <c r="M29" s="30">
        <v>45223</v>
      </c>
      <c r="N29" s="31" t="s">
        <v>56</v>
      </c>
      <c r="O29" s="31">
        <v>6</v>
      </c>
      <c r="P29" s="31" t="s">
        <v>123</v>
      </c>
      <c r="Q29" s="30">
        <v>45226</v>
      </c>
      <c r="R29" s="30">
        <v>45237</v>
      </c>
      <c r="S29" s="31" t="s">
        <v>56</v>
      </c>
      <c r="T29" s="31">
        <v>3</v>
      </c>
      <c r="U29" s="31" t="s">
        <v>149</v>
      </c>
      <c r="V29" s="30">
        <v>45237</v>
      </c>
      <c r="W29" s="30">
        <v>45237</v>
      </c>
      <c r="X29" s="31" t="s">
        <v>56</v>
      </c>
      <c r="Y29" s="31">
        <v>2</v>
      </c>
      <c r="Z29" s="31" t="s">
        <v>174</v>
      </c>
      <c r="AA29" s="30">
        <v>45243</v>
      </c>
      <c r="AB29" s="30">
        <v>45245</v>
      </c>
      <c r="AC29" s="31" t="s">
        <v>56</v>
      </c>
      <c r="AD29" s="31">
        <v>4</v>
      </c>
      <c r="AE29" s="31" t="s">
        <v>204</v>
      </c>
      <c r="AF29" s="30">
        <v>45252</v>
      </c>
      <c r="AG29" s="30">
        <v>45258</v>
      </c>
      <c r="AH29" s="31" t="s">
        <v>56</v>
      </c>
      <c r="AI29" s="31">
        <v>2</v>
      </c>
      <c r="AJ29" s="31" t="s">
        <v>204</v>
      </c>
      <c r="AK29" s="30">
        <v>45260</v>
      </c>
      <c r="AL29" s="30">
        <v>45265</v>
      </c>
      <c r="AM29" s="31" t="s">
        <v>56</v>
      </c>
      <c r="AN29" s="31">
        <v>2</v>
      </c>
      <c r="AO29" s="31" t="s">
        <v>244</v>
      </c>
      <c r="AP29" s="30">
        <v>45271</v>
      </c>
      <c r="AQ29" s="30">
        <v>45280</v>
      </c>
      <c r="AR29" s="31" t="s">
        <v>56</v>
      </c>
      <c r="AS29" s="31">
        <v>2</v>
      </c>
      <c r="AT29" s="31" t="s">
        <v>329</v>
      </c>
      <c r="AU29" s="30">
        <v>45305</v>
      </c>
      <c r="AV29" s="30">
        <v>45305</v>
      </c>
      <c r="AW29" s="31" t="s">
        <v>56</v>
      </c>
      <c r="AX29" s="31">
        <v>4</v>
      </c>
      <c r="AY29" s="31" t="s">
        <v>269</v>
      </c>
      <c r="AZ29" s="30">
        <v>45304</v>
      </c>
      <c r="BA29" s="30">
        <v>45305</v>
      </c>
      <c r="BB29" s="31" t="s">
        <v>56</v>
      </c>
      <c r="BC29" s="31">
        <v>4</v>
      </c>
      <c r="BD29" s="71"/>
      <c r="BE29" s="71"/>
      <c r="BF29" s="71"/>
      <c r="BG29" s="71"/>
      <c r="BH29" s="71"/>
      <c r="BI29" s="25" t="s">
        <v>316</v>
      </c>
      <c r="BJ29" s="81" t="s">
        <v>314</v>
      </c>
      <c r="BL29" s="25">
        <f t="shared" si="0"/>
        <v>5</v>
      </c>
      <c r="BN29" s="90">
        <f t="shared" si="1"/>
        <v>10</v>
      </c>
      <c r="BO29" s="25">
        <f t="shared" si="2"/>
        <v>0</v>
      </c>
      <c r="BR29" s="100">
        <v>5</v>
      </c>
      <c r="BS29" s="99">
        <v>18</v>
      </c>
      <c r="BT29" s="100">
        <v>5</v>
      </c>
    </row>
  </sheetData>
  <mergeCells count="11">
    <mergeCell ref="AT2:AX2"/>
    <mergeCell ref="AY2:BC2"/>
    <mergeCell ref="BD2:BH2"/>
    <mergeCell ref="AO2:AS2"/>
    <mergeCell ref="AE2:AI2"/>
    <mergeCell ref="AJ2:AN2"/>
    <mergeCell ref="F2:J2"/>
    <mergeCell ref="K2:O2"/>
    <mergeCell ref="P2:T2"/>
    <mergeCell ref="U2:Y2"/>
    <mergeCell ref="Z2:AD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5</xdr:col>
                <xdr:colOff>9525</xdr:colOff>
                <xdr:row>10</xdr:row>
                <xdr:rowOff>9525</xdr:rowOff>
              </from>
              <to>
                <xdr:col>5</xdr:col>
                <xdr:colOff>885825</xdr:colOff>
                <xdr:row>10</xdr:row>
                <xdr:rowOff>152400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7">
            <anchor moveWithCells="1" siz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857250</xdr:colOff>
                <xdr:row>9</xdr:row>
                <xdr:rowOff>161925</xdr:rowOff>
              </to>
            </anchor>
          </objectPr>
        </oleObject>
      </mc:Choice>
      <mc:Fallback>
        <oleObject progId="Equation.DSMT4" shapeId="2050" r:id="rId6"/>
      </mc:Fallback>
    </mc:AlternateContent>
    <mc:AlternateContent xmlns:mc="http://schemas.openxmlformats.org/markup-compatibility/2006">
      <mc:Choice Requires="x14">
        <oleObject progId="Equation.DSMT4" shapeId="2052" r:id="rId8">
          <objectPr defaultSize="0" autoPict="0" r:id="rId9">
            <anchor moveWithCells="1" sizeWithCells="1">
              <from>
                <xdr:col>40</xdr:col>
                <xdr:colOff>0</xdr:colOff>
                <xdr:row>6</xdr:row>
                <xdr:rowOff>0</xdr:rowOff>
              </from>
              <to>
                <xdr:col>40</xdr:col>
                <xdr:colOff>295275</xdr:colOff>
                <xdr:row>8</xdr:row>
                <xdr:rowOff>38100</xdr:rowOff>
              </to>
            </anchor>
          </objectPr>
        </oleObject>
      </mc:Choice>
      <mc:Fallback>
        <oleObject progId="Equation.DSMT4" shapeId="2052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0"/>
  <sheetViews>
    <sheetView workbookViewId="0">
      <selection activeCell="T18" sqref="T18"/>
    </sheetView>
  </sheetViews>
  <sheetFormatPr defaultRowHeight="15" x14ac:dyDescent="0.25"/>
  <cols>
    <col min="1" max="1" width="3.28515625" style="16" bestFit="1" customWidth="1"/>
    <col min="2" max="2" width="39.140625" style="16" customWidth="1"/>
    <col min="3" max="5" width="7.42578125" style="16" bestFit="1" customWidth="1"/>
    <col min="6" max="6" width="7.85546875" style="16" customWidth="1"/>
    <col min="7" max="12" width="9.140625" style="16"/>
    <col min="13" max="13" width="22.7109375" style="16" bestFit="1" customWidth="1"/>
    <col min="14" max="14" width="9.140625" style="16"/>
    <col min="15" max="15" width="18.5703125" style="16" bestFit="1" customWidth="1"/>
    <col min="16" max="16" width="9.140625" style="16"/>
    <col min="17" max="17" width="24.7109375" style="16" bestFit="1" customWidth="1"/>
    <col min="18" max="16384" width="9.140625" style="16"/>
  </cols>
  <sheetData>
    <row r="1" spans="1:19" ht="15" customHeight="1" x14ac:dyDescent="0.25">
      <c r="A1" s="1"/>
      <c r="B1" s="2" t="s">
        <v>27</v>
      </c>
    </row>
    <row r="2" spans="1:19" ht="15" customHeight="1" x14ac:dyDescent="0.25">
      <c r="A2" s="3" t="s">
        <v>26</v>
      </c>
      <c r="B2" s="2" t="s">
        <v>25</v>
      </c>
      <c r="C2" s="13" t="s">
        <v>38</v>
      </c>
      <c r="D2" s="13" t="s">
        <v>47</v>
      </c>
      <c r="E2" s="13" t="s">
        <v>69</v>
      </c>
      <c r="F2" s="13" t="s">
        <v>275</v>
      </c>
      <c r="G2" s="13" t="s">
        <v>280</v>
      </c>
      <c r="K2" s="38" t="s">
        <v>116</v>
      </c>
      <c r="M2" s="79">
        <v>45287</v>
      </c>
      <c r="O2" s="38" t="s">
        <v>310</v>
      </c>
      <c r="Q2" s="38" t="s">
        <v>342</v>
      </c>
      <c r="S2" s="38" t="s">
        <v>344</v>
      </c>
    </row>
    <row r="3" spans="1:19" ht="15" customHeight="1" x14ac:dyDescent="0.25">
      <c r="A3" s="4">
        <v>1</v>
      </c>
      <c r="B3" s="5" t="s">
        <v>0</v>
      </c>
      <c r="C3" s="18">
        <v>1</v>
      </c>
      <c r="D3" s="23">
        <v>3</v>
      </c>
      <c r="E3" s="24">
        <v>4</v>
      </c>
      <c r="F3" s="18">
        <v>1</v>
      </c>
      <c r="G3" s="18">
        <v>1</v>
      </c>
      <c r="K3" s="64">
        <f t="shared" ref="K3:K27" si="0">AVERAGE(C3:G3)</f>
        <v>2</v>
      </c>
      <c r="M3" s="64" t="s">
        <v>294</v>
      </c>
      <c r="O3" s="76" t="s">
        <v>309</v>
      </c>
      <c r="Q3" s="93" t="s">
        <v>312</v>
      </c>
      <c r="S3" s="16" t="s">
        <v>28</v>
      </c>
    </row>
    <row r="4" spans="1:19" ht="15" customHeight="1" x14ac:dyDescent="0.25">
      <c r="A4" s="4">
        <v>2</v>
      </c>
      <c r="B4" s="5" t="s">
        <v>1</v>
      </c>
      <c r="C4" s="24">
        <v>4</v>
      </c>
      <c r="D4" s="23">
        <v>3</v>
      </c>
      <c r="E4" s="24">
        <v>4</v>
      </c>
      <c r="F4" s="24">
        <v>4</v>
      </c>
      <c r="G4" s="24">
        <v>4</v>
      </c>
      <c r="K4" s="63">
        <f t="shared" si="0"/>
        <v>3.8</v>
      </c>
      <c r="M4" s="77" t="s">
        <v>44</v>
      </c>
      <c r="O4" s="77" t="s">
        <v>44</v>
      </c>
      <c r="Q4" s="16" t="s">
        <v>44</v>
      </c>
      <c r="S4" s="16" t="s">
        <v>44</v>
      </c>
    </row>
    <row r="5" spans="1:19" ht="15" customHeight="1" x14ac:dyDescent="0.25">
      <c r="A5" s="4">
        <v>3</v>
      </c>
      <c r="B5" s="5" t="s">
        <v>2</v>
      </c>
      <c r="C5" s="20">
        <v>5</v>
      </c>
      <c r="D5" s="24">
        <v>4</v>
      </c>
      <c r="E5" s="20">
        <v>5</v>
      </c>
      <c r="F5" s="20">
        <v>5</v>
      </c>
      <c r="G5" s="18">
        <v>2</v>
      </c>
      <c r="K5" s="63">
        <f t="shared" si="0"/>
        <v>4.2</v>
      </c>
      <c r="M5" s="77" t="s">
        <v>44</v>
      </c>
      <c r="O5" s="77" t="s">
        <v>44</v>
      </c>
      <c r="Q5" s="16" t="s">
        <v>44</v>
      </c>
      <c r="S5" s="16" t="s">
        <v>44</v>
      </c>
    </row>
    <row r="6" spans="1:19" ht="15" customHeight="1" x14ac:dyDescent="0.25">
      <c r="A6" s="4">
        <v>4</v>
      </c>
      <c r="B6" s="5" t="s">
        <v>3</v>
      </c>
      <c r="C6" s="20">
        <v>5</v>
      </c>
      <c r="D6" s="24">
        <v>4</v>
      </c>
      <c r="E6" s="23">
        <v>3</v>
      </c>
      <c r="F6" s="24">
        <v>4</v>
      </c>
      <c r="G6" s="24">
        <v>4</v>
      </c>
      <c r="K6" s="63">
        <f t="shared" si="0"/>
        <v>4</v>
      </c>
      <c r="M6" s="77" t="s">
        <v>44</v>
      </c>
      <c r="O6" s="77" t="s">
        <v>44</v>
      </c>
      <c r="Q6" s="16" t="s">
        <v>44</v>
      </c>
      <c r="S6" s="16" t="s">
        <v>44</v>
      </c>
    </row>
    <row r="7" spans="1:19" ht="0.75" hidden="1" customHeight="1" x14ac:dyDescent="0.25">
      <c r="A7" s="12">
        <v>5</v>
      </c>
      <c r="B7" s="10" t="s">
        <v>22</v>
      </c>
      <c r="C7" s="18">
        <v>0</v>
      </c>
      <c r="D7" s="18">
        <v>0</v>
      </c>
      <c r="E7" s="15"/>
      <c r="F7" s="15"/>
      <c r="G7" s="15"/>
      <c r="K7" s="16">
        <f t="shared" si="0"/>
        <v>0</v>
      </c>
    </row>
    <row r="8" spans="1:19" ht="15" customHeight="1" x14ac:dyDescent="0.25">
      <c r="A8" s="4">
        <v>5</v>
      </c>
      <c r="B8" s="5" t="s">
        <v>4</v>
      </c>
      <c r="C8" s="23">
        <v>3</v>
      </c>
      <c r="D8" s="24">
        <v>4</v>
      </c>
      <c r="E8" s="20">
        <v>5</v>
      </c>
      <c r="F8" s="20">
        <v>5</v>
      </c>
      <c r="G8" s="24">
        <v>4</v>
      </c>
      <c r="K8" s="63">
        <f t="shared" si="0"/>
        <v>4.2</v>
      </c>
      <c r="M8" s="63" t="s">
        <v>296</v>
      </c>
      <c r="O8" s="63" t="s">
        <v>231</v>
      </c>
      <c r="Q8" s="16" t="s">
        <v>44</v>
      </c>
      <c r="S8" s="16" t="s">
        <v>44</v>
      </c>
    </row>
    <row r="9" spans="1:19" ht="15" customHeight="1" x14ac:dyDescent="0.25">
      <c r="A9" s="6">
        <v>6</v>
      </c>
      <c r="B9" s="7" t="s">
        <v>5</v>
      </c>
      <c r="C9" s="24">
        <v>4</v>
      </c>
      <c r="D9" s="24">
        <v>4</v>
      </c>
      <c r="E9" s="24">
        <v>4</v>
      </c>
      <c r="F9" s="23">
        <v>3</v>
      </c>
      <c r="G9" s="23">
        <v>3</v>
      </c>
      <c r="K9" s="63">
        <f t="shared" si="0"/>
        <v>3.6</v>
      </c>
      <c r="M9" s="77" t="s">
        <v>44</v>
      </c>
      <c r="O9" s="77" t="s">
        <v>44</v>
      </c>
      <c r="Q9" s="16" t="s">
        <v>44</v>
      </c>
      <c r="S9" s="16" t="s">
        <v>44</v>
      </c>
    </row>
    <row r="10" spans="1:19" ht="15" customHeight="1" x14ac:dyDescent="0.25">
      <c r="A10" s="6">
        <v>7</v>
      </c>
      <c r="B10" s="7" t="s">
        <v>6</v>
      </c>
      <c r="C10" s="20">
        <v>5</v>
      </c>
      <c r="D10" s="24">
        <v>4</v>
      </c>
      <c r="E10" s="18">
        <v>0</v>
      </c>
      <c r="F10" s="23">
        <v>3</v>
      </c>
      <c r="G10" s="18">
        <v>0</v>
      </c>
      <c r="K10" s="64">
        <f t="shared" si="0"/>
        <v>2.4</v>
      </c>
      <c r="M10" s="64" t="s">
        <v>291</v>
      </c>
      <c r="O10" s="64" t="s">
        <v>44</v>
      </c>
      <c r="Q10" s="78" t="s">
        <v>343</v>
      </c>
      <c r="S10" s="16" t="s">
        <v>28</v>
      </c>
    </row>
    <row r="11" spans="1:19" ht="15" customHeight="1" x14ac:dyDescent="0.25">
      <c r="A11" s="6">
        <v>8</v>
      </c>
      <c r="B11" s="7" t="s">
        <v>33</v>
      </c>
      <c r="C11" s="20">
        <v>5</v>
      </c>
      <c r="D11" s="24">
        <v>4</v>
      </c>
      <c r="E11" s="18">
        <v>2</v>
      </c>
      <c r="F11" s="24">
        <v>4</v>
      </c>
      <c r="G11" s="23">
        <v>3</v>
      </c>
      <c r="K11" s="63">
        <f t="shared" si="0"/>
        <v>3.6</v>
      </c>
      <c r="M11" s="77" t="s">
        <v>44</v>
      </c>
      <c r="O11" s="77" t="s">
        <v>44</v>
      </c>
      <c r="Q11" s="16" t="s">
        <v>44</v>
      </c>
      <c r="S11" s="16" t="s">
        <v>44</v>
      </c>
    </row>
    <row r="12" spans="1:19" ht="15" customHeight="1" x14ac:dyDescent="0.25">
      <c r="A12" s="6">
        <v>9</v>
      </c>
      <c r="B12" s="7" t="s">
        <v>7</v>
      </c>
      <c r="C12" s="18">
        <v>0</v>
      </c>
      <c r="D12" s="18">
        <v>0</v>
      </c>
      <c r="E12" s="23">
        <v>3</v>
      </c>
      <c r="F12" s="18">
        <v>0</v>
      </c>
      <c r="G12" s="18">
        <v>0</v>
      </c>
      <c r="K12" s="64">
        <f t="shared" si="0"/>
        <v>0.6</v>
      </c>
      <c r="M12" s="78" t="s">
        <v>292</v>
      </c>
      <c r="O12" s="65"/>
      <c r="Q12" s="78" t="s">
        <v>343</v>
      </c>
      <c r="S12" s="16" t="s">
        <v>28</v>
      </c>
    </row>
    <row r="13" spans="1:19" ht="15" customHeight="1" x14ac:dyDescent="0.25">
      <c r="A13" s="6">
        <v>10</v>
      </c>
      <c r="B13" s="7" t="s">
        <v>34</v>
      </c>
      <c r="C13" s="24">
        <v>4</v>
      </c>
      <c r="D13" s="23">
        <v>3</v>
      </c>
      <c r="E13" s="23">
        <v>3</v>
      </c>
      <c r="F13" s="24">
        <v>4</v>
      </c>
      <c r="G13" s="24">
        <v>4</v>
      </c>
      <c r="K13" s="63">
        <f t="shared" si="0"/>
        <v>3.6</v>
      </c>
      <c r="M13" s="63" t="s">
        <v>293</v>
      </c>
      <c r="O13" s="63" t="s">
        <v>231</v>
      </c>
      <c r="Q13" s="16" t="s">
        <v>44</v>
      </c>
      <c r="S13" s="16" t="s">
        <v>44</v>
      </c>
    </row>
    <row r="14" spans="1:19" ht="15" customHeight="1" x14ac:dyDescent="0.25">
      <c r="A14" s="6">
        <v>11</v>
      </c>
      <c r="B14" s="7" t="s">
        <v>8</v>
      </c>
      <c r="C14" s="18">
        <v>2</v>
      </c>
      <c r="D14" s="18">
        <v>0</v>
      </c>
      <c r="E14" s="18">
        <v>0</v>
      </c>
      <c r="F14" s="18">
        <v>0</v>
      </c>
      <c r="G14" s="18">
        <v>0</v>
      </c>
      <c r="K14" s="64">
        <f t="shared" si="0"/>
        <v>0.4</v>
      </c>
      <c r="M14" s="78" t="s">
        <v>292</v>
      </c>
      <c r="O14" s="65"/>
      <c r="Q14" s="78" t="s">
        <v>343</v>
      </c>
      <c r="S14" s="16" t="s">
        <v>28</v>
      </c>
    </row>
    <row r="15" spans="1:19" ht="15" customHeight="1" x14ac:dyDescent="0.25">
      <c r="A15" s="6">
        <v>12</v>
      </c>
      <c r="B15" s="7" t="s">
        <v>9</v>
      </c>
      <c r="C15" s="24">
        <v>4</v>
      </c>
      <c r="D15" s="18">
        <v>0</v>
      </c>
      <c r="E15" s="18">
        <v>0</v>
      </c>
      <c r="F15" s="18">
        <v>0</v>
      </c>
      <c r="G15" s="18">
        <v>0</v>
      </c>
      <c r="K15" s="64">
        <f t="shared" si="0"/>
        <v>0.8</v>
      </c>
      <c r="M15" s="78" t="s">
        <v>292</v>
      </c>
      <c r="O15" s="65"/>
      <c r="Q15" s="78" t="s">
        <v>343</v>
      </c>
      <c r="S15" s="16" t="s">
        <v>28</v>
      </c>
    </row>
    <row r="16" spans="1:19" ht="14.25" customHeight="1" x14ac:dyDescent="0.25">
      <c r="A16" s="4">
        <v>13</v>
      </c>
      <c r="B16" s="5" t="s">
        <v>10</v>
      </c>
      <c r="C16" s="23">
        <v>3</v>
      </c>
      <c r="D16" s="24">
        <v>4</v>
      </c>
      <c r="E16" s="20">
        <v>5</v>
      </c>
      <c r="F16" s="24">
        <v>4</v>
      </c>
      <c r="G16" s="24">
        <v>4</v>
      </c>
      <c r="K16" s="63">
        <f t="shared" si="0"/>
        <v>4</v>
      </c>
      <c r="M16" s="63" t="s">
        <v>307</v>
      </c>
      <c r="O16" s="63" t="s">
        <v>231</v>
      </c>
      <c r="Q16" s="16" t="s">
        <v>44</v>
      </c>
      <c r="S16" s="16" t="s">
        <v>44</v>
      </c>
    </row>
    <row r="17" spans="1:19" ht="15" hidden="1" customHeight="1" x14ac:dyDescent="0.25">
      <c r="A17" s="6">
        <v>15</v>
      </c>
      <c r="B17" s="7" t="s">
        <v>11</v>
      </c>
      <c r="C17" s="18">
        <v>0</v>
      </c>
      <c r="D17" s="18">
        <v>0</v>
      </c>
      <c r="E17" s="18">
        <v>0</v>
      </c>
      <c r="F17" s="15"/>
      <c r="G17" s="15"/>
      <c r="K17" s="16">
        <f t="shared" si="0"/>
        <v>0</v>
      </c>
    </row>
    <row r="18" spans="1:19" ht="15" customHeight="1" x14ac:dyDescent="0.25">
      <c r="A18" s="4">
        <v>14</v>
      </c>
      <c r="B18" s="5" t="s">
        <v>24</v>
      </c>
      <c r="C18" s="20">
        <v>5</v>
      </c>
      <c r="D18" s="20">
        <v>5</v>
      </c>
      <c r="E18" s="24">
        <v>4</v>
      </c>
      <c r="F18" s="23">
        <v>3</v>
      </c>
      <c r="G18" s="23">
        <v>3</v>
      </c>
      <c r="K18" s="63">
        <f t="shared" si="0"/>
        <v>4</v>
      </c>
      <c r="M18" s="77" t="s">
        <v>44</v>
      </c>
      <c r="O18" s="77" t="s">
        <v>44</v>
      </c>
      <c r="Q18" s="16" t="s">
        <v>44</v>
      </c>
      <c r="S18" s="16" t="s">
        <v>44</v>
      </c>
    </row>
    <row r="19" spans="1:19" ht="0.75" hidden="1" customHeight="1" x14ac:dyDescent="0.25">
      <c r="A19" s="12">
        <v>17</v>
      </c>
      <c r="B19" s="10" t="s">
        <v>12</v>
      </c>
      <c r="C19" s="18">
        <v>0</v>
      </c>
      <c r="D19" s="18">
        <v>0</v>
      </c>
      <c r="E19" s="15"/>
      <c r="F19" s="15"/>
      <c r="G19" s="15"/>
      <c r="K19" s="16">
        <f t="shared" si="0"/>
        <v>0</v>
      </c>
      <c r="M19" s="77"/>
      <c r="O19" s="77"/>
    </row>
    <row r="20" spans="1:19" ht="15" hidden="1" customHeight="1" x14ac:dyDescent="0.25">
      <c r="A20" s="4">
        <v>18</v>
      </c>
      <c r="B20" s="5" t="s">
        <v>13</v>
      </c>
      <c r="C20" s="18">
        <v>0</v>
      </c>
      <c r="D20" s="18">
        <v>0</v>
      </c>
      <c r="E20" s="18">
        <v>0</v>
      </c>
      <c r="F20" s="15"/>
      <c r="G20" s="15"/>
      <c r="K20" s="16">
        <f t="shared" si="0"/>
        <v>0</v>
      </c>
      <c r="M20" s="77"/>
      <c r="O20" s="77"/>
    </row>
    <row r="21" spans="1:19" ht="15" hidden="1" customHeight="1" x14ac:dyDescent="0.25">
      <c r="A21" s="6">
        <v>19</v>
      </c>
      <c r="B21" s="7" t="s">
        <v>14</v>
      </c>
      <c r="C21" s="18">
        <v>0</v>
      </c>
      <c r="D21" s="18">
        <v>0</v>
      </c>
      <c r="E21" s="18">
        <v>0</v>
      </c>
      <c r="F21" s="15"/>
      <c r="G21" s="15"/>
      <c r="K21" s="16">
        <f t="shared" si="0"/>
        <v>0</v>
      </c>
      <c r="M21" s="77"/>
      <c r="O21" s="77"/>
    </row>
    <row r="22" spans="1:19" ht="15" hidden="1" customHeight="1" x14ac:dyDescent="0.25">
      <c r="A22" s="6">
        <v>20</v>
      </c>
      <c r="B22" s="7" t="s">
        <v>15</v>
      </c>
      <c r="C22" s="18">
        <v>0</v>
      </c>
      <c r="D22" s="18">
        <v>0</v>
      </c>
      <c r="E22" s="18">
        <v>0</v>
      </c>
      <c r="F22" s="15"/>
      <c r="G22" s="15"/>
      <c r="K22" s="16">
        <f t="shared" si="0"/>
        <v>0</v>
      </c>
      <c r="M22" s="77"/>
      <c r="O22" s="77"/>
    </row>
    <row r="23" spans="1:19" ht="15" customHeight="1" x14ac:dyDescent="0.25">
      <c r="A23" s="4">
        <v>15</v>
      </c>
      <c r="B23" s="5" t="s">
        <v>16</v>
      </c>
      <c r="C23" s="23">
        <v>3</v>
      </c>
      <c r="D23" s="23">
        <v>3</v>
      </c>
      <c r="E23" s="24">
        <v>4</v>
      </c>
      <c r="F23" s="24">
        <v>4</v>
      </c>
      <c r="G23" s="24">
        <v>4</v>
      </c>
      <c r="K23" s="63">
        <f t="shared" si="0"/>
        <v>3.6</v>
      </c>
      <c r="M23" s="77" t="s">
        <v>44</v>
      </c>
      <c r="O23" s="77" t="s">
        <v>44</v>
      </c>
      <c r="Q23" s="16" t="s">
        <v>44</v>
      </c>
      <c r="S23" s="16" t="s">
        <v>44</v>
      </c>
    </row>
    <row r="24" spans="1:19" ht="13.5" customHeight="1" x14ac:dyDescent="0.25">
      <c r="A24" s="6">
        <v>16</v>
      </c>
      <c r="B24" s="7" t="s">
        <v>17</v>
      </c>
      <c r="C24" s="18">
        <v>0</v>
      </c>
      <c r="D24" s="18">
        <v>0</v>
      </c>
      <c r="E24" s="23">
        <v>3</v>
      </c>
      <c r="F24" s="18">
        <v>0</v>
      </c>
      <c r="G24" s="18">
        <v>0</v>
      </c>
      <c r="K24" s="64">
        <f t="shared" si="0"/>
        <v>0.6</v>
      </c>
      <c r="M24" s="78" t="s">
        <v>292</v>
      </c>
      <c r="O24" s="65"/>
      <c r="Q24" s="78" t="s">
        <v>343</v>
      </c>
      <c r="S24" s="16" t="s">
        <v>28</v>
      </c>
    </row>
    <row r="25" spans="1:19" ht="15" hidden="1" customHeight="1" x14ac:dyDescent="0.25">
      <c r="A25" s="6">
        <v>23</v>
      </c>
      <c r="B25" s="7" t="s">
        <v>18</v>
      </c>
      <c r="C25" s="18">
        <v>0</v>
      </c>
      <c r="D25" s="18">
        <v>2</v>
      </c>
      <c r="E25" s="18">
        <v>0</v>
      </c>
      <c r="F25" s="15"/>
      <c r="G25" s="15"/>
      <c r="K25" s="16">
        <f t="shared" si="0"/>
        <v>0.66666666666666663</v>
      </c>
    </row>
    <row r="26" spans="1:19" ht="15" customHeight="1" x14ac:dyDescent="0.25">
      <c r="A26" s="4">
        <v>17</v>
      </c>
      <c r="B26" s="5" t="s">
        <v>19</v>
      </c>
      <c r="C26" s="20">
        <v>5</v>
      </c>
      <c r="D26" s="24">
        <v>4</v>
      </c>
      <c r="E26" s="23">
        <v>3</v>
      </c>
      <c r="F26" s="24">
        <v>4</v>
      </c>
      <c r="G26" s="24">
        <v>4</v>
      </c>
      <c r="K26" s="63">
        <f t="shared" si="0"/>
        <v>4</v>
      </c>
      <c r="M26" s="63" t="s">
        <v>295</v>
      </c>
      <c r="O26" s="75" t="s">
        <v>308</v>
      </c>
      <c r="Q26" s="16" t="s">
        <v>44</v>
      </c>
      <c r="S26" s="16" t="s">
        <v>44</v>
      </c>
    </row>
    <row r="27" spans="1:19" ht="15" customHeight="1" x14ac:dyDescent="0.25">
      <c r="A27" s="8">
        <v>18</v>
      </c>
      <c r="B27" s="9" t="s">
        <v>20</v>
      </c>
      <c r="C27" s="23">
        <v>3</v>
      </c>
      <c r="D27" s="23">
        <v>3</v>
      </c>
      <c r="E27" s="23">
        <v>3</v>
      </c>
      <c r="F27" s="24">
        <v>4</v>
      </c>
      <c r="G27" s="23">
        <v>3</v>
      </c>
      <c r="K27" s="63">
        <f t="shared" si="0"/>
        <v>3.2</v>
      </c>
      <c r="M27" s="63" t="s">
        <v>296</v>
      </c>
      <c r="O27" s="63" t="s">
        <v>231</v>
      </c>
      <c r="Q27" s="16" t="s">
        <v>44</v>
      </c>
      <c r="S27" s="16" t="s">
        <v>44</v>
      </c>
    </row>
    <row r="28" spans="1:19" ht="15" customHeight="1" x14ac:dyDescent="0.25">
      <c r="A28" s="4">
        <v>19</v>
      </c>
      <c r="B28" s="5" t="s">
        <v>21</v>
      </c>
      <c r="C28" s="23">
        <v>3</v>
      </c>
      <c r="D28" s="23">
        <v>3</v>
      </c>
      <c r="E28" s="23">
        <v>3</v>
      </c>
      <c r="F28" s="24">
        <v>4</v>
      </c>
      <c r="G28" s="20">
        <v>5</v>
      </c>
      <c r="K28" s="63">
        <f>AVERAGE(C28:G28)</f>
        <v>3.6</v>
      </c>
      <c r="M28" s="64" t="s">
        <v>295</v>
      </c>
      <c r="O28" s="64" t="s">
        <v>44</v>
      </c>
      <c r="Q28" s="93" t="s">
        <v>311</v>
      </c>
      <c r="S28" s="16" t="s">
        <v>44</v>
      </c>
    </row>
    <row r="29" spans="1:19" x14ac:dyDescent="0.25">
      <c r="C29" s="15" t="s">
        <v>277</v>
      </c>
      <c r="D29" s="15" t="s">
        <v>278</v>
      </c>
      <c r="E29" s="15" t="s">
        <v>279</v>
      </c>
      <c r="F29" s="15" t="s">
        <v>276</v>
      </c>
      <c r="G29" s="15" t="s">
        <v>281</v>
      </c>
    </row>
    <row r="31" spans="1:19" x14ac:dyDescent="0.25">
      <c r="C31" s="65" t="s">
        <v>282</v>
      </c>
      <c r="D31" s="65" t="s">
        <v>285</v>
      </c>
      <c r="E31" s="65" t="s">
        <v>288</v>
      </c>
      <c r="F31" s="65" t="s">
        <v>282</v>
      </c>
      <c r="G31" s="65" t="s">
        <v>282</v>
      </c>
    </row>
    <row r="32" spans="1:19" x14ac:dyDescent="0.25">
      <c r="C32" s="65" t="s">
        <v>283</v>
      </c>
      <c r="D32" s="65" t="s">
        <v>286</v>
      </c>
      <c r="E32" s="16" t="s">
        <v>289</v>
      </c>
      <c r="F32" s="65" t="s">
        <v>284</v>
      </c>
      <c r="G32" s="16" t="s">
        <v>289</v>
      </c>
    </row>
    <row r="33" spans="3:7" x14ac:dyDescent="0.25">
      <c r="C33" s="74"/>
      <c r="D33" s="16" t="s">
        <v>287</v>
      </c>
      <c r="E33" s="16" t="s">
        <v>290</v>
      </c>
    </row>
    <row r="34" spans="3:7" x14ac:dyDescent="0.25">
      <c r="E34" s="65" t="s">
        <v>285</v>
      </c>
    </row>
    <row r="35" spans="3:7" x14ac:dyDescent="0.25">
      <c r="E35" s="16" t="s">
        <v>287</v>
      </c>
    </row>
    <row r="37" spans="3:7" x14ac:dyDescent="0.25">
      <c r="C37" s="63" t="s">
        <v>300</v>
      </c>
      <c r="D37" s="63" t="s">
        <v>300</v>
      </c>
      <c r="E37" s="63" t="s">
        <v>300</v>
      </c>
      <c r="F37" s="63" t="s">
        <v>300</v>
      </c>
      <c r="G37" s="63" t="s">
        <v>300</v>
      </c>
    </row>
    <row r="38" spans="3:7" x14ac:dyDescent="0.25">
      <c r="C38" s="16">
        <v>25</v>
      </c>
      <c r="D38" s="16">
        <v>30</v>
      </c>
      <c r="E38" s="16">
        <v>21</v>
      </c>
      <c r="F38" s="16">
        <v>30</v>
      </c>
      <c r="G38" s="16">
        <v>60</v>
      </c>
    </row>
    <row r="40" spans="3:7" x14ac:dyDescent="0.25">
      <c r="C40" s="16" t="s">
        <v>301</v>
      </c>
      <c r="D40" s="16" t="s">
        <v>302</v>
      </c>
      <c r="E40" s="16" t="s">
        <v>303</v>
      </c>
      <c r="F40" s="16" t="s">
        <v>304</v>
      </c>
      <c r="G40" s="16" t="s">
        <v>305</v>
      </c>
    </row>
  </sheetData>
  <hyperlinks>
    <hyperlink ref="C40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8"/>
  <sheetViews>
    <sheetView workbookViewId="0">
      <selection activeCell="A29" sqref="A29"/>
    </sheetView>
  </sheetViews>
  <sheetFormatPr defaultRowHeight="15" customHeight="1" x14ac:dyDescent="0.25"/>
  <cols>
    <col min="1" max="1" width="3.28515625" style="16" bestFit="1" customWidth="1"/>
    <col min="2" max="2" width="41.7109375" style="16" customWidth="1"/>
    <col min="3" max="3" width="11.28515625" style="16" bestFit="1" customWidth="1"/>
    <col min="4" max="16384" width="9.140625" style="16"/>
  </cols>
  <sheetData>
    <row r="1" spans="1:3" ht="15" customHeight="1" x14ac:dyDescent="0.25">
      <c r="A1" s="1"/>
      <c r="B1" s="2" t="s">
        <v>27</v>
      </c>
    </row>
    <row r="2" spans="1:3" ht="15" customHeight="1" x14ac:dyDescent="0.25">
      <c r="A2" s="3" t="s">
        <v>26</v>
      </c>
      <c r="B2" s="2" t="s">
        <v>25</v>
      </c>
      <c r="C2" s="14">
        <v>45210</v>
      </c>
    </row>
    <row r="3" spans="1:3" ht="15" customHeight="1" x14ac:dyDescent="0.25">
      <c r="A3" s="4">
        <v>1</v>
      </c>
      <c r="B3" s="5" t="s">
        <v>0</v>
      </c>
      <c r="C3" s="20">
        <v>5</v>
      </c>
    </row>
    <row r="4" spans="1:3" ht="15" customHeight="1" x14ac:dyDescent="0.25">
      <c r="A4" s="4">
        <v>2</v>
      </c>
      <c r="B4" s="5" t="s">
        <v>1</v>
      </c>
      <c r="C4" s="20">
        <v>5</v>
      </c>
    </row>
    <row r="5" spans="1:3" ht="15" customHeight="1" x14ac:dyDescent="0.25">
      <c r="A5" s="4">
        <v>3</v>
      </c>
      <c r="B5" s="5" t="s">
        <v>2</v>
      </c>
      <c r="C5" s="20">
        <v>5</v>
      </c>
    </row>
    <row r="6" spans="1:3" ht="15" customHeight="1" x14ac:dyDescent="0.25">
      <c r="A6" s="4">
        <v>4</v>
      </c>
      <c r="B6" s="5" t="s">
        <v>3</v>
      </c>
      <c r="C6" s="20">
        <v>5</v>
      </c>
    </row>
    <row r="7" spans="1:3" ht="0.75" hidden="1" customHeight="1" x14ac:dyDescent="0.25">
      <c r="A7" s="12">
        <v>5</v>
      </c>
      <c r="B7" s="10" t="s">
        <v>22</v>
      </c>
      <c r="C7" s="20"/>
    </row>
    <row r="8" spans="1:3" ht="15" customHeight="1" x14ac:dyDescent="0.25">
      <c r="A8" s="4">
        <v>5</v>
      </c>
      <c r="B8" s="5" t="s">
        <v>4</v>
      </c>
      <c r="C8" s="20">
        <v>5</v>
      </c>
    </row>
    <row r="9" spans="1:3" ht="15" customHeight="1" x14ac:dyDescent="0.25">
      <c r="A9" s="6">
        <v>6</v>
      </c>
      <c r="B9" s="7" t="s">
        <v>5</v>
      </c>
      <c r="C9" s="23">
        <v>3</v>
      </c>
    </row>
    <row r="10" spans="1:3" ht="15" customHeight="1" x14ac:dyDescent="0.25">
      <c r="A10" s="6">
        <v>7</v>
      </c>
      <c r="B10" s="7" t="s">
        <v>6</v>
      </c>
      <c r="C10" s="18">
        <v>0</v>
      </c>
    </row>
    <row r="11" spans="1:3" ht="15" customHeight="1" x14ac:dyDescent="0.25">
      <c r="A11" s="6">
        <v>8</v>
      </c>
      <c r="B11" s="7" t="s">
        <v>33</v>
      </c>
      <c r="C11" s="18">
        <v>2</v>
      </c>
    </row>
    <row r="12" spans="1:3" ht="15" customHeight="1" x14ac:dyDescent="0.25">
      <c r="A12" s="6">
        <v>9</v>
      </c>
      <c r="B12" s="7" t="s">
        <v>7</v>
      </c>
      <c r="C12" s="18">
        <v>0</v>
      </c>
    </row>
    <row r="13" spans="1:3" ht="15" customHeight="1" x14ac:dyDescent="0.25">
      <c r="A13" s="6">
        <v>10</v>
      </c>
      <c r="B13" s="7" t="s">
        <v>34</v>
      </c>
      <c r="C13" s="20">
        <v>5</v>
      </c>
    </row>
    <row r="14" spans="1:3" ht="15" customHeight="1" x14ac:dyDescent="0.25">
      <c r="A14" s="6">
        <v>11</v>
      </c>
      <c r="B14" s="7" t="s">
        <v>8</v>
      </c>
      <c r="C14" s="18">
        <v>0</v>
      </c>
    </row>
    <row r="15" spans="1:3" ht="15" customHeight="1" x14ac:dyDescent="0.25">
      <c r="A15" s="6">
        <v>12</v>
      </c>
      <c r="B15" s="7" t="s">
        <v>9</v>
      </c>
      <c r="C15" s="18">
        <v>0</v>
      </c>
    </row>
    <row r="16" spans="1:3" ht="15" customHeight="1" x14ac:dyDescent="0.25">
      <c r="A16" s="4">
        <v>13</v>
      </c>
      <c r="B16" s="5" t="s">
        <v>10</v>
      </c>
      <c r="C16" s="18">
        <v>0</v>
      </c>
    </row>
    <row r="17" spans="1:3" ht="15" hidden="1" customHeight="1" x14ac:dyDescent="0.25">
      <c r="A17" s="6">
        <v>15</v>
      </c>
      <c r="B17" s="7" t="s">
        <v>11</v>
      </c>
      <c r="C17" s="18">
        <v>0</v>
      </c>
    </row>
    <row r="18" spans="1:3" ht="15" customHeight="1" x14ac:dyDescent="0.25">
      <c r="A18" s="4">
        <v>14</v>
      </c>
      <c r="B18" s="5" t="s">
        <v>24</v>
      </c>
      <c r="C18" s="23">
        <v>3</v>
      </c>
    </row>
    <row r="19" spans="1:3" ht="12" hidden="1" customHeight="1" x14ac:dyDescent="0.25">
      <c r="A19" s="12">
        <v>17</v>
      </c>
      <c r="B19" s="10" t="s">
        <v>12</v>
      </c>
      <c r="C19" s="15"/>
    </row>
    <row r="20" spans="1:3" ht="8.25" hidden="1" customHeight="1" x14ac:dyDescent="0.25">
      <c r="A20" s="4">
        <v>18</v>
      </c>
      <c r="B20" s="5" t="s">
        <v>13</v>
      </c>
      <c r="C20" s="18">
        <v>0</v>
      </c>
    </row>
    <row r="21" spans="1:3" ht="2.25" hidden="1" customHeight="1" x14ac:dyDescent="0.25">
      <c r="A21" s="6">
        <v>19</v>
      </c>
      <c r="B21" s="7" t="s">
        <v>14</v>
      </c>
      <c r="C21" s="18">
        <v>0</v>
      </c>
    </row>
    <row r="22" spans="1:3" ht="6.75" hidden="1" customHeight="1" x14ac:dyDescent="0.25">
      <c r="A22" s="6">
        <v>20</v>
      </c>
      <c r="B22" s="7" t="s">
        <v>15</v>
      </c>
      <c r="C22" s="18">
        <v>0</v>
      </c>
    </row>
    <row r="23" spans="1:3" ht="15" customHeight="1" x14ac:dyDescent="0.25">
      <c r="A23" s="4">
        <v>15</v>
      </c>
      <c r="B23" s="5" t="s">
        <v>16</v>
      </c>
      <c r="C23" s="23">
        <v>3</v>
      </c>
    </row>
    <row r="24" spans="1:3" ht="15" customHeight="1" x14ac:dyDescent="0.25">
      <c r="A24" s="6">
        <v>16</v>
      </c>
      <c r="B24" s="7" t="s">
        <v>17</v>
      </c>
      <c r="C24" s="18">
        <v>0</v>
      </c>
    </row>
    <row r="25" spans="1:3" ht="15" hidden="1" customHeight="1" x14ac:dyDescent="0.25">
      <c r="A25" s="6">
        <v>23</v>
      </c>
      <c r="B25" s="7" t="s">
        <v>18</v>
      </c>
      <c r="C25" s="18">
        <v>0</v>
      </c>
    </row>
    <row r="26" spans="1:3" ht="15" customHeight="1" x14ac:dyDescent="0.25">
      <c r="A26" s="4">
        <v>17</v>
      </c>
      <c r="B26" s="5" t="s">
        <v>19</v>
      </c>
      <c r="C26" s="23">
        <v>3</v>
      </c>
    </row>
    <row r="27" spans="1:3" ht="15" customHeight="1" x14ac:dyDescent="0.25">
      <c r="A27" s="8">
        <v>18</v>
      </c>
      <c r="B27" s="9" t="s">
        <v>20</v>
      </c>
      <c r="C27" s="23">
        <v>3</v>
      </c>
    </row>
    <row r="28" spans="1:3" ht="15" customHeight="1" x14ac:dyDescent="0.25">
      <c r="A28" s="4">
        <v>19</v>
      </c>
      <c r="B28" s="5" t="s">
        <v>21</v>
      </c>
      <c r="C28" s="24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workbookViewId="0">
      <selection activeCell="A29" sqref="A29"/>
    </sheetView>
  </sheetViews>
  <sheetFormatPr defaultRowHeight="15" customHeight="1" x14ac:dyDescent="0.25"/>
  <cols>
    <col min="2" max="2" width="40.5703125" customWidth="1"/>
  </cols>
  <sheetData>
    <row r="2" spans="1:4" ht="15" customHeight="1" x14ac:dyDescent="0.25">
      <c r="A2" s="43" t="s">
        <v>26</v>
      </c>
      <c r="B2" s="2" t="s">
        <v>25</v>
      </c>
      <c r="C2" s="13" t="s">
        <v>117</v>
      </c>
    </row>
    <row r="3" spans="1:4" ht="15" customHeight="1" x14ac:dyDescent="0.25">
      <c r="A3" s="4">
        <v>1</v>
      </c>
      <c r="B3" s="5" t="s">
        <v>0</v>
      </c>
      <c r="C3" s="15">
        <f>ROUNDUP(AVERAGE(Посещаемость!BI3,Выполнение!BL4,Тестирование!K3,'Контроль конспектов'!C3),0)</f>
        <v>3</v>
      </c>
      <c r="D3">
        <v>3</v>
      </c>
    </row>
    <row r="4" spans="1:4" ht="15" customHeight="1" x14ac:dyDescent="0.25">
      <c r="A4" s="4">
        <v>2</v>
      </c>
      <c r="B4" s="5" t="s">
        <v>1</v>
      </c>
      <c r="C4" s="15">
        <f>ROUNDUP(AVERAGE(Посещаемость!BI4,Выполнение!BL5,Тестирование!K4,'Контроль конспектов'!C4),0)</f>
        <v>4</v>
      </c>
      <c r="D4">
        <v>5</v>
      </c>
    </row>
    <row r="5" spans="1:4" ht="15" customHeight="1" x14ac:dyDescent="0.25">
      <c r="A5" s="4">
        <v>3</v>
      </c>
      <c r="B5" s="5" t="s">
        <v>2</v>
      </c>
      <c r="C5" s="15">
        <f>ROUNDUP(AVERAGE(Посещаемость!BI5,Выполнение!BL6,Тестирование!K5,'Контроль конспектов'!C5),0)</f>
        <v>4</v>
      </c>
      <c r="D5">
        <v>5</v>
      </c>
    </row>
    <row r="6" spans="1:4" ht="13.5" customHeight="1" x14ac:dyDescent="0.25">
      <c r="A6" s="4">
        <v>4</v>
      </c>
      <c r="B6" s="5" t="s">
        <v>3</v>
      </c>
      <c r="C6" s="15">
        <f>ROUNDUP(AVERAGE(Посещаемость!BI6,Выполнение!BL7,Тестирование!K6,'Контроль конспектов'!C6),0)</f>
        <v>4</v>
      </c>
      <c r="D6">
        <v>5</v>
      </c>
    </row>
    <row r="7" spans="1:4" ht="15" hidden="1" customHeight="1" x14ac:dyDescent="0.25">
      <c r="A7" s="12">
        <v>5</v>
      </c>
      <c r="B7" s="10" t="s">
        <v>22</v>
      </c>
      <c r="C7" s="15">
        <f>ROUNDUP(AVERAGE(Посещаемость!BI7,Выполнение!BL8,Тестирование!K7,'Контроль конспектов'!C7),0)</f>
        <v>0</v>
      </c>
      <c r="D7">
        <v>0</v>
      </c>
    </row>
    <row r="8" spans="1:4" ht="15" customHeight="1" x14ac:dyDescent="0.25">
      <c r="A8" s="4">
        <v>5</v>
      </c>
      <c r="B8" s="5" t="s">
        <v>4</v>
      </c>
      <c r="C8" s="15">
        <f>ROUNDUP(AVERAGE(Посещаемость!BI8,Выполнение!BL9,Тестирование!K8,'Контроль конспектов'!C8),0)</f>
        <v>5</v>
      </c>
      <c r="D8">
        <v>5</v>
      </c>
    </row>
    <row r="9" spans="1:4" ht="15" customHeight="1" x14ac:dyDescent="0.25">
      <c r="A9" s="6">
        <v>6</v>
      </c>
      <c r="B9" s="7" t="s">
        <v>5</v>
      </c>
      <c r="C9" s="15">
        <f>ROUNDUP(AVERAGE(Посещаемость!BI9,Выполнение!BL10,Тестирование!K9,'Контроль конспектов'!C9),0)</f>
        <v>3</v>
      </c>
      <c r="D9">
        <v>3</v>
      </c>
    </row>
    <row r="10" spans="1:4" ht="15" customHeight="1" x14ac:dyDescent="0.25">
      <c r="A10" s="6">
        <v>7</v>
      </c>
      <c r="B10" s="7" t="s">
        <v>6</v>
      </c>
      <c r="C10" s="15">
        <f>ROUNDUP(AVERAGE(Посещаемость!BI10,Выполнение!BL11,Тестирование!K10,'Контроль конспектов'!C10),0)</f>
        <v>1</v>
      </c>
      <c r="D10">
        <v>2</v>
      </c>
    </row>
    <row r="11" spans="1:4" ht="15" customHeight="1" x14ac:dyDescent="0.25">
      <c r="A11" s="6">
        <v>8</v>
      </c>
      <c r="B11" s="7" t="s">
        <v>33</v>
      </c>
      <c r="C11" s="15">
        <f>ROUNDUP(AVERAGE(Посещаемость!BI11,Выполнение!BL12,Тестирование!K11,'Контроль конспектов'!C11),0)</f>
        <v>3</v>
      </c>
      <c r="D11">
        <v>3</v>
      </c>
    </row>
    <row r="12" spans="1:4" ht="15" customHeight="1" x14ac:dyDescent="0.25">
      <c r="A12" s="6">
        <v>9</v>
      </c>
      <c r="B12" s="7" t="s">
        <v>7</v>
      </c>
      <c r="C12" s="15">
        <f>ROUNDUP(AVERAGE(Посещаемость!BI12,Выполнение!BL13,Тестирование!K12,'Контроль конспектов'!C12),0)</f>
        <v>1</v>
      </c>
      <c r="D12">
        <v>0</v>
      </c>
    </row>
    <row r="13" spans="1:4" ht="15" customHeight="1" x14ac:dyDescent="0.25">
      <c r="A13" s="6">
        <v>10</v>
      </c>
      <c r="B13" s="7" t="s">
        <v>34</v>
      </c>
      <c r="C13" s="15">
        <f>ROUNDUP(AVERAGE(Посещаемость!BI13,Выполнение!BL14,Тестирование!K13,'Контроль конспектов'!C13),0)</f>
        <v>4</v>
      </c>
      <c r="D13">
        <v>3</v>
      </c>
    </row>
    <row r="14" spans="1:4" ht="15" customHeight="1" x14ac:dyDescent="0.25">
      <c r="A14" s="6">
        <v>11</v>
      </c>
      <c r="B14" s="7" t="s">
        <v>8</v>
      </c>
      <c r="C14" s="15">
        <f>ROUNDUP(AVERAGE(Посещаемость!BI14,Выполнение!BL15,Тестирование!K14,'Контроль конспектов'!C14),0)</f>
        <v>1</v>
      </c>
      <c r="D14">
        <v>0</v>
      </c>
    </row>
    <row r="15" spans="1:4" ht="15" customHeight="1" x14ac:dyDescent="0.25">
      <c r="A15" s="6">
        <v>12</v>
      </c>
      <c r="B15" s="7" t="s">
        <v>9</v>
      </c>
      <c r="C15" s="15">
        <f>ROUNDUP(AVERAGE(Посещаемость!BI15,Выполнение!BL16,Тестирование!K15,'Контроль конспектов'!C15),0)</f>
        <v>1</v>
      </c>
      <c r="D15">
        <v>0</v>
      </c>
    </row>
    <row r="16" spans="1:4" ht="13.5" customHeight="1" x14ac:dyDescent="0.25">
      <c r="A16" s="4">
        <v>13</v>
      </c>
      <c r="B16" s="5" t="s">
        <v>10</v>
      </c>
      <c r="C16" s="15">
        <f>ROUNDUP(AVERAGE(Посещаемость!BI16,Выполнение!BL17,Тестирование!K16,'Контроль конспектов'!C16),0)</f>
        <v>3</v>
      </c>
      <c r="D16">
        <v>4</v>
      </c>
    </row>
    <row r="17" spans="1:4" ht="15" hidden="1" customHeight="1" x14ac:dyDescent="0.25">
      <c r="A17" s="6">
        <v>15</v>
      </c>
      <c r="B17" s="7" t="s">
        <v>11</v>
      </c>
      <c r="C17" s="15">
        <f>ROUNDUP(AVERAGE(Посещаемость!BI17,Выполнение!BL18,Тестирование!K17,'Контроль конспектов'!C17),0)</f>
        <v>0</v>
      </c>
      <c r="D17">
        <v>0</v>
      </c>
    </row>
    <row r="18" spans="1:4" ht="15" customHeight="1" x14ac:dyDescent="0.25">
      <c r="A18" s="4">
        <v>14</v>
      </c>
      <c r="B18" s="5" t="s">
        <v>24</v>
      </c>
      <c r="C18" s="15">
        <f>ROUNDUP(AVERAGE(Посещаемость!BI18,Выполнение!BL19,Тестирование!K18,'Контроль конспектов'!C18),0)</f>
        <v>4</v>
      </c>
      <c r="D18">
        <v>3</v>
      </c>
    </row>
    <row r="19" spans="1:4" ht="15" hidden="1" customHeight="1" x14ac:dyDescent="0.25">
      <c r="A19" s="12">
        <v>17</v>
      </c>
      <c r="B19" s="10" t="s">
        <v>12</v>
      </c>
      <c r="C19" s="15">
        <f>ROUNDUP(AVERAGE(Посещаемость!BI19,Выполнение!BL20,Тестирование!K19,'Контроль конспектов'!C19),0)</f>
        <v>0</v>
      </c>
      <c r="D19">
        <v>0</v>
      </c>
    </row>
    <row r="20" spans="1:4" ht="14.25" hidden="1" customHeight="1" x14ac:dyDescent="0.25">
      <c r="A20" s="4">
        <v>18</v>
      </c>
      <c r="B20" s="5" t="s">
        <v>13</v>
      </c>
      <c r="C20" s="15">
        <f>ROUNDUP(AVERAGE(Посещаемость!BI20,Выполнение!BL21,Тестирование!K20,'Контроль конспектов'!C20),0)</f>
        <v>0</v>
      </c>
      <c r="D20">
        <v>0</v>
      </c>
    </row>
    <row r="21" spans="1:4" ht="13.5" hidden="1" customHeight="1" x14ac:dyDescent="0.25">
      <c r="A21" s="6">
        <v>19</v>
      </c>
      <c r="B21" s="7" t="s">
        <v>14</v>
      </c>
      <c r="C21" s="15">
        <f>ROUNDUP(AVERAGE(Посещаемость!BI21,Выполнение!BL22,Тестирование!K21,'Контроль конспектов'!C21),0)</f>
        <v>1</v>
      </c>
      <c r="D21">
        <v>0</v>
      </c>
    </row>
    <row r="22" spans="1:4" ht="15" hidden="1" customHeight="1" x14ac:dyDescent="0.25">
      <c r="A22" s="6">
        <v>20</v>
      </c>
      <c r="B22" s="7" t="s">
        <v>15</v>
      </c>
      <c r="C22" s="15">
        <f>ROUNDUP(AVERAGE(Посещаемость!BI22,Выполнение!BL23,Тестирование!K22,'Контроль конспектов'!C22),0)</f>
        <v>0</v>
      </c>
      <c r="D22">
        <v>0</v>
      </c>
    </row>
    <row r="23" spans="1:4" ht="15" customHeight="1" x14ac:dyDescent="0.25">
      <c r="A23" s="4">
        <v>15</v>
      </c>
      <c r="B23" s="5" t="s">
        <v>16</v>
      </c>
      <c r="C23" s="15">
        <f>ROUNDUP(AVERAGE(Посещаемость!BI23,Выполнение!BL24,Тестирование!K23,'Контроль конспектов'!C23),0)</f>
        <v>4</v>
      </c>
      <c r="D23">
        <v>3</v>
      </c>
    </row>
    <row r="24" spans="1:4" ht="15" customHeight="1" x14ac:dyDescent="0.25">
      <c r="A24" s="6">
        <v>16</v>
      </c>
      <c r="B24" s="7" t="s">
        <v>17</v>
      </c>
      <c r="C24" s="15">
        <f>ROUNDUP(AVERAGE(Посещаемость!BI24,Выполнение!BL25,Тестирование!K24,'Контроль конспектов'!C24),0)</f>
        <v>1</v>
      </c>
      <c r="D24">
        <v>0</v>
      </c>
    </row>
    <row r="25" spans="1:4" ht="15" hidden="1" customHeight="1" x14ac:dyDescent="0.25">
      <c r="A25" s="6">
        <v>23</v>
      </c>
      <c r="B25" s="7" t="s">
        <v>18</v>
      </c>
      <c r="C25" s="15">
        <f>ROUNDUP(AVERAGE(Посещаемость!BI25,Выполнение!BL26,Тестирование!K25,'Контроль конспектов'!C25),0)</f>
        <v>1</v>
      </c>
      <c r="D25">
        <v>0</v>
      </c>
    </row>
    <row r="26" spans="1:4" ht="15" customHeight="1" x14ac:dyDescent="0.25">
      <c r="A26" s="4">
        <v>17</v>
      </c>
      <c r="B26" s="5" t="s">
        <v>19</v>
      </c>
      <c r="C26" s="15">
        <f>ROUNDUP(AVERAGE(Посещаемость!BI26,Выполнение!BL27,Тестирование!K26,'Контроль конспектов'!C26),0)</f>
        <v>4</v>
      </c>
      <c r="D26">
        <v>3</v>
      </c>
    </row>
    <row r="27" spans="1:4" ht="15" customHeight="1" x14ac:dyDescent="0.25">
      <c r="A27" s="8">
        <v>18</v>
      </c>
      <c r="B27" s="9" t="s">
        <v>20</v>
      </c>
      <c r="C27" s="15">
        <f>ROUNDUP(AVERAGE(Посещаемость!BI27,Выполнение!BL28,Тестирование!K27,'Контроль конспектов'!C27),0)</f>
        <v>3</v>
      </c>
      <c r="D27">
        <v>2</v>
      </c>
    </row>
    <row r="28" spans="1:4" ht="15" customHeight="1" x14ac:dyDescent="0.25">
      <c r="A28" s="4">
        <v>19</v>
      </c>
      <c r="B28" s="5" t="s">
        <v>21</v>
      </c>
      <c r="C28" s="15">
        <f>ROUNDUP(AVERAGE(Посещаемость!BI28,Выполнение!BL29,Тестирование!K28,'Контроль конспектов'!C28),0)</f>
        <v>4</v>
      </c>
      <c r="D28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S21" sqref="S21"/>
    </sheetView>
  </sheetViews>
  <sheetFormatPr defaultRowHeight="15" customHeight="1" x14ac:dyDescent="0.25"/>
  <cols>
    <col min="1" max="1" width="3.28515625" bestFit="1" customWidth="1"/>
    <col min="2" max="2" width="41.42578125" customWidth="1"/>
    <col min="3" max="3" width="10.28515625" bestFit="1" customWidth="1"/>
    <col min="4" max="4" width="6" bestFit="1" customWidth="1"/>
    <col min="5" max="5" width="5.42578125" bestFit="1" customWidth="1"/>
    <col min="6" max="6" width="4.7109375" bestFit="1" customWidth="1"/>
    <col min="7" max="7" width="5.140625" bestFit="1" customWidth="1"/>
    <col min="8" max="8" width="6.140625" bestFit="1" customWidth="1"/>
    <col min="9" max="9" width="4.85546875" bestFit="1" customWidth="1"/>
    <col min="10" max="10" width="7.5703125" bestFit="1" customWidth="1"/>
  </cols>
  <sheetData>
    <row r="1" spans="1:23" ht="15" customHeight="1" x14ac:dyDescent="0.25">
      <c r="C1" s="106" t="s">
        <v>117</v>
      </c>
      <c r="D1" s="106"/>
      <c r="E1" s="106"/>
      <c r="F1" s="106"/>
      <c r="G1" s="106"/>
      <c r="H1" s="106"/>
      <c r="I1" s="106"/>
      <c r="J1" s="106"/>
      <c r="K1" s="106"/>
      <c r="L1" s="106"/>
      <c r="N1" s="106" t="s">
        <v>330</v>
      </c>
      <c r="O1" s="106"/>
      <c r="P1" s="106"/>
      <c r="Q1" s="106"/>
      <c r="R1" s="106"/>
      <c r="S1" s="106"/>
      <c r="T1" s="106"/>
      <c r="U1" s="106"/>
      <c r="V1" s="106"/>
    </row>
    <row r="2" spans="1:23" ht="15" customHeight="1" x14ac:dyDescent="0.25">
      <c r="A2" s="52" t="s">
        <v>26</v>
      </c>
      <c r="B2" s="2" t="s">
        <v>25</v>
      </c>
      <c r="C2" s="53" t="s">
        <v>219</v>
      </c>
      <c r="D2" s="53" t="s">
        <v>220</v>
      </c>
      <c r="E2" s="53" t="s">
        <v>221</v>
      </c>
      <c r="F2" s="53" t="s">
        <v>222</v>
      </c>
      <c r="G2" s="53" t="s">
        <v>223</v>
      </c>
      <c r="H2" s="53" t="s">
        <v>224</v>
      </c>
      <c r="I2" s="53" t="s">
        <v>225</v>
      </c>
      <c r="J2" s="53" t="s">
        <v>226</v>
      </c>
      <c r="K2" s="53" t="s">
        <v>227</v>
      </c>
      <c r="L2" s="53" t="s">
        <v>228</v>
      </c>
      <c r="N2" s="53" t="s">
        <v>219</v>
      </c>
      <c r="O2" s="53" t="s">
        <v>220</v>
      </c>
      <c r="P2" s="53" t="s">
        <v>221</v>
      </c>
      <c r="Q2" s="53" t="s">
        <v>222</v>
      </c>
      <c r="R2" s="53" t="s">
        <v>223</v>
      </c>
      <c r="S2" s="53" t="s">
        <v>224</v>
      </c>
      <c r="T2" s="53" t="s">
        <v>333</v>
      </c>
      <c r="U2" s="53" t="s">
        <v>225</v>
      </c>
      <c r="V2" s="53" t="s">
        <v>226</v>
      </c>
      <c r="W2" s="53" t="s">
        <v>336</v>
      </c>
    </row>
    <row r="3" spans="1:23" ht="15" customHeight="1" x14ac:dyDescent="0.25">
      <c r="A3" s="4">
        <v>3</v>
      </c>
      <c r="B3" s="5" t="s">
        <v>2</v>
      </c>
      <c r="C3">
        <v>5</v>
      </c>
      <c r="D3">
        <v>5</v>
      </c>
      <c r="E3">
        <v>5</v>
      </c>
      <c r="F3">
        <v>5</v>
      </c>
      <c r="G3">
        <v>3</v>
      </c>
      <c r="H3">
        <v>5</v>
      </c>
      <c r="I3">
        <v>5</v>
      </c>
      <c r="J3">
        <v>4</v>
      </c>
      <c r="K3">
        <f t="shared" ref="K3:K28" si="0">SUM(C3:J3)/8</f>
        <v>4.625</v>
      </c>
      <c r="L3">
        <v>4.625</v>
      </c>
      <c r="N3" s="95">
        <v>4</v>
      </c>
      <c r="O3" s="89" t="s">
        <v>331</v>
      </c>
      <c r="P3" s="89" t="s">
        <v>331</v>
      </c>
      <c r="Q3" s="89" t="s">
        <v>332</v>
      </c>
      <c r="R3" s="89" t="s">
        <v>331</v>
      </c>
      <c r="S3" s="95">
        <v>4</v>
      </c>
      <c r="T3" s="89" t="s">
        <v>331</v>
      </c>
      <c r="U3" s="89" t="s">
        <v>331</v>
      </c>
      <c r="V3" s="89" t="s">
        <v>331</v>
      </c>
      <c r="W3" s="89" t="s">
        <v>331</v>
      </c>
    </row>
    <row r="4" spans="1:23" ht="15" customHeight="1" x14ac:dyDescent="0.25">
      <c r="A4" s="4">
        <v>2</v>
      </c>
      <c r="B4" s="5" t="s">
        <v>1</v>
      </c>
      <c r="C4">
        <v>5</v>
      </c>
      <c r="D4">
        <v>5</v>
      </c>
      <c r="E4">
        <v>5</v>
      </c>
      <c r="F4">
        <v>4</v>
      </c>
      <c r="G4">
        <v>3</v>
      </c>
      <c r="H4">
        <v>5</v>
      </c>
      <c r="I4">
        <v>5</v>
      </c>
      <c r="J4">
        <v>4</v>
      </c>
      <c r="K4">
        <f t="shared" si="0"/>
        <v>4.5</v>
      </c>
      <c r="L4">
        <v>4.5</v>
      </c>
      <c r="N4" s="89">
        <v>5</v>
      </c>
      <c r="O4" s="89" t="s">
        <v>331</v>
      </c>
      <c r="P4" s="89" t="s">
        <v>331</v>
      </c>
      <c r="Q4" s="89" t="s">
        <v>332</v>
      </c>
      <c r="R4" s="89" t="s">
        <v>331</v>
      </c>
      <c r="S4" s="95">
        <v>4</v>
      </c>
      <c r="T4" s="89" t="s">
        <v>331</v>
      </c>
      <c r="U4" s="89" t="s">
        <v>331</v>
      </c>
      <c r="V4" s="89" t="s">
        <v>331</v>
      </c>
      <c r="W4" s="89" t="s">
        <v>331</v>
      </c>
    </row>
    <row r="5" spans="1:23" ht="15" customHeight="1" x14ac:dyDescent="0.25">
      <c r="A5" s="4">
        <v>6</v>
      </c>
      <c r="B5" s="5" t="s">
        <v>4</v>
      </c>
      <c r="C5">
        <v>4</v>
      </c>
      <c r="D5">
        <v>5</v>
      </c>
      <c r="E5">
        <v>5</v>
      </c>
      <c r="F5">
        <v>4</v>
      </c>
      <c r="G5">
        <v>3</v>
      </c>
      <c r="H5">
        <v>5</v>
      </c>
      <c r="I5">
        <v>5</v>
      </c>
      <c r="J5">
        <v>4</v>
      </c>
      <c r="K5">
        <f t="shared" si="0"/>
        <v>4.375</v>
      </c>
      <c r="L5">
        <v>4.375</v>
      </c>
      <c r="N5" s="96">
        <v>3</v>
      </c>
      <c r="O5" s="89" t="s">
        <v>331</v>
      </c>
      <c r="P5" s="89" t="s">
        <v>331</v>
      </c>
      <c r="Q5" s="95" t="s">
        <v>332</v>
      </c>
      <c r="R5" s="89" t="s">
        <v>331</v>
      </c>
      <c r="S5" s="95">
        <v>4</v>
      </c>
      <c r="T5" s="89" t="s">
        <v>331</v>
      </c>
      <c r="U5" s="89" t="s">
        <v>331</v>
      </c>
      <c r="V5" s="89" t="s">
        <v>331</v>
      </c>
      <c r="W5" s="89" t="s">
        <v>331</v>
      </c>
    </row>
    <row r="6" spans="1:23" ht="15" customHeight="1" x14ac:dyDescent="0.25">
      <c r="A6" s="4">
        <v>4</v>
      </c>
      <c r="B6" s="5" t="s">
        <v>3</v>
      </c>
      <c r="C6">
        <v>3</v>
      </c>
      <c r="D6">
        <v>4</v>
      </c>
      <c r="E6">
        <v>5</v>
      </c>
      <c r="F6">
        <v>4</v>
      </c>
      <c r="G6">
        <v>3</v>
      </c>
      <c r="H6">
        <v>5</v>
      </c>
      <c r="I6">
        <v>5</v>
      </c>
      <c r="J6">
        <v>4</v>
      </c>
      <c r="K6">
        <f t="shared" si="0"/>
        <v>4.125</v>
      </c>
      <c r="L6">
        <v>4.125</v>
      </c>
      <c r="N6" s="96">
        <v>3</v>
      </c>
      <c r="O6" s="89" t="s">
        <v>331</v>
      </c>
      <c r="P6" s="89" t="s">
        <v>331</v>
      </c>
      <c r="Q6" s="95" t="s">
        <v>332</v>
      </c>
      <c r="R6" s="89" t="s">
        <v>331</v>
      </c>
      <c r="S6" s="89">
        <v>5</v>
      </c>
      <c r="T6" s="89" t="s">
        <v>331</v>
      </c>
      <c r="U6" s="89" t="s">
        <v>331</v>
      </c>
      <c r="V6" s="89" t="s">
        <v>331</v>
      </c>
      <c r="W6" s="89" t="s">
        <v>331</v>
      </c>
    </row>
    <row r="7" spans="1:23" ht="15" customHeight="1" x14ac:dyDescent="0.25">
      <c r="A7" s="4">
        <v>16</v>
      </c>
      <c r="B7" s="5" t="s">
        <v>24</v>
      </c>
      <c r="C7">
        <v>4</v>
      </c>
      <c r="D7">
        <v>4</v>
      </c>
      <c r="E7">
        <v>5</v>
      </c>
      <c r="F7">
        <v>5</v>
      </c>
      <c r="G7">
        <v>3</v>
      </c>
      <c r="H7">
        <v>3</v>
      </c>
      <c r="I7">
        <v>5</v>
      </c>
      <c r="J7">
        <v>4</v>
      </c>
      <c r="K7">
        <f t="shared" si="0"/>
        <v>4.125</v>
      </c>
      <c r="L7">
        <v>4.125</v>
      </c>
      <c r="N7" s="89">
        <v>5</v>
      </c>
      <c r="O7" s="89" t="s">
        <v>331</v>
      </c>
      <c r="P7" s="89" t="s">
        <v>331</v>
      </c>
      <c r="Q7" s="89" t="s">
        <v>332</v>
      </c>
      <c r="R7" s="89" t="s">
        <v>331</v>
      </c>
      <c r="S7" s="89">
        <v>5</v>
      </c>
      <c r="T7" s="89" t="s">
        <v>331</v>
      </c>
      <c r="U7" s="89" t="s">
        <v>331</v>
      </c>
      <c r="V7" s="89" t="s">
        <v>331</v>
      </c>
      <c r="W7" s="89" t="s">
        <v>331</v>
      </c>
    </row>
    <row r="8" spans="1:23" ht="15" customHeight="1" x14ac:dyDescent="0.25">
      <c r="A8" s="4">
        <v>14</v>
      </c>
      <c r="B8" s="5" t="s">
        <v>10</v>
      </c>
      <c r="C8">
        <v>3</v>
      </c>
      <c r="D8">
        <v>5</v>
      </c>
      <c r="E8">
        <v>5</v>
      </c>
      <c r="F8">
        <v>4</v>
      </c>
      <c r="G8">
        <v>3</v>
      </c>
      <c r="H8">
        <v>3</v>
      </c>
      <c r="I8">
        <v>5</v>
      </c>
      <c r="J8">
        <v>4</v>
      </c>
      <c r="K8">
        <f t="shared" si="0"/>
        <v>4</v>
      </c>
      <c r="L8">
        <v>4</v>
      </c>
      <c r="N8" s="96">
        <v>3</v>
      </c>
      <c r="O8" s="89" t="s">
        <v>331</v>
      </c>
      <c r="P8" s="89" t="s">
        <v>331</v>
      </c>
      <c r="Q8" s="95" t="s">
        <v>332</v>
      </c>
      <c r="R8" s="89" t="s">
        <v>331</v>
      </c>
      <c r="S8" s="36" t="s">
        <v>346</v>
      </c>
      <c r="T8" s="89" t="s">
        <v>331</v>
      </c>
      <c r="U8" s="89" t="s">
        <v>331</v>
      </c>
      <c r="V8" s="89" t="s">
        <v>331</v>
      </c>
      <c r="W8" s="89" t="s">
        <v>331</v>
      </c>
    </row>
    <row r="9" spans="1:23" ht="15" customHeight="1" x14ac:dyDescent="0.25">
      <c r="A9" s="4">
        <v>24</v>
      </c>
      <c r="B9" s="5" t="s">
        <v>19</v>
      </c>
      <c r="C9">
        <v>4</v>
      </c>
      <c r="D9">
        <v>5</v>
      </c>
      <c r="E9">
        <v>5</v>
      </c>
      <c r="F9">
        <v>3</v>
      </c>
      <c r="G9">
        <v>3</v>
      </c>
      <c r="H9">
        <v>3</v>
      </c>
      <c r="I9">
        <v>5</v>
      </c>
      <c r="J9">
        <v>4</v>
      </c>
      <c r="K9">
        <f t="shared" si="0"/>
        <v>4</v>
      </c>
      <c r="L9">
        <v>4</v>
      </c>
      <c r="N9" s="89">
        <v>5</v>
      </c>
      <c r="O9" s="89" t="s">
        <v>331</v>
      </c>
      <c r="P9" s="89" t="s">
        <v>331</v>
      </c>
      <c r="Q9" s="96" t="s">
        <v>332</v>
      </c>
      <c r="R9" s="89" t="s">
        <v>331</v>
      </c>
      <c r="S9" s="89">
        <v>5</v>
      </c>
      <c r="T9" s="89" t="s">
        <v>331</v>
      </c>
      <c r="U9" s="89" t="s">
        <v>331</v>
      </c>
      <c r="V9" s="89" t="s">
        <v>331</v>
      </c>
      <c r="W9" s="89" t="s">
        <v>331</v>
      </c>
    </row>
    <row r="10" spans="1:23" ht="15" customHeight="1" x14ac:dyDescent="0.25">
      <c r="A10" s="6">
        <v>11</v>
      </c>
      <c r="B10" s="7" t="s">
        <v>34</v>
      </c>
      <c r="C10">
        <v>3</v>
      </c>
      <c r="D10">
        <v>4</v>
      </c>
      <c r="E10">
        <v>5</v>
      </c>
      <c r="F10">
        <v>5</v>
      </c>
      <c r="G10">
        <v>3</v>
      </c>
      <c r="H10">
        <v>3</v>
      </c>
      <c r="I10">
        <v>4</v>
      </c>
      <c r="J10">
        <v>4</v>
      </c>
      <c r="K10">
        <f t="shared" si="0"/>
        <v>3.875</v>
      </c>
      <c r="L10">
        <v>3.875</v>
      </c>
      <c r="N10" s="95">
        <v>4</v>
      </c>
      <c r="O10" s="89" t="s">
        <v>331</v>
      </c>
      <c r="P10" s="89" t="s">
        <v>331</v>
      </c>
      <c r="Q10" s="89" t="s">
        <v>332</v>
      </c>
      <c r="R10" s="89" t="s">
        <v>331</v>
      </c>
      <c r="S10" s="36" t="s">
        <v>346</v>
      </c>
      <c r="T10" s="89" t="s">
        <v>331</v>
      </c>
      <c r="U10" s="89" t="s">
        <v>331</v>
      </c>
      <c r="V10" s="89" t="s">
        <v>331</v>
      </c>
      <c r="W10" s="89" t="s">
        <v>331</v>
      </c>
    </row>
    <row r="11" spans="1:23" ht="15" customHeight="1" x14ac:dyDescent="0.25">
      <c r="A11" s="4">
        <v>21</v>
      </c>
      <c r="B11" s="5" t="s">
        <v>16</v>
      </c>
      <c r="C11">
        <v>3</v>
      </c>
      <c r="D11">
        <v>5</v>
      </c>
      <c r="E11">
        <v>5</v>
      </c>
      <c r="F11">
        <v>4</v>
      </c>
      <c r="G11">
        <v>3</v>
      </c>
      <c r="H11">
        <v>3</v>
      </c>
      <c r="I11">
        <v>4</v>
      </c>
      <c r="J11">
        <v>4</v>
      </c>
      <c r="K11">
        <f t="shared" si="0"/>
        <v>3.875</v>
      </c>
      <c r="L11">
        <v>3.875</v>
      </c>
      <c r="N11" s="96">
        <v>3</v>
      </c>
      <c r="O11" s="89" t="s">
        <v>331</v>
      </c>
      <c r="P11" s="89" t="s">
        <v>331</v>
      </c>
      <c r="Q11" s="95" t="s">
        <v>332</v>
      </c>
      <c r="R11" s="89" t="s">
        <v>331</v>
      </c>
      <c r="S11" s="36" t="s">
        <v>346</v>
      </c>
      <c r="T11" s="89" t="s">
        <v>331</v>
      </c>
      <c r="U11" s="89" t="s">
        <v>331</v>
      </c>
      <c r="V11" s="89" t="s">
        <v>331</v>
      </c>
      <c r="W11" s="89" t="s">
        <v>331</v>
      </c>
    </row>
    <row r="12" spans="1:23" ht="15" customHeight="1" x14ac:dyDescent="0.25">
      <c r="A12" s="6">
        <v>7</v>
      </c>
      <c r="B12" s="7" t="s">
        <v>5</v>
      </c>
      <c r="C12">
        <v>2</v>
      </c>
      <c r="D12">
        <v>5</v>
      </c>
      <c r="E12">
        <v>5</v>
      </c>
      <c r="F12">
        <v>4</v>
      </c>
      <c r="G12">
        <v>3</v>
      </c>
      <c r="H12">
        <v>3</v>
      </c>
      <c r="I12">
        <v>5</v>
      </c>
      <c r="J12">
        <v>2</v>
      </c>
      <c r="K12">
        <f t="shared" si="0"/>
        <v>3.625</v>
      </c>
      <c r="L12">
        <v>3.625</v>
      </c>
      <c r="N12" s="96">
        <v>3</v>
      </c>
      <c r="O12" s="89" t="s">
        <v>331</v>
      </c>
      <c r="P12" s="89" t="s">
        <v>331</v>
      </c>
      <c r="Q12" s="95" t="s">
        <v>332</v>
      </c>
      <c r="R12" s="89" t="s">
        <v>331</v>
      </c>
      <c r="S12" s="36" t="s">
        <v>346</v>
      </c>
      <c r="T12" s="89" t="s">
        <v>331</v>
      </c>
      <c r="U12" s="89" t="s">
        <v>331</v>
      </c>
      <c r="V12" s="89" t="s">
        <v>331</v>
      </c>
      <c r="W12" s="89" t="s">
        <v>331</v>
      </c>
    </row>
    <row r="13" spans="1:23" ht="15" customHeight="1" x14ac:dyDescent="0.25">
      <c r="A13" s="6">
        <v>9</v>
      </c>
      <c r="B13" s="7" t="s">
        <v>33</v>
      </c>
      <c r="C13">
        <v>3</v>
      </c>
      <c r="D13">
        <v>3</v>
      </c>
      <c r="E13">
        <v>5</v>
      </c>
      <c r="F13">
        <v>4</v>
      </c>
      <c r="G13">
        <v>3</v>
      </c>
      <c r="H13">
        <v>3</v>
      </c>
      <c r="I13">
        <v>5</v>
      </c>
      <c r="J13">
        <v>3</v>
      </c>
      <c r="K13">
        <f t="shared" si="0"/>
        <v>3.625</v>
      </c>
      <c r="L13">
        <v>3.625</v>
      </c>
      <c r="N13" s="96">
        <v>3</v>
      </c>
      <c r="O13" s="89" t="s">
        <v>331</v>
      </c>
      <c r="P13" s="89" t="s">
        <v>331</v>
      </c>
      <c r="Q13" s="95" t="s">
        <v>332</v>
      </c>
      <c r="R13" s="36" t="s">
        <v>335</v>
      </c>
      <c r="S13" s="36" t="s">
        <v>346</v>
      </c>
      <c r="T13" s="89" t="s">
        <v>331</v>
      </c>
      <c r="U13" s="89" t="s">
        <v>331</v>
      </c>
      <c r="V13" s="89" t="s">
        <v>331</v>
      </c>
      <c r="W13" s="89" t="s">
        <v>331</v>
      </c>
    </row>
    <row r="14" spans="1:23" ht="15" customHeight="1" x14ac:dyDescent="0.25">
      <c r="A14" s="4">
        <v>26</v>
      </c>
      <c r="B14" s="5" t="s">
        <v>21</v>
      </c>
      <c r="C14">
        <v>3</v>
      </c>
      <c r="D14">
        <v>5</v>
      </c>
      <c r="E14">
        <v>5</v>
      </c>
      <c r="F14">
        <v>2</v>
      </c>
      <c r="G14">
        <v>3</v>
      </c>
      <c r="H14">
        <v>5</v>
      </c>
      <c r="I14">
        <v>3</v>
      </c>
      <c r="J14">
        <v>2</v>
      </c>
      <c r="K14">
        <f t="shared" si="0"/>
        <v>3.5</v>
      </c>
      <c r="L14">
        <v>3.5</v>
      </c>
      <c r="N14" s="96">
        <v>3</v>
      </c>
      <c r="O14" s="89" t="s">
        <v>331</v>
      </c>
      <c r="P14" s="89" t="s">
        <v>331</v>
      </c>
      <c r="Q14" s="36" t="s">
        <v>332</v>
      </c>
      <c r="R14" s="89" t="s">
        <v>331</v>
      </c>
      <c r="S14" s="89">
        <v>5</v>
      </c>
      <c r="T14" s="36" t="s">
        <v>335</v>
      </c>
      <c r="U14" s="89" t="s">
        <v>331</v>
      </c>
      <c r="V14" s="89" t="s">
        <v>331</v>
      </c>
      <c r="W14" s="89" t="s">
        <v>331</v>
      </c>
    </row>
    <row r="15" spans="1:23" ht="15" customHeight="1" x14ac:dyDescent="0.25">
      <c r="A15" s="6">
        <v>8</v>
      </c>
      <c r="B15" s="7" t="s">
        <v>6</v>
      </c>
      <c r="C15">
        <v>3</v>
      </c>
      <c r="D15">
        <v>4</v>
      </c>
      <c r="E15">
        <v>5</v>
      </c>
      <c r="F15">
        <v>2</v>
      </c>
      <c r="G15">
        <v>3</v>
      </c>
      <c r="H15">
        <v>2</v>
      </c>
      <c r="I15">
        <v>4</v>
      </c>
      <c r="J15">
        <v>2</v>
      </c>
      <c r="K15">
        <f t="shared" si="0"/>
        <v>3.125</v>
      </c>
      <c r="L15">
        <v>3.125</v>
      </c>
      <c r="N15" s="36" t="s">
        <v>334</v>
      </c>
      <c r="O15" s="36" t="s">
        <v>334</v>
      </c>
      <c r="P15" s="89" t="s">
        <v>331</v>
      </c>
      <c r="Q15" s="36" t="s">
        <v>332</v>
      </c>
      <c r="R15" s="36" t="s">
        <v>334</v>
      </c>
      <c r="S15" s="36" t="s">
        <v>346</v>
      </c>
      <c r="T15" s="36" t="s">
        <v>335</v>
      </c>
      <c r="U15" s="89" t="s">
        <v>331</v>
      </c>
      <c r="V15" s="89" t="s">
        <v>331</v>
      </c>
      <c r="W15" s="89" t="s">
        <v>331</v>
      </c>
    </row>
    <row r="16" spans="1:23" ht="15" customHeight="1" x14ac:dyDescent="0.25">
      <c r="A16" s="4">
        <v>1</v>
      </c>
      <c r="B16" s="5" t="s">
        <v>0</v>
      </c>
      <c r="C16">
        <v>2</v>
      </c>
      <c r="D16">
        <v>4</v>
      </c>
      <c r="E16">
        <v>5</v>
      </c>
      <c r="F16">
        <v>2</v>
      </c>
      <c r="G16">
        <v>2</v>
      </c>
      <c r="H16">
        <v>3</v>
      </c>
      <c r="I16">
        <v>3</v>
      </c>
      <c r="J16">
        <v>2</v>
      </c>
      <c r="K16">
        <f t="shared" si="0"/>
        <v>2.875</v>
      </c>
      <c r="L16">
        <v>2.875</v>
      </c>
      <c r="N16" s="36">
        <v>2</v>
      </c>
      <c r="O16" s="89" t="s">
        <v>331</v>
      </c>
      <c r="P16" s="89" t="s">
        <v>331</v>
      </c>
      <c r="Q16" s="36" t="s">
        <v>332</v>
      </c>
      <c r="R16" s="36" t="s">
        <v>334</v>
      </c>
      <c r="S16" s="36">
        <v>2</v>
      </c>
      <c r="T16" s="36" t="s">
        <v>335</v>
      </c>
      <c r="U16" s="89" t="s">
        <v>331</v>
      </c>
      <c r="V16" s="36" t="s">
        <v>335</v>
      </c>
      <c r="W16" s="36" t="s">
        <v>335</v>
      </c>
    </row>
    <row r="17" spans="1:23" ht="15" customHeight="1" x14ac:dyDescent="0.25">
      <c r="A17" s="8">
        <v>25</v>
      </c>
      <c r="B17" s="9" t="s">
        <v>20</v>
      </c>
      <c r="C17">
        <v>2</v>
      </c>
      <c r="D17">
        <v>2</v>
      </c>
      <c r="E17">
        <v>5</v>
      </c>
      <c r="F17">
        <v>2</v>
      </c>
      <c r="G17">
        <v>3</v>
      </c>
      <c r="H17">
        <v>2</v>
      </c>
      <c r="I17">
        <v>3</v>
      </c>
      <c r="J17">
        <v>0</v>
      </c>
      <c r="K17">
        <f t="shared" si="0"/>
        <v>2.375</v>
      </c>
      <c r="L17">
        <v>2.375</v>
      </c>
      <c r="N17" s="36" t="s">
        <v>334</v>
      </c>
      <c r="O17" s="89" t="s">
        <v>331</v>
      </c>
      <c r="P17" s="89" t="s">
        <v>331</v>
      </c>
      <c r="Q17" s="36" t="s">
        <v>332</v>
      </c>
      <c r="R17" s="36" t="s">
        <v>335</v>
      </c>
      <c r="S17" s="36" t="s">
        <v>346</v>
      </c>
      <c r="T17" s="89" t="s">
        <v>331</v>
      </c>
      <c r="U17" s="89" t="s">
        <v>331</v>
      </c>
      <c r="V17" s="89" t="s">
        <v>331</v>
      </c>
      <c r="W17" s="89" t="s">
        <v>331</v>
      </c>
    </row>
    <row r="18" spans="1:23" ht="15" customHeight="1" x14ac:dyDescent="0.25">
      <c r="A18" s="6">
        <v>12</v>
      </c>
      <c r="B18" s="7" t="s">
        <v>8</v>
      </c>
      <c r="C18">
        <v>2</v>
      </c>
      <c r="D18">
        <v>4</v>
      </c>
      <c r="E18">
        <v>5</v>
      </c>
      <c r="F18">
        <v>0</v>
      </c>
      <c r="G18">
        <v>2</v>
      </c>
      <c r="H18">
        <v>0</v>
      </c>
      <c r="I18">
        <v>4</v>
      </c>
      <c r="J18">
        <v>0</v>
      </c>
      <c r="K18">
        <f t="shared" si="0"/>
        <v>2.125</v>
      </c>
      <c r="L18">
        <v>2.125</v>
      </c>
      <c r="N18" s="36" t="s">
        <v>334</v>
      </c>
      <c r="O18" s="36" t="s">
        <v>334</v>
      </c>
      <c r="P18" s="36" t="s">
        <v>335</v>
      </c>
      <c r="Q18" s="36" t="s">
        <v>332</v>
      </c>
      <c r="R18" s="36" t="s">
        <v>334</v>
      </c>
      <c r="S18" s="36" t="s">
        <v>346</v>
      </c>
      <c r="T18" s="36" t="s">
        <v>334</v>
      </c>
      <c r="U18" s="36" t="s">
        <v>334</v>
      </c>
      <c r="V18" s="36" t="s">
        <v>334</v>
      </c>
      <c r="W18" s="36" t="s">
        <v>334</v>
      </c>
    </row>
    <row r="19" spans="1:23" ht="15" customHeight="1" x14ac:dyDescent="0.25">
      <c r="A19" s="6">
        <v>10</v>
      </c>
      <c r="B19" s="7" t="s">
        <v>7</v>
      </c>
      <c r="C19">
        <v>2</v>
      </c>
      <c r="D19">
        <v>5</v>
      </c>
      <c r="E19">
        <v>0</v>
      </c>
      <c r="F19">
        <v>0</v>
      </c>
      <c r="G19">
        <v>3</v>
      </c>
      <c r="H19">
        <v>0</v>
      </c>
      <c r="I19">
        <v>3</v>
      </c>
      <c r="J19">
        <v>2</v>
      </c>
      <c r="K19">
        <f t="shared" si="0"/>
        <v>1.875</v>
      </c>
      <c r="L19">
        <v>1.875</v>
      </c>
      <c r="N19" s="36" t="s">
        <v>334</v>
      </c>
      <c r="O19" s="36" t="s">
        <v>334</v>
      </c>
      <c r="P19" s="36" t="s">
        <v>335</v>
      </c>
      <c r="Q19" s="36" t="s">
        <v>332</v>
      </c>
      <c r="R19" s="36" t="s">
        <v>334</v>
      </c>
      <c r="S19" s="36" t="s">
        <v>346</v>
      </c>
      <c r="T19" s="36" t="s">
        <v>334</v>
      </c>
      <c r="U19" s="89" t="s">
        <v>331</v>
      </c>
      <c r="V19" s="36" t="s">
        <v>334</v>
      </c>
      <c r="W19" s="36" t="s">
        <v>334</v>
      </c>
    </row>
    <row r="20" spans="1:23" ht="15" customHeight="1" x14ac:dyDescent="0.25">
      <c r="A20" s="6">
        <v>22</v>
      </c>
      <c r="B20" s="7" t="s">
        <v>17</v>
      </c>
      <c r="C20">
        <v>2</v>
      </c>
      <c r="D20">
        <v>3</v>
      </c>
      <c r="E20">
        <v>5</v>
      </c>
      <c r="F20">
        <v>0</v>
      </c>
      <c r="G20">
        <v>0</v>
      </c>
      <c r="H20">
        <v>0</v>
      </c>
      <c r="I20">
        <v>2</v>
      </c>
      <c r="J20">
        <v>2</v>
      </c>
      <c r="K20">
        <f t="shared" si="0"/>
        <v>1.75</v>
      </c>
      <c r="L20">
        <v>1.75</v>
      </c>
      <c r="N20" s="36" t="s">
        <v>334</v>
      </c>
      <c r="O20" s="36" t="s">
        <v>331</v>
      </c>
      <c r="P20" s="89" t="s">
        <v>331</v>
      </c>
      <c r="Q20" s="36" t="s">
        <v>332</v>
      </c>
      <c r="R20" s="36" t="s">
        <v>335</v>
      </c>
      <c r="S20" s="36" t="s">
        <v>346</v>
      </c>
      <c r="T20" s="36" t="s">
        <v>334</v>
      </c>
      <c r="U20" s="89" t="s">
        <v>331</v>
      </c>
      <c r="V20" s="36" t="s">
        <v>335</v>
      </c>
      <c r="W20" s="89" t="s">
        <v>331</v>
      </c>
    </row>
    <row r="21" spans="1:23" ht="15" customHeight="1" x14ac:dyDescent="0.25">
      <c r="A21" s="6">
        <v>13</v>
      </c>
      <c r="B21" s="7" t="s">
        <v>9</v>
      </c>
      <c r="C21">
        <v>2</v>
      </c>
      <c r="D21">
        <v>3</v>
      </c>
      <c r="E21">
        <v>0</v>
      </c>
      <c r="F21">
        <v>0</v>
      </c>
      <c r="G21">
        <v>3</v>
      </c>
      <c r="H21">
        <v>0</v>
      </c>
      <c r="I21">
        <v>2</v>
      </c>
      <c r="J21">
        <v>2</v>
      </c>
      <c r="K21">
        <f t="shared" si="0"/>
        <v>1.5</v>
      </c>
      <c r="L21">
        <v>1.5</v>
      </c>
      <c r="N21" s="36" t="s">
        <v>334</v>
      </c>
      <c r="O21" s="36" t="s">
        <v>334</v>
      </c>
      <c r="P21" s="36" t="s">
        <v>335</v>
      </c>
      <c r="Q21" s="36" t="s">
        <v>332</v>
      </c>
      <c r="R21" s="36" t="s">
        <v>334</v>
      </c>
      <c r="S21" s="36" t="s">
        <v>346</v>
      </c>
      <c r="T21" s="36" t="s">
        <v>334</v>
      </c>
      <c r="U21" s="36" t="s">
        <v>334</v>
      </c>
      <c r="V21" s="36" t="s">
        <v>334</v>
      </c>
      <c r="W21" s="36" t="s">
        <v>334</v>
      </c>
    </row>
    <row r="22" spans="1:23" ht="15" hidden="1" customHeight="1" x14ac:dyDescent="0.25">
      <c r="A22" s="6">
        <v>23</v>
      </c>
      <c r="B22" s="7" t="s">
        <v>18</v>
      </c>
      <c r="C22">
        <v>0</v>
      </c>
      <c r="D22">
        <v>0</v>
      </c>
      <c r="E22">
        <v>0</v>
      </c>
      <c r="F22">
        <v>2</v>
      </c>
      <c r="G22">
        <v>2</v>
      </c>
      <c r="H22">
        <v>0</v>
      </c>
      <c r="I22">
        <v>2</v>
      </c>
      <c r="J22">
        <v>0</v>
      </c>
      <c r="K22">
        <f t="shared" si="0"/>
        <v>0.75</v>
      </c>
      <c r="L22">
        <v>0.75</v>
      </c>
    </row>
    <row r="23" spans="1:23" ht="15" hidden="1" customHeight="1" x14ac:dyDescent="0.25">
      <c r="A23" s="6">
        <v>19</v>
      </c>
      <c r="B23" s="7" t="s">
        <v>14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0.25</v>
      </c>
      <c r="L23">
        <v>0.25</v>
      </c>
    </row>
    <row r="24" spans="1:23" ht="14.25" hidden="1" customHeight="1" x14ac:dyDescent="0.25">
      <c r="A24" s="12">
        <v>5</v>
      </c>
      <c r="B24" s="10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  <c r="L24">
        <v>0</v>
      </c>
    </row>
    <row r="25" spans="1:23" ht="14.25" hidden="1" customHeight="1" x14ac:dyDescent="0.25">
      <c r="A25" s="6">
        <v>15</v>
      </c>
      <c r="B25" s="7" t="s">
        <v>11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  <c r="L25">
        <v>0</v>
      </c>
    </row>
    <row r="26" spans="1:23" ht="15" hidden="1" customHeight="1" x14ac:dyDescent="0.25">
      <c r="A26" s="12">
        <v>17</v>
      </c>
      <c r="B26" s="10" t="s">
        <v>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  <c r="L26">
        <v>0</v>
      </c>
    </row>
    <row r="27" spans="1:23" ht="14.25" hidden="1" customHeight="1" x14ac:dyDescent="0.25">
      <c r="A27" s="4">
        <v>18</v>
      </c>
      <c r="B27" s="5" t="s">
        <v>13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  <c r="L27">
        <v>0</v>
      </c>
    </row>
    <row r="28" spans="1:23" ht="15" hidden="1" customHeight="1" x14ac:dyDescent="0.25">
      <c r="A28" s="6">
        <v>20</v>
      </c>
      <c r="B28" s="7" t="s">
        <v>15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  <c r="L28">
        <v>0</v>
      </c>
    </row>
  </sheetData>
  <sortState ref="A2:L27">
    <sortCondition descending="1" ref="L2"/>
  </sortState>
  <mergeCells count="2">
    <mergeCell ref="C1:L1"/>
    <mergeCell ref="N1:V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6" sqref="A26"/>
    </sheetView>
  </sheetViews>
  <sheetFormatPr defaultColWidth="27.5703125" defaultRowHeight="15" customHeight="1" x14ac:dyDescent="0.25"/>
  <cols>
    <col min="1" max="1" width="6.85546875" customWidth="1"/>
    <col min="2" max="2" width="44" customWidth="1"/>
    <col min="3" max="3" width="25.7109375" bestFit="1" customWidth="1"/>
    <col min="4" max="4" width="24.42578125" bestFit="1" customWidth="1"/>
    <col min="5" max="5" width="26" bestFit="1" customWidth="1"/>
    <col min="6" max="6" width="24.140625" bestFit="1" customWidth="1"/>
  </cols>
  <sheetData>
    <row r="1" spans="1:6" ht="15" customHeight="1" x14ac:dyDescent="0.25">
      <c r="A1" s="66" t="s">
        <v>26</v>
      </c>
      <c r="B1" s="2" t="s">
        <v>25</v>
      </c>
      <c r="C1" s="14" t="s">
        <v>229</v>
      </c>
      <c r="D1" s="14" t="s">
        <v>230</v>
      </c>
      <c r="E1" s="14" t="s">
        <v>232</v>
      </c>
      <c r="F1" s="67" t="s">
        <v>299</v>
      </c>
    </row>
    <row r="2" spans="1:6" ht="15" customHeight="1" x14ac:dyDescent="0.25">
      <c r="A2" s="4">
        <v>1</v>
      </c>
      <c r="B2" s="5" t="s">
        <v>0</v>
      </c>
      <c r="C2" s="15"/>
      <c r="D2" s="86"/>
      <c r="E2" s="70" t="s">
        <v>326</v>
      </c>
      <c r="F2" s="68">
        <v>0.5</v>
      </c>
    </row>
    <row r="3" spans="1:6" ht="15" customHeight="1" x14ac:dyDescent="0.25">
      <c r="A3" s="4">
        <v>2</v>
      </c>
      <c r="B3" s="5" t="s">
        <v>1</v>
      </c>
      <c r="C3" s="15"/>
      <c r="D3" s="86"/>
      <c r="E3" s="70" t="s">
        <v>326</v>
      </c>
      <c r="F3" s="15">
        <v>1</v>
      </c>
    </row>
    <row r="4" spans="1:6" ht="15" customHeight="1" x14ac:dyDescent="0.25">
      <c r="A4" s="4">
        <v>3</v>
      </c>
      <c r="B4" s="5" t="s">
        <v>2</v>
      </c>
      <c r="C4" s="15"/>
      <c r="D4" s="86"/>
      <c r="E4" s="70" t="s">
        <v>326</v>
      </c>
      <c r="F4" s="15">
        <v>1</v>
      </c>
    </row>
    <row r="5" spans="1:6" ht="15" customHeight="1" x14ac:dyDescent="0.25">
      <c r="A5" s="4">
        <v>4</v>
      </c>
      <c r="B5" s="5" t="s">
        <v>3</v>
      </c>
      <c r="C5" s="15"/>
      <c r="D5" s="86"/>
      <c r="E5" s="70" t="s">
        <v>327</v>
      </c>
      <c r="F5" s="15">
        <v>0</v>
      </c>
    </row>
    <row r="6" spans="1:6" ht="15" hidden="1" customHeight="1" x14ac:dyDescent="0.25">
      <c r="A6" s="12">
        <v>5</v>
      </c>
      <c r="B6" s="10" t="s">
        <v>22</v>
      </c>
      <c r="C6" s="15"/>
      <c r="D6" s="86"/>
      <c r="E6" s="69"/>
      <c r="F6" s="15"/>
    </row>
    <row r="7" spans="1:6" ht="15" customHeight="1" x14ac:dyDescent="0.25">
      <c r="A7" s="4">
        <v>5</v>
      </c>
      <c r="B7" s="5" t="s">
        <v>4</v>
      </c>
      <c r="C7" s="70" t="s">
        <v>326</v>
      </c>
      <c r="D7" s="86"/>
      <c r="E7" s="70" t="s">
        <v>327</v>
      </c>
      <c r="F7" s="70" t="s">
        <v>327</v>
      </c>
    </row>
    <row r="8" spans="1:6" ht="15" customHeight="1" x14ac:dyDescent="0.25">
      <c r="A8" s="6">
        <v>6</v>
      </c>
      <c r="B8" s="7" t="s">
        <v>5</v>
      </c>
      <c r="C8" s="15"/>
      <c r="D8" s="86"/>
      <c r="E8" s="15" t="s">
        <v>231</v>
      </c>
      <c r="F8" s="15">
        <v>1</v>
      </c>
    </row>
    <row r="9" spans="1:6" ht="15" customHeight="1" x14ac:dyDescent="0.25">
      <c r="A9" s="6">
        <v>7</v>
      </c>
      <c r="B9" s="7" t="s">
        <v>6</v>
      </c>
      <c r="C9" s="15"/>
      <c r="D9" s="86"/>
      <c r="E9" s="15" t="s">
        <v>231</v>
      </c>
      <c r="F9" s="15">
        <v>0</v>
      </c>
    </row>
    <row r="10" spans="1:6" ht="15" customHeight="1" x14ac:dyDescent="0.25">
      <c r="A10" s="6">
        <v>8</v>
      </c>
      <c r="B10" s="7" t="s">
        <v>33</v>
      </c>
      <c r="C10" s="70" t="s">
        <v>326</v>
      </c>
      <c r="D10" s="86"/>
      <c r="E10" s="15" t="s">
        <v>231</v>
      </c>
      <c r="F10" s="15">
        <v>0</v>
      </c>
    </row>
    <row r="11" spans="1:6" ht="15" customHeight="1" x14ac:dyDescent="0.25">
      <c r="A11" s="6">
        <v>9</v>
      </c>
      <c r="B11" s="7" t="s">
        <v>7</v>
      </c>
      <c r="C11" s="15"/>
      <c r="D11" s="86"/>
      <c r="E11" s="15"/>
      <c r="F11" s="15">
        <v>0</v>
      </c>
    </row>
    <row r="12" spans="1:6" ht="15" customHeight="1" x14ac:dyDescent="0.25">
      <c r="A12" s="6">
        <v>10</v>
      </c>
      <c r="B12" s="7" t="s">
        <v>34</v>
      </c>
      <c r="C12" s="15"/>
      <c r="D12" s="86"/>
      <c r="E12" s="15" t="s">
        <v>231</v>
      </c>
      <c r="F12" s="15">
        <v>1</v>
      </c>
    </row>
    <row r="13" spans="1:6" ht="15" customHeight="1" x14ac:dyDescent="0.25">
      <c r="A13" s="6">
        <v>11</v>
      </c>
      <c r="B13" s="7" t="s">
        <v>8</v>
      </c>
      <c r="C13" s="15"/>
      <c r="D13" s="86"/>
      <c r="E13" s="15" t="s">
        <v>231</v>
      </c>
      <c r="F13" s="15">
        <v>0</v>
      </c>
    </row>
    <row r="14" spans="1:6" ht="15" customHeight="1" x14ac:dyDescent="0.25">
      <c r="A14" s="6">
        <v>12</v>
      </c>
      <c r="B14" s="7" t="s">
        <v>9</v>
      </c>
      <c r="C14" s="70" t="s">
        <v>326</v>
      </c>
      <c r="D14" s="86"/>
      <c r="E14" s="15" t="s">
        <v>231</v>
      </c>
      <c r="F14" s="15">
        <v>0</v>
      </c>
    </row>
    <row r="15" spans="1:6" ht="15" customHeight="1" x14ac:dyDescent="0.25">
      <c r="A15" s="4">
        <v>13</v>
      </c>
      <c r="B15" s="5" t="s">
        <v>10</v>
      </c>
      <c r="C15" s="15"/>
      <c r="D15" s="86"/>
      <c r="E15" s="15" t="s">
        <v>231</v>
      </c>
      <c r="F15" s="15">
        <v>1</v>
      </c>
    </row>
    <row r="16" spans="1:6" ht="15" hidden="1" customHeight="1" x14ac:dyDescent="0.25">
      <c r="A16" s="6">
        <v>15</v>
      </c>
      <c r="B16" s="7" t="s">
        <v>11</v>
      </c>
      <c r="C16" s="15"/>
      <c r="D16" s="86"/>
      <c r="E16" s="15"/>
      <c r="F16" s="15"/>
    </row>
    <row r="17" spans="1:6" ht="15" customHeight="1" x14ac:dyDescent="0.25">
      <c r="A17" s="4">
        <v>14</v>
      </c>
      <c r="B17" s="5" t="s">
        <v>24</v>
      </c>
      <c r="C17" s="15"/>
      <c r="D17" s="86"/>
      <c r="E17" s="15" t="s">
        <v>231</v>
      </c>
      <c r="F17" s="15">
        <v>1</v>
      </c>
    </row>
    <row r="18" spans="1:6" ht="15" hidden="1" customHeight="1" x14ac:dyDescent="0.25">
      <c r="A18" s="12">
        <v>17</v>
      </c>
      <c r="B18" s="10" t="s">
        <v>12</v>
      </c>
      <c r="C18" s="15"/>
      <c r="D18" s="86"/>
      <c r="E18" s="15"/>
      <c r="F18" s="15"/>
    </row>
    <row r="19" spans="1:6" ht="15" hidden="1" customHeight="1" x14ac:dyDescent="0.25">
      <c r="A19" s="4">
        <v>18</v>
      </c>
      <c r="B19" s="5" t="s">
        <v>13</v>
      </c>
      <c r="C19" s="15"/>
      <c r="D19" s="86"/>
      <c r="E19" s="15"/>
      <c r="F19" s="15"/>
    </row>
    <row r="20" spans="1:6" ht="15" hidden="1" customHeight="1" x14ac:dyDescent="0.25">
      <c r="A20" s="6">
        <v>19</v>
      </c>
      <c r="B20" s="7" t="s">
        <v>14</v>
      </c>
      <c r="C20" s="15"/>
      <c r="D20" s="86"/>
      <c r="E20" s="15"/>
      <c r="F20" s="15"/>
    </row>
    <row r="21" spans="1:6" ht="15" hidden="1" customHeight="1" x14ac:dyDescent="0.25">
      <c r="A21" s="6">
        <v>20</v>
      </c>
      <c r="B21" s="7" t="s">
        <v>15</v>
      </c>
      <c r="C21" s="15"/>
      <c r="D21" s="86"/>
      <c r="E21" s="15"/>
      <c r="F21" s="15"/>
    </row>
    <row r="22" spans="1:6" ht="15" customHeight="1" x14ac:dyDescent="0.25">
      <c r="A22" s="4">
        <v>15</v>
      </c>
      <c r="B22" s="5" t="s">
        <v>16</v>
      </c>
      <c r="C22" s="70" t="s">
        <v>326</v>
      </c>
      <c r="D22" s="86"/>
      <c r="E22" s="15" t="s">
        <v>231</v>
      </c>
      <c r="F22" s="15">
        <v>1</v>
      </c>
    </row>
    <row r="23" spans="1:6" ht="15" customHeight="1" x14ac:dyDescent="0.25">
      <c r="A23" s="6">
        <v>16</v>
      </c>
      <c r="B23" s="7" t="s">
        <v>17</v>
      </c>
      <c r="C23" s="15"/>
      <c r="D23" s="86"/>
      <c r="E23" s="15" t="s">
        <v>231</v>
      </c>
      <c r="F23" s="15">
        <v>0</v>
      </c>
    </row>
    <row r="24" spans="1:6" ht="15" hidden="1" customHeight="1" x14ac:dyDescent="0.25">
      <c r="A24" s="6">
        <v>23</v>
      </c>
      <c r="B24" s="7" t="s">
        <v>18</v>
      </c>
      <c r="C24" s="15"/>
      <c r="D24" s="86"/>
      <c r="E24" s="15"/>
      <c r="F24" s="15"/>
    </row>
    <row r="25" spans="1:6" ht="15" customHeight="1" x14ac:dyDescent="0.25">
      <c r="A25" s="4">
        <v>17</v>
      </c>
      <c r="B25" s="5" t="s">
        <v>19</v>
      </c>
      <c r="C25" s="15"/>
      <c r="D25" s="86"/>
      <c r="E25" s="15" t="s">
        <v>231</v>
      </c>
      <c r="F25" s="15">
        <v>1</v>
      </c>
    </row>
    <row r="26" spans="1:6" ht="15" customHeight="1" x14ac:dyDescent="0.25">
      <c r="A26" s="8">
        <v>18</v>
      </c>
      <c r="B26" s="9" t="s">
        <v>20</v>
      </c>
      <c r="C26" s="70" t="s">
        <v>326</v>
      </c>
      <c r="D26" s="86"/>
      <c r="E26" s="15" t="s">
        <v>231</v>
      </c>
      <c r="F26" s="70" t="s">
        <v>327</v>
      </c>
    </row>
    <row r="27" spans="1:6" ht="15" customHeight="1" x14ac:dyDescent="0.25">
      <c r="A27" s="4">
        <v>19</v>
      </c>
      <c r="B27" s="5" t="s">
        <v>21</v>
      </c>
      <c r="C27" s="15"/>
      <c r="D27" s="86"/>
      <c r="E27" s="15" t="s">
        <v>231</v>
      </c>
      <c r="F27" s="15">
        <v>0</v>
      </c>
    </row>
    <row r="28" spans="1:6" ht="15" customHeight="1" x14ac:dyDescent="0.25">
      <c r="A28" s="16"/>
      <c r="B28" s="16"/>
      <c r="C28" s="16" t="s">
        <v>297</v>
      </c>
      <c r="D28" s="16" t="s">
        <v>298</v>
      </c>
      <c r="E28" s="16" t="s">
        <v>297</v>
      </c>
      <c r="F28" s="16" t="s">
        <v>298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Посещаемость</vt:lpstr>
      <vt:lpstr>Опрос</vt:lpstr>
      <vt:lpstr>Выполнение</vt:lpstr>
      <vt:lpstr>Тестирование</vt:lpstr>
      <vt:lpstr>Контроль конспектов</vt:lpstr>
      <vt:lpstr>ПК</vt:lpstr>
      <vt:lpstr>По дисциплинам</vt:lpstr>
      <vt:lpstr>Факультативы пропуски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Kovalenko</dc:creator>
  <cp:lastModifiedBy>Антон Сафронов</cp:lastModifiedBy>
  <cp:lastPrinted>2023-09-05T07:34:26Z</cp:lastPrinted>
  <dcterms:created xsi:type="dcterms:W3CDTF">2023-09-05T07:46:16Z</dcterms:created>
  <dcterms:modified xsi:type="dcterms:W3CDTF">2024-02-18T10:58:46Z</dcterms:modified>
</cp:coreProperties>
</file>