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maximov\py\Github\GZ\"/>
    </mc:Choice>
  </mc:AlternateContent>
  <xr:revisionPtr revIDLastSave="0" documentId="13_ncr:1_{43547411-CF39-4893-83B4-BA7ADBF9E5EE}" xr6:coauthVersionLast="40" xr6:coauthVersionMax="47" xr10:uidLastSave="{00000000-0000-0000-0000-000000000000}"/>
  <bookViews>
    <workbookView xWindow="-105" yWindow="-105" windowWidth="25815" windowHeight="14025" activeTab="1" xr2:uid="{00000000-000D-0000-FFFF-FFFF00000000}"/>
  </bookViews>
  <sheets>
    <sheet name="Sheet1" sheetId="1" r:id="rId1"/>
    <sheet name="10x15x8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2" l="1"/>
  <c r="R11" i="2"/>
  <c r="R3" i="2"/>
  <c r="R4" i="2"/>
  <c r="R5" i="2"/>
  <c r="R6" i="2"/>
  <c r="R7" i="2"/>
  <c r="R8" i="2"/>
  <c r="R9" i="2"/>
  <c r="Q10" i="2"/>
  <c r="H10" i="2"/>
  <c r="H11" i="2"/>
  <c r="H3" i="2"/>
  <c r="H4" i="2"/>
  <c r="H5" i="2"/>
  <c r="H6" i="2"/>
  <c r="H7" i="2"/>
  <c r="H8" i="2"/>
  <c r="H9" i="2"/>
  <c r="Q11" i="2"/>
  <c r="Q3" i="2"/>
  <c r="Q4" i="2"/>
  <c r="Q5" i="2"/>
  <c r="Q6" i="2"/>
  <c r="Q7" i="2"/>
  <c r="Q8" i="2"/>
  <c r="P9" i="2"/>
  <c r="O9" i="2"/>
  <c r="N9" i="2"/>
  <c r="M9" i="2"/>
  <c r="L9" i="2"/>
  <c r="K9" i="2"/>
  <c r="J9" i="2"/>
  <c r="Q9" i="2" s="1"/>
  <c r="G9" i="2"/>
  <c r="F9" i="2"/>
  <c r="E9" i="2"/>
  <c r="D9" i="2"/>
  <c r="C9" i="2"/>
  <c r="E11" i="1" l="1"/>
  <c r="E13" i="1" s="1"/>
</calcChain>
</file>

<file path=xl/sharedStrings.xml><?xml version="1.0" encoding="utf-8"?>
<sst xmlns="http://schemas.openxmlformats.org/spreadsheetml/2006/main" count="34" uniqueCount="25">
  <si>
    <t>Температура воздуха</t>
  </si>
  <si>
    <t>Зарядка</t>
  </si>
  <si>
    <t>Разрядка</t>
  </si>
  <si>
    <t>диаметр</t>
  </si>
  <si>
    <t>высота</t>
  </si>
  <si>
    <t>Объем</t>
  </si>
  <si>
    <t>число емкостей</t>
  </si>
  <si>
    <t>Объем общий</t>
  </si>
  <si>
    <t>T air</t>
  </si>
  <si>
    <t>n_GTU</t>
  </si>
  <si>
    <t>GTU</t>
  </si>
  <si>
    <t>Turbine</t>
  </si>
  <si>
    <t>KN</t>
  </si>
  <si>
    <t>DK</t>
  </si>
  <si>
    <t>PEN</t>
  </si>
  <si>
    <t>Заряд</t>
  </si>
  <si>
    <t>Разряд</t>
  </si>
  <si>
    <t>SGgtu_comp</t>
  </si>
  <si>
    <t>SGgtu_turb</t>
  </si>
  <si>
    <t>КПД эд</t>
  </si>
  <si>
    <t>КПД мех</t>
  </si>
  <si>
    <t>КПД эг</t>
  </si>
  <si>
    <t>N ПГУ заряд</t>
  </si>
  <si>
    <t>N ПГУ разряд</t>
  </si>
  <si>
    <t>N пиковой ГТУ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</si>
</sst>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dataTemp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result"/>
      <sheetName val="gas_streams_zaryad"/>
      <sheetName val="water_streams_zaryad"/>
      <sheetName val="syngas_streams_zaryad"/>
      <sheetName val="electric_zaryad"/>
      <sheetName val="heaters_zaryad"/>
      <sheetName val="accumulation_zaryad"/>
      <sheetName val="gas_streams_razryad"/>
      <sheetName val="water_streams_razryad"/>
      <sheetName val="syngas_streams_razryad"/>
      <sheetName val="electric_razryad"/>
      <sheetName val="heaters_razryad"/>
      <sheetName val="accumulation_razryad"/>
    </sheetNames>
    <sheetDataSet>
      <sheetData sheetId="0"/>
      <sheetData sheetId="1"/>
      <sheetData sheetId="2"/>
      <sheetData sheetId="3"/>
      <sheetData sheetId="4">
        <row r="2">
          <cell r="C2">
            <v>1.834831695570859</v>
          </cell>
        </row>
        <row r="5">
          <cell r="C5">
            <v>131.72117679210089</v>
          </cell>
        </row>
        <row r="6">
          <cell r="C6">
            <v>6.2293703198358763</v>
          </cell>
        </row>
        <row r="7">
          <cell r="B7">
            <v>46.372497401570882</v>
          </cell>
        </row>
        <row r="12">
          <cell r="C12">
            <v>4.6172064822706187E-2</v>
          </cell>
        </row>
      </sheetData>
      <sheetData sheetId="5"/>
      <sheetData sheetId="6"/>
      <sheetData sheetId="7"/>
      <sheetData sheetId="8"/>
      <sheetData sheetId="9"/>
      <sheetData sheetId="10">
        <row r="2">
          <cell r="C2">
            <v>0.69181222985894564</v>
          </cell>
        </row>
        <row r="5">
          <cell r="C5">
            <v>164.30459999999999</v>
          </cell>
        </row>
        <row r="6">
          <cell r="C6">
            <v>6.2985051603460569</v>
          </cell>
        </row>
        <row r="7">
          <cell r="B7">
            <v>72.581643072908406</v>
          </cell>
        </row>
        <row r="12">
          <cell r="C12">
            <v>0.15112814549100101</v>
          </cell>
        </row>
        <row r="13">
          <cell r="B13">
            <v>47628.093388138521</v>
          </cell>
        </row>
        <row r="14">
          <cell r="B14">
            <v>71410.610500168463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sqref="A1:B3"/>
    </sheetView>
  </sheetViews>
  <sheetFormatPr defaultRowHeight="15" x14ac:dyDescent="0.25"/>
  <cols>
    <col min="4" max="4" width="19.5703125" bestFit="1" customWidth="1"/>
    <col min="6" max="6" width="3.42578125" bestFit="1" customWidth="1"/>
    <col min="13" max="13" width="12.28515625" bestFit="1" customWidth="1"/>
  </cols>
  <sheetData>
    <row r="1" spans="1:9" x14ac:dyDescent="0.25">
      <c r="A1" t="s">
        <v>19</v>
      </c>
      <c r="B1">
        <v>0.95</v>
      </c>
      <c r="E1" t="s">
        <v>1</v>
      </c>
      <c r="I1" t="s">
        <v>2</v>
      </c>
    </row>
    <row r="2" spans="1:9" x14ac:dyDescent="0.25">
      <c r="A2" t="s">
        <v>20</v>
      </c>
      <c r="B2">
        <v>0.99</v>
      </c>
      <c r="D2" t="s">
        <v>0</v>
      </c>
    </row>
    <row r="3" spans="1:9" x14ac:dyDescent="0.25">
      <c r="A3" t="s">
        <v>21</v>
      </c>
      <c r="B3">
        <v>0.98</v>
      </c>
      <c r="D3">
        <v>-10</v>
      </c>
    </row>
    <row r="9" spans="1:9" x14ac:dyDescent="0.25">
      <c r="D9" t="s">
        <v>3</v>
      </c>
      <c r="E9">
        <v>10</v>
      </c>
    </row>
    <row r="10" spans="1:9" x14ac:dyDescent="0.25">
      <c r="D10" t="s">
        <v>4</v>
      </c>
      <c r="E10">
        <v>15</v>
      </c>
    </row>
    <row r="11" spans="1:9" x14ac:dyDescent="0.25">
      <c r="D11" t="s">
        <v>5</v>
      </c>
      <c r="E11">
        <f>E9^2/4*PI()*E10</f>
        <v>1178.0972450961724</v>
      </c>
    </row>
    <row r="12" spans="1:9" x14ac:dyDescent="0.25">
      <c r="D12" t="s">
        <v>6</v>
      </c>
      <c r="E12">
        <v>8</v>
      </c>
    </row>
    <row r="13" spans="1:9" x14ac:dyDescent="0.25">
      <c r="D13" t="s">
        <v>7</v>
      </c>
      <c r="E13">
        <f>E12*E11</f>
        <v>9424.7779607693792</v>
      </c>
    </row>
    <row r="18" spans="8:13" x14ac:dyDescent="0.25">
      <c r="H18" s="1"/>
      <c r="M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D5D9-FB45-439F-B4E0-95CA08E16843}">
  <dimension ref="A1:U11"/>
  <sheetViews>
    <sheetView tabSelected="1" workbookViewId="0">
      <selection activeCell="F31" sqref="F31"/>
    </sheetView>
  </sheetViews>
  <sheetFormatPr defaultRowHeight="15.75" x14ac:dyDescent="0.25"/>
  <cols>
    <col min="1" max="1" width="5" style="11" bestFit="1" customWidth="1"/>
    <col min="2" max="2" width="7.5703125" style="8" bestFit="1" customWidth="1"/>
    <col min="3" max="3" width="13.7109375" style="9" bestFit="1" customWidth="1"/>
    <col min="4" max="4" width="12.42578125" style="9" bestFit="1" customWidth="1"/>
    <col min="5" max="5" width="13.7109375" style="9" bestFit="1" customWidth="1"/>
    <col min="6" max="6" width="12.42578125" style="9" bestFit="1" customWidth="1"/>
    <col min="7" max="7" width="13.7109375" style="10" bestFit="1" customWidth="1"/>
    <col min="8" max="8" width="13.7109375" style="8" bestFit="1" customWidth="1"/>
    <col min="9" max="9" width="9.140625" style="8"/>
    <col min="10" max="10" width="10.140625" style="9" bestFit="1" customWidth="1"/>
    <col min="11" max="12" width="13.7109375" style="9" bestFit="1" customWidth="1"/>
    <col min="13" max="14" width="12.42578125" style="9" bestFit="1" customWidth="1"/>
    <col min="15" max="15" width="13.7109375" style="9" bestFit="1" customWidth="1"/>
    <col min="16" max="16" width="12.42578125" style="9" bestFit="1" customWidth="1"/>
    <col min="17" max="17" width="13.7109375" style="8" bestFit="1" customWidth="1"/>
    <col min="18" max="18" width="16.42578125" style="11" bestFit="1" customWidth="1"/>
    <col min="19" max="19" width="13.7109375" style="9" customWidth="1"/>
    <col min="20" max="16384" width="9.140625" style="7"/>
  </cols>
  <sheetData>
    <row r="1" spans="1:21" x14ac:dyDescent="0.25">
      <c r="A1" s="3" t="s">
        <v>8</v>
      </c>
      <c r="B1" s="4" t="s">
        <v>15</v>
      </c>
      <c r="C1" s="5"/>
      <c r="D1" s="5"/>
      <c r="E1" s="5"/>
      <c r="F1" s="5"/>
      <c r="G1" s="6"/>
      <c r="H1" s="4" t="s">
        <v>22</v>
      </c>
      <c r="I1" s="4" t="s">
        <v>16</v>
      </c>
      <c r="J1" s="5"/>
      <c r="K1" s="5"/>
      <c r="L1" s="5"/>
      <c r="M1" s="5"/>
      <c r="N1" s="5"/>
      <c r="O1" s="5"/>
      <c r="P1" s="6"/>
      <c r="Q1" s="6" t="s">
        <v>23</v>
      </c>
      <c r="R1" s="3" t="s">
        <v>24</v>
      </c>
      <c r="T1" t="s">
        <v>19</v>
      </c>
      <c r="U1">
        <v>0.95</v>
      </c>
    </row>
    <row r="2" spans="1:21" ht="16.5" thickBot="1" x14ac:dyDescent="0.3">
      <c r="A2" s="19"/>
      <c r="B2" s="12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4" t="s">
        <v>14</v>
      </c>
      <c r="H2" s="17"/>
      <c r="I2" s="12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5" t="s">
        <v>17</v>
      </c>
      <c r="P2" s="16" t="s">
        <v>18</v>
      </c>
      <c r="Q2" s="18"/>
      <c r="R2" s="19"/>
      <c r="T2" t="s">
        <v>20</v>
      </c>
      <c r="U2">
        <v>0.99</v>
      </c>
    </row>
    <row r="3" spans="1:21" x14ac:dyDescent="0.25">
      <c r="A3" s="11">
        <v>-29</v>
      </c>
      <c r="H3" s="8">
        <f t="shared" ref="H3:H11" si="0">C3+D3*$U$2*$U$3-E3/$U$1/$U$2-F3-G3/$U$1/$U$2</f>
        <v>0</v>
      </c>
      <c r="Q3" s="8">
        <f t="shared" ref="Q3:Q8" si="1">C3+D3*$U$2*$U$3-E3/$U$1/$U$2-F3-G3/$U$1/$U$2</f>
        <v>0</v>
      </c>
      <c r="R3" s="11">
        <f t="shared" ref="R3:R8" si="2">(-O3/1000/$U$2+P3/1000)*$U$2*$U$3</f>
        <v>0</v>
      </c>
      <c r="T3" t="s">
        <v>21</v>
      </c>
      <c r="U3">
        <v>0.98</v>
      </c>
    </row>
    <row r="4" spans="1:21" x14ac:dyDescent="0.25">
      <c r="A4" s="11">
        <v>-25</v>
      </c>
      <c r="H4" s="8">
        <f t="shared" si="0"/>
        <v>0</v>
      </c>
      <c r="Q4" s="8">
        <f t="shared" si="1"/>
        <v>0</v>
      </c>
      <c r="R4" s="11">
        <f t="shared" si="2"/>
        <v>0</v>
      </c>
    </row>
    <row r="5" spans="1:21" x14ac:dyDescent="0.25">
      <c r="A5" s="11">
        <v>-20</v>
      </c>
      <c r="H5" s="8">
        <f t="shared" si="0"/>
        <v>0</v>
      </c>
      <c r="Q5" s="8">
        <f t="shared" si="1"/>
        <v>0</v>
      </c>
      <c r="R5" s="11">
        <f t="shared" si="2"/>
        <v>0</v>
      </c>
    </row>
    <row r="6" spans="1:21" x14ac:dyDescent="0.25">
      <c r="A6" s="11">
        <v>-15</v>
      </c>
      <c r="H6" s="8">
        <f t="shared" si="0"/>
        <v>0</v>
      </c>
      <c r="Q6" s="8">
        <f t="shared" si="1"/>
        <v>0</v>
      </c>
      <c r="R6" s="11">
        <f t="shared" si="2"/>
        <v>0</v>
      </c>
    </row>
    <row r="7" spans="1:21" x14ac:dyDescent="0.25">
      <c r="A7" s="11">
        <v>-10</v>
      </c>
      <c r="H7" s="8">
        <f t="shared" si="0"/>
        <v>0</v>
      </c>
      <c r="Q7" s="8">
        <f t="shared" si="1"/>
        <v>0</v>
      </c>
      <c r="R7" s="11">
        <f t="shared" si="2"/>
        <v>0</v>
      </c>
    </row>
    <row r="8" spans="1:21" x14ac:dyDescent="0.25">
      <c r="A8" s="11">
        <v>-5</v>
      </c>
      <c r="H8" s="8">
        <f t="shared" si="0"/>
        <v>0</v>
      </c>
      <c r="Q8" s="8">
        <f t="shared" si="1"/>
        <v>0</v>
      </c>
      <c r="R8" s="11">
        <f t="shared" si="2"/>
        <v>0</v>
      </c>
    </row>
    <row r="9" spans="1:21" x14ac:dyDescent="0.25">
      <c r="A9" s="11">
        <v>0</v>
      </c>
      <c r="C9" s="9">
        <f>[1]electric_zaryad!$C$5</f>
        <v>131.72117679210089</v>
      </c>
      <c r="D9" s="9">
        <f>[1]electric_zaryad!$B$7</f>
        <v>46.372497401570882</v>
      </c>
      <c r="E9" s="9">
        <f>[1]electric_zaryad!$C$12</f>
        <v>4.6172064822706187E-2</v>
      </c>
      <c r="F9" s="9">
        <f>[1]electric_zaryad!$C$6</f>
        <v>6.2293703198358763</v>
      </c>
      <c r="G9" s="10">
        <f>[1]electric_zaryad!$C$2</f>
        <v>1.834831695570859</v>
      </c>
      <c r="H9" s="8">
        <f>C9+D9*$U$2*$U$3-E9/$U$1/$U$2-F9-G9/$U$1/$U$2</f>
        <v>168.48239945297715</v>
      </c>
      <c r="J9" s="9">
        <f>[1]electric_razryad!$C$5</f>
        <v>164.30459999999999</v>
      </c>
      <c r="K9" s="9">
        <f>[1]electric_razryad!$B$7</f>
        <v>72.581643072908406</v>
      </c>
      <c r="L9" s="9">
        <f>[1]electric_razryad!$C$12</f>
        <v>0.15112814549100101</v>
      </c>
      <c r="M9" s="9">
        <f>[1]electric_razryad!$C$6</f>
        <v>6.2985051603460569</v>
      </c>
      <c r="N9" s="9">
        <f>[1]electric_razryad!$C$2</f>
        <v>0.69181222985894564</v>
      </c>
      <c r="O9" s="9">
        <f>[1]electric_razryad!$B$13</f>
        <v>47628.093388138521</v>
      </c>
      <c r="P9" s="9">
        <f>[1]electric_razryad!$B$14</f>
        <v>71410.610500168463</v>
      </c>
      <c r="Q9" s="8">
        <f>J9+K9*$U$2*$U$3-L9/$U$1/$U$2-M9-N9/$U$1/$U$2</f>
        <v>227.52853660730977</v>
      </c>
      <c r="R9" s="11">
        <f>(-O9/1000/$U$2+P9/1000)*$U$2*$U$3</f>
        <v>22.607042786887686</v>
      </c>
    </row>
    <row r="10" spans="1:21" x14ac:dyDescent="0.25">
      <c r="A10" s="11">
        <v>5</v>
      </c>
      <c r="H10" s="8">
        <f t="shared" si="0"/>
        <v>0</v>
      </c>
      <c r="Q10" s="8">
        <f>J10+K10*$U$2*$U$3-L10/$U$1/$U$2-M10-N10/$U$1/$U$2</f>
        <v>0</v>
      </c>
      <c r="R10" s="11">
        <f t="shared" ref="R10:R11" si="3">(-O10/1000/$U$2+P10/1000)*$U$2*$U$3</f>
        <v>0</v>
      </c>
    </row>
    <row r="11" spans="1:21" x14ac:dyDescent="0.25">
      <c r="A11" s="11">
        <v>8</v>
      </c>
      <c r="H11" s="8">
        <f t="shared" si="0"/>
        <v>0</v>
      </c>
      <c r="Q11" s="8">
        <f>C11+D11*$U$2*$U$3-E11/$U$1/$U$2-F11-G11/$U$1/$U$2</f>
        <v>0</v>
      </c>
      <c r="R11" s="11">
        <f t="shared" si="3"/>
        <v>0</v>
      </c>
    </row>
  </sheetData>
  <mergeCells count="6">
    <mergeCell ref="B1:G1"/>
    <mergeCell ref="I1:P1"/>
    <mergeCell ref="A1:A2"/>
    <mergeCell ref="Q1:Q2"/>
    <mergeCell ref="R1:R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10x15x8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Наумов Владимир Юрьевич</dc:creator>
  <cp:lastModifiedBy>Максимов Игорь Александрович</cp:lastModifiedBy>
  <dcterms:created xsi:type="dcterms:W3CDTF">2015-06-05T18:17:20Z</dcterms:created>
  <dcterms:modified xsi:type="dcterms:W3CDTF">2022-12-01T08:37:50Z</dcterms:modified>
</cp:coreProperties>
</file>