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name="140m3" sheetId="1" state="visible" r:id="rId1"/>
    <sheet name="250m3" sheetId="2" state="visible" r:id="rId2"/>
    <sheet name="400m3" sheetId="3" state="visible" r:id="rId3"/>
    <sheet name="565m3" sheetId="4" state="visible" r:id="rId4"/>
    <sheet name="Обработка" sheetId="5" state="visible" r:id="rId5"/>
    <sheet name="Деньги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applyAlignment="1" pivotButton="0" quotePrefix="0" xfId="0">
      <alignment wrapText="1"/>
    </xf>
    <xf numFmtId="0" fontId="0" fillId="5" borderId="1" applyAlignment="1" pivotButton="0" quotePrefix="0" xfId="0">
      <alignment wrapText="1"/>
    </xf>
    <xf numFmtId="0" fontId="0" fillId="6" borderId="1" applyAlignment="1" pivotButton="0" quotePrefix="0" xfId="0">
      <alignment horizontal="center" wrapText="1"/>
    </xf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3" borderId="2" pivotButton="0" quotePrefix="0" xfId="0"/>
    <xf numFmtId="0" fontId="0" fillId="2" borderId="2" pivotButton="0" quotePrefix="0" xfId="0"/>
    <xf numFmtId="0" fontId="0" fillId="6" borderId="2" pivotButton="0" quotePrefix="0" xfId="0"/>
    <xf numFmtId="0" fontId="0" fillId="0" borderId="2" pivotButton="0" quotePrefix="0" xfId="0"/>
    <xf numFmtId="0" fontId="0" fillId="4" borderId="2" pivotButton="0" quotePrefix="0" xfId="0"/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под давлением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Обработка!$E$4:$E$8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Обработка!$E$10:$E$14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Обработка!$F$4:$F$8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Обработка!$F$10:$F$14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Деньги!$D$51:$D$55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Деньги!$E$51:$E$55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660"/>
          <min val="52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3300609811833222"/>
              <y val="0.132040840739411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атмосферные</a:t>
            </a:r>
            <a:endParaRPr lang="ru-RU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Обработка!$E$16:$E$20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Обработка!$E$22:$E$26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Обработка!$F$16:$F$20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Обработка!$F$22:$F$26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7084531116710486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Без СА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Обработка!$D$10:$D$14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16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3082215971499018"/>
              <y val="0.23026575682839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875827687132514"/>
          <w val="0.9195410940829966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Обработка!$C$22:$C$26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Обработка!$C$16:$C$20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Обработка!$B$22:$B$26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Обработка!$B$16:$B$20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2796513838740964"/>
          <y val="0.8364165586832747"/>
          <w val="0.9310864532723423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под давлением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'140m3'!$B$7:$B$11</f>
              <numCache>
                <formatCode>General</formatCode>
                <ptCount val="5"/>
              </numCache>
            </numRef>
          </xVal>
          <yVal>
            <numRef>
              <f>'140m3'!$K$7:$K$11</f>
              <numCache>
                <formatCode>General</formatCode>
                <ptCount val="5"/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'400m3'!$B$7:$B$11</f>
              <numCache>
                <formatCode>General</formatCode>
                <ptCount val="5"/>
              </numCache>
            </numRef>
          </xVal>
          <yVal>
            <numRef>
              <f>'400m3'!$K$7:$K$11</f>
              <numCache>
                <formatCode>General</formatCode>
                <ptCount val="5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7364962714767589"/>
          <h val="0.103178475501393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Деньги!$M$4:$M$8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Деньги!$N$4:$N$8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Деньги!$O$4:$O$8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Деньги!$E$21:$E$25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Деньги!$F$21:$F$25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Деньги!$G$21:$G$25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0.55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Деньги!$I$21:$I$25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Деньги!$J$21:$J$25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985026000436273"/>
              <y val="0.127705148435731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323850</colOff>
      <row>27</row>
      <rowOff>180976</rowOff>
    </from>
    <to>
      <col>4</col>
      <colOff>1454524</colOff>
      <row>48</row>
      <rowOff>10762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160243</colOff>
      <row>27</row>
      <rowOff>108696</rowOff>
    </from>
    <to>
      <col>8</col>
      <colOff>1913404</colOff>
      <row>47</row>
      <rowOff>128982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266979</colOff>
      <row>0</row>
      <rowOff>3273</rowOff>
    </from>
    <to>
      <col>20</col>
      <colOff>341292</colOff>
      <row>24</row>
      <rowOff>147276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13</col>
      <colOff>30416</colOff>
      <row>46</row>
      <rowOff>54428</rowOff>
    </from>
    <to>
      <col>25</col>
      <colOff>597787</colOff>
      <row>71</row>
      <rowOff>7931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6</col>
      <colOff>526677</colOff>
      <row>46</row>
      <rowOff>78441</rowOff>
    </from>
    <to>
      <col>13</col>
      <colOff>18283</colOff>
      <row>71</row>
      <rowOff>31944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9</col>
      <colOff>1106327</colOff>
      <row>24</row>
      <rowOff>143640</rowOff>
    </from>
    <to>
      <col>20</col>
      <colOff>339179</colOff>
      <row>49</row>
      <rowOff>97143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400050</colOff>
      <row>8</row>
      <rowOff>66675</rowOff>
    </from>
    <to>
      <col>19</col>
      <colOff>200025</colOff>
      <row>25</row>
      <rowOff>39228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247650</colOff>
      <row>29</row>
      <rowOff>19050</rowOff>
    </from>
    <to>
      <col>7</col>
      <colOff>600075</colOff>
      <row>45</row>
      <rowOff>182103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0</colOff>
      <row>29</row>
      <rowOff>19050</rowOff>
    </from>
    <to>
      <col>16</col>
      <colOff>381000</colOff>
      <row>45</row>
      <rowOff>182103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6</col>
      <colOff>981075</colOff>
      <row>47</row>
      <rowOff>76200</rowOff>
    </from>
    <to>
      <col>15</col>
      <colOff>38100</colOff>
      <row>66</row>
      <rowOff>9525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-5</v>
      </c>
      <c r="B2" t="n">
        <v>0.95457</v>
      </c>
      <c r="C2" t="n">
        <v>158.1339</v>
      </c>
      <c r="D2" t="n">
        <v>33.8698</v>
      </c>
      <c r="E2" t="n">
        <v>55.6224</v>
      </c>
      <c r="F2" t="n">
        <v>0.0404</v>
      </c>
      <c r="G2" t="n">
        <v>6.2854</v>
      </c>
      <c r="H2" t="n">
        <v>0.9006</v>
      </c>
      <c r="I2" t="n">
        <v>170.097</v>
      </c>
      <c r="J2" t="n">
        <v>2.3404</v>
      </c>
      <c r="K2" t="n">
        <v>1</v>
      </c>
      <c r="L2" t="n">
        <v>0.0531</v>
      </c>
      <c r="M2" t="n">
        <v>4.4396</v>
      </c>
      <c r="N2" t="b">
        <v>0</v>
      </c>
      <c r="O2" t="b">
        <v>1</v>
      </c>
      <c r="P2" t="n">
        <v>10.4481613200154</v>
      </c>
    </row>
    <row r="3">
      <c r="A3" t="n">
        <v>-5</v>
      </c>
      <c r="B3" t="n">
        <v>0.95219</v>
      </c>
      <c r="C3" t="n">
        <v>157.7391</v>
      </c>
      <c r="D3" t="n">
        <v>33.8513</v>
      </c>
      <c r="E3" t="n">
        <v>55.5394</v>
      </c>
      <c r="F3" t="n">
        <v>0.0404</v>
      </c>
      <c r="G3" t="n">
        <v>6.2846</v>
      </c>
      <c r="H3" t="n">
        <v>0.9221</v>
      </c>
      <c r="I3" t="n">
        <v>169.8421</v>
      </c>
      <c r="J3" t="n">
        <v>2.0637</v>
      </c>
      <c r="K3" t="n">
        <v>1</v>
      </c>
      <c r="L3" t="n">
        <v>0.0532</v>
      </c>
      <c r="M3" t="n">
        <v>4.4385</v>
      </c>
      <c r="N3" t="b">
        <v>1</v>
      </c>
      <c r="O3" t="b">
        <v>1</v>
      </c>
      <c r="P3" t="n">
        <v>10.49256278801892</v>
      </c>
    </row>
    <row r="4">
      <c r="A4" t="n">
        <v>-5</v>
      </c>
      <c r="B4" t="n">
        <v>0.91606</v>
      </c>
      <c r="C4" t="n">
        <v>151.7548</v>
      </c>
      <c r="D4" t="n">
        <v>33.4957</v>
      </c>
      <c r="E4" t="n">
        <v>54.2408</v>
      </c>
      <c r="F4" t="n">
        <v>0.0404</v>
      </c>
      <c r="G4" t="n">
        <v>6.2719</v>
      </c>
      <c r="H4" t="n">
        <v>1.3041</v>
      </c>
      <c r="I4" t="n">
        <v>166.1195</v>
      </c>
      <c r="J4" t="n">
        <v>0</v>
      </c>
      <c r="K4" t="n">
        <v>2</v>
      </c>
      <c r="L4" t="n">
        <v>0.0543</v>
      </c>
      <c r="M4" t="n">
        <v>4.4387</v>
      </c>
      <c r="N4" t="b">
        <v>0</v>
      </c>
      <c r="O4" t="b">
        <v>1</v>
      </c>
      <c r="P4" t="n">
        <v>0</v>
      </c>
    </row>
    <row r="5">
      <c r="A5" t="n">
        <v>-5</v>
      </c>
      <c r="B5" t="n">
        <v>0.91813</v>
      </c>
      <c r="C5" t="n">
        <v>152.0977</v>
      </c>
      <c r="D5" t="n">
        <v>33.5194</v>
      </c>
      <c r="E5" t="n">
        <v>54.3013</v>
      </c>
      <c r="F5" t="n">
        <v>0.0403</v>
      </c>
      <c r="G5" t="n">
        <v>6.2726</v>
      </c>
      <c r="H5" t="n">
        <v>1.2774</v>
      </c>
      <c r="I5" t="n">
        <v>166.3605</v>
      </c>
      <c r="J5" t="n">
        <v>0</v>
      </c>
      <c r="K5" t="n">
        <v>2</v>
      </c>
      <c r="L5" t="n">
        <v>0.0546</v>
      </c>
      <c r="M5" t="n">
        <v>4.4348</v>
      </c>
      <c r="N5" t="b">
        <v>1</v>
      </c>
      <c r="O5" t="b">
        <v>1</v>
      </c>
      <c r="P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-5</v>
      </c>
      <c r="B2" t="n">
        <v>0.97488</v>
      </c>
      <c r="C2" t="n">
        <v>161.4991</v>
      </c>
      <c r="D2" t="n">
        <v>33.9961</v>
      </c>
      <c r="E2" t="n">
        <v>56.2718</v>
      </c>
      <c r="F2" t="n">
        <v>0.0404</v>
      </c>
      <c r="G2" t="n">
        <v>6.2926</v>
      </c>
      <c r="H2" t="n">
        <v>0.7402</v>
      </c>
      <c r="I2" t="n">
        <v>172.434</v>
      </c>
      <c r="J2" t="n">
        <v>4.6807</v>
      </c>
      <c r="K2" t="n">
        <v>1</v>
      </c>
      <c r="L2" t="n">
        <v>0.0528</v>
      </c>
      <c r="M2" t="n">
        <v>4.441</v>
      </c>
      <c r="N2" t="b">
        <v>0</v>
      </c>
      <c r="O2" t="b">
        <v>1</v>
      </c>
      <c r="P2" t="n">
        <v>20.8963226400308</v>
      </c>
    </row>
    <row r="3">
      <c r="A3" t="n">
        <v>-5</v>
      </c>
      <c r="B3" t="n">
        <v>0.97002</v>
      </c>
      <c r="C3" t="n">
        <v>160.6934</v>
      </c>
      <c r="D3" t="n">
        <v>33.9713</v>
      </c>
      <c r="E3" t="n">
        <v>56.1127</v>
      </c>
      <c r="F3" t="n">
        <v>0.0404</v>
      </c>
      <c r="G3" t="n">
        <v>6.2908</v>
      </c>
      <c r="H3" t="n">
        <v>0.7736</v>
      </c>
      <c r="I3" t="n">
        <v>171.9243</v>
      </c>
      <c r="J3" t="n">
        <v>4.1274</v>
      </c>
      <c r="K3" t="n">
        <v>1</v>
      </c>
      <c r="L3" t="n">
        <v>0.0529</v>
      </c>
      <c r="M3" t="n">
        <v>4.4434</v>
      </c>
      <c r="N3" t="b">
        <v>1</v>
      </c>
      <c r="O3" t="b">
        <v>1</v>
      </c>
      <c r="P3" t="n">
        <v>20.98512557603783</v>
      </c>
    </row>
    <row r="4">
      <c r="A4" t="n">
        <v>-5</v>
      </c>
      <c r="B4" t="n">
        <v>0.89134</v>
      </c>
      <c r="C4" t="n">
        <v>147.6596</v>
      </c>
      <c r="D4" t="n">
        <v>33.1903</v>
      </c>
      <c r="E4" t="n">
        <v>53.324</v>
      </c>
      <c r="F4" t="n">
        <v>0.0404</v>
      </c>
      <c r="G4" t="n">
        <v>6.2632</v>
      </c>
      <c r="H4" t="n">
        <v>1.6232</v>
      </c>
      <c r="I4" t="n">
        <v>163.8011</v>
      </c>
      <c r="J4" t="n">
        <v>0</v>
      </c>
      <c r="K4" t="n">
        <v>2</v>
      </c>
      <c r="L4" t="n">
        <v>0.0546</v>
      </c>
      <c r="M4" t="n">
        <v>4.4395</v>
      </c>
      <c r="N4" t="b">
        <v>0</v>
      </c>
      <c r="O4" t="b">
        <v>1</v>
      </c>
      <c r="P4" t="n">
        <v>0</v>
      </c>
    </row>
    <row r="5">
      <c r="A5" t="n">
        <v>-5</v>
      </c>
      <c r="B5" t="n">
        <v>0.8963100000000001</v>
      </c>
      <c r="C5" t="n">
        <v>148.4827</v>
      </c>
      <c r="D5" t="n">
        <v>33.2547</v>
      </c>
      <c r="E5" t="n">
        <v>53.4657</v>
      </c>
      <c r="F5" t="n">
        <v>0.0404</v>
      </c>
      <c r="G5" t="n">
        <v>6.2649</v>
      </c>
      <c r="H5" t="n">
        <v>1.5542</v>
      </c>
      <c r="I5" t="n">
        <v>164.325</v>
      </c>
      <c r="J5" t="n">
        <v>0</v>
      </c>
      <c r="K5" t="n">
        <v>2</v>
      </c>
      <c r="L5" t="n">
        <v>0.0551</v>
      </c>
      <c r="M5" t="n">
        <v>4.4447</v>
      </c>
      <c r="N5" t="b">
        <v>1</v>
      </c>
      <c r="O5" t="b">
        <v>1</v>
      </c>
      <c r="P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-29</v>
      </c>
      <c r="B2" t="n">
        <v>1</v>
      </c>
      <c r="C2" t="n">
        <v>165.66</v>
      </c>
      <c r="D2" t="n">
        <v>34.0758</v>
      </c>
      <c r="E2" t="n">
        <v>48.538</v>
      </c>
      <c r="F2" t="n">
        <v>0.0915</v>
      </c>
      <c r="G2" t="n">
        <v>6.3014</v>
      </c>
      <c r="H2" t="n">
        <v>1.1033</v>
      </c>
      <c r="I2" t="n">
        <v>157.0125</v>
      </c>
      <c r="K2" t="n">
        <v>0</v>
      </c>
      <c r="L2" t="n">
        <v>0.1476</v>
      </c>
      <c r="M2" t="n">
        <v>10.0603</v>
      </c>
      <c r="N2" t="b">
        <v>0</v>
      </c>
      <c r="O2" t="b">
        <v>0</v>
      </c>
      <c r="P2" t="n">
        <v>0</v>
      </c>
    </row>
    <row r="3">
      <c r="A3" t="n">
        <v>-29</v>
      </c>
      <c r="B3" t="n">
        <v>1</v>
      </c>
      <c r="C3" t="n">
        <v>165.66</v>
      </c>
      <c r="D3" t="n">
        <v>34.0758</v>
      </c>
      <c r="E3" t="n">
        <v>48.538</v>
      </c>
      <c r="F3" t="n">
        <v>0.0915</v>
      </c>
      <c r="G3" t="n">
        <v>6.3014</v>
      </c>
      <c r="H3" t="n">
        <v>1.1033</v>
      </c>
      <c r="I3" t="n">
        <v>157.0125</v>
      </c>
      <c r="K3" t="n">
        <v>0</v>
      </c>
      <c r="L3" t="n">
        <v>0.1476</v>
      </c>
      <c r="M3" t="n">
        <v>10.0603</v>
      </c>
      <c r="N3" t="b">
        <v>1</v>
      </c>
      <c r="O3" t="b">
        <v>0</v>
      </c>
      <c r="P3" t="n">
        <v>0</v>
      </c>
    </row>
    <row r="4">
      <c r="A4" t="n">
        <v>-29</v>
      </c>
      <c r="B4" t="n">
        <v>0.86</v>
      </c>
      <c r="C4" t="n">
        <v>141.9499</v>
      </c>
      <c r="D4" t="n">
        <v>32.7283</v>
      </c>
      <c r="E4" t="n">
        <v>42.4783</v>
      </c>
      <c r="F4" t="n">
        <v>0.0404</v>
      </c>
      <c r="G4" t="n">
        <v>6.2511</v>
      </c>
      <c r="H4" t="n">
        <v>2.5887</v>
      </c>
      <c r="I4" t="n">
        <v>157.0125</v>
      </c>
      <c r="K4" t="n">
        <v>0</v>
      </c>
      <c r="L4" t="n">
        <v>0.1649</v>
      </c>
      <c r="M4" t="n">
        <v>4.4402</v>
      </c>
      <c r="N4" t="b">
        <v>0</v>
      </c>
      <c r="O4" t="b">
        <v>1</v>
      </c>
      <c r="P4" t="n">
        <v>0</v>
      </c>
    </row>
    <row r="5">
      <c r="A5" t="n">
        <v>-29</v>
      </c>
      <c r="B5" t="n">
        <v>0.86</v>
      </c>
      <c r="C5" t="n">
        <v>141.9499</v>
      </c>
      <c r="D5" t="n">
        <v>32.7283</v>
      </c>
      <c r="E5" t="n">
        <v>42.4783</v>
      </c>
      <c r="F5" t="n">
        <v>0.0404</v>
      </c>
      <c r="G5" t="n">
        <v>6.2511</v>
      </c>
      <c r="H5" t="n">
        <v>2.5887</v>
      </c>
      <c r="I5" t="n">
        <v>157.0125</v>
      </c>
      <c r="K5" t="n">
        <v>0</v>
      </c>
      <c r="L5" t="n">
        <v>0.1649</v>
      </c>
      <c r="M5" t="n">
        <v>4.4402</v>
      </c>
      <c r="N5" t="b">
        <v>1</v>
      </c>
      <c r="O5" t="b">
        <v>1</v>
      </c>
      <c r="P5" t="n">
        <v>0</v>
      </c>
    </row>
    <row r="6">
      <c r="A6" t="n">
        <v>-25</v>
      </c>
      <c r="B6" t="n">
        <v>1</v>
      </c>
      <c r="C6" t="n">
        <v>165.66</v>
      </c>
      <c r="D6" t="n">
        <v>34.0824</v>
      </c>
      <c r="E6" t="n">
        <v>48.4117</v>
      </c>
      <c r="F6" t="n">
        <v>0.0701</v>
      </c>
      <c r="G6" t="n">
        <v>6.3014</v>
      </c>
      <c r="H6" t="n">
        <v>1.0135</v>
      </c>
      <c r="I6" t="n">
        <v>163.607</v>
      </c>
      <c r="K6" t="n">
        <v>0</v>
      </c>
      <c r="L6" t="n">
        <v>0.1522</v>
      </c>
      <c r="M6" t="n">
        <v>7.7089</v>
      </c>
      <c r="N6" t="b">
        <v>0</v>
      </c>
      <c r="O6" t="b">
        <v>0</v>
      </c>
      <c r="P6" t="n">
        <v>0</v>
      </c>
    </row>
    <row r="7">
      <c r="A7" t="n">
        <v>-25</v>
      </c>
      <c r="B7" t="n">
        <v>1</v>
      </c>
      <c r="C7" t="n">
        <v>165.66</v>
      </c>
      <c r="D7" t="n">
        <v>34.0824</v>
      </c>
      <c r="E7" t="n">
        <v>48.4117</v>
      </c>
      <c r="F7" t="n">
        <v>0.0701</v>
      </c>
      <c r="G7" t="n">
        <v>6.3014</v>
      </c>
      <c r="H7" t="n">
        <v>1.0135</v>
      </c>
      <c r="I7" t="n">
        <v>163.607</v>
      </c>
      <c r="K7" t="n">
        <v>0</v>
      </c>
      <c r="L7" t="n">
        <v>0.1522</v>
      </c>
      <c r="M7" t="n">
        <v>7.7089</v>
      </c>
      <c r="N7" t="b">
        <v>1</v>
      </c>
      <c r="O7" t="b">
        <v>0</v>
      </c>
      <c r="P7" t="n">
        <v>0</v>
      </c>
    </row>
    <row r="8">
      <c r="A8" t="n">
        <v>-25</v>
      </c>
      <c r="B8" t="n">
        <v>0.9</v>
      </c>
      <c r="C8" t="n">
        <v>149.5781</v>
      </c>
      <c r="D8" t="n">
        <v>33.3591</v>
      </c>
      <c r="E8" t="n">
        <v>43.9554</v>
      </c>
      <c r="F8" t="n">
        <v>0.0248</v>
      </c>
      <c r="G8" t="n">
        <v>6.2673</v>
      </c>
      <c r="H8" t="n">
        <v>2.1433</v>
      </c>
      <c r="I8" t="n">
        <v>163.607</v>
      </c>
      <c r="K8" t="n">
        <v>0</v>
      </c>
      <c r="L8" t="n">
        <v>0.1674</v>
      </c>
      <c r="M8" t="n">
        <v>2.7231</v>
      </c>
      <c r="N8" t="b">
        <v>0</v>
      </c>
      <c r="O8" t="b">
        <v>1</v>
      </c>
      <c r="P8" t="n">
        <v>0</v>
      </c>
    </row>
    <row r="9">
      <c r="A9" t="n">
        <v>-25</v>
      </c>
      <c r="B9" t="n">
        <v>0.9</v>
      </c>
      <c r="C9" t="n">
        <v>149.5781</v>
      </c>
      <c r="D9" t="n">
        <v>33.3591</v>
      </c>
      <c r="E9" t="n">
        <v>43.9554</v>
      </c>
      <c r="F9" t="n">
        <v>0.0248</v>
      </c>
      <c r="G9" t="n">
        <v>6.2673</v>
      </c>
      <c r="H9" t="n">
        <v>2.1433</v>
      </c>
      <c r="I9" t="n">
        <v>163.607</v>
      </c>
      <c r="K9" t="n">
        <v>0</v>
      </c>
      <c r="L9" t="n">
        <v>0.1674</v>
      </c>
      <c r="M9" t="n">
        <v>2.7231</v>
      </c>
      <c r="N9" t="b">
        <v>1</v>
      </c>
      <c r="O9" t="b">
        <v>1</v>
      </c>
      <c r="P9" t="n">
        <v>0</v>
      </c>
    </row>
    <row r="10">
      <c r="A10" t="n">
        <v>-20</v>
      </c>
      <c r="B10" t="n">
        <v>1</v>
      </c>
      <c r="C10" t="n">
        <v>165.66</v>
      </c>
      <c r="D10" t="n">
        <v>34.0912</v>
      </c>
      <c r="E10" t="n">
        <v>50.1848</v>
      </c>
      <c r="F10" t="n">
        <v>0.0557</v>
      </c>
      <c r="G10" t="n">
        <v>6.3014</v>
      </c>
      <c r="H10" t="n">
        <v>0.9147999999999999</v>
      </c>
      <c r="I10" t="n">
        <v>168.3174</v>
      </c>
      <c r="K10" t="n">
        <v>0</v>
      </c>
      <c r="L10" t="n">
        <v>0.13</v>
      </c>
      <c r="M10" t="n">
        <v>6.1282</v>
      </c>
      <c r="N10" t="b">
        <v>0</v>
      </c>
      <c r="O10" t="b">
        <v>0</v>
      </c>
      <c r="P10" t="n">
        <v>0</v>
      </c>
    </row>
    <row r="11">
      <c r="A11" t="n">
        <v>-20</v>
      </c>
      <c r="B11" t="n">
        <v>1</v>
      </c>
      <c r="C11" t="n">
        <v>165.66</v>
      </c>
      <c r="D11" t="n">
        <v>34.0912</v>
      </c>
      <c r="E11" t="n">
        <v>50.1848</v>
      </c>
      <c r="F11" t="n">
        <v>0.0557</v>
      </c>
      <c r="G11" t="n">
        <v>6.3014</v>
      </c>
      <c r="H11" t="n">
        <v>0.9147999999999999</v>
      </c>
      <c r="I11" t="n">
        <v>168.3174</v>
      </c>
      <c r="K11" t="n">
        <v>0</v>
      </c>
      <c r="L11" t="n">
        <v>0.13</v>
      </c>
      <c r="M11" t="n">
        <v>6.1282</v>
      </c>
      <c r="N11" t="b">
        <v>1</v>
      </c>
      <c r="O11" t="b">
        <v>0</v>
      </c>
      <c r="P11" t="n">
        <v>0</v>
      </c>
    </row>
    <row r="12">
      <c r="A12" t="n">
        <v>-20</v>
      </c>
      <c r="B12" t="n">
        <v>0.93</v>
      </c>
      <c r="C12" t="n">
        <v>154.8554</v>
      </c>
      <c r="D12" t="n">
        <v>33.7261</v>
      </c>
      <c r="E12" t="n">
        <v>47.4721</v>
      </c>
      <c r="F12" t="n">
        <v>0.0423</v>
      </c>
      <c r="G12" t="n">
        <v>6.2785</v>
      </c>
      <c r="H12" t="n">
        <v>1.5933</v>
      </c>
      <c r="I12" t="n">
        <v>168.3174</v>
      </c>
      <c r="K12" t="n">
        <v>0</v>
      </c>
      <c r="L12" t="n">
        <v>0.1344</v>
      </c>
      <c r="M12" t="n">
        <v>4.6548</v>
      </c>
      <c r="N12" t="b">
        <v>0</v>
      </c>
      <c r="O12" t="b">
        <v>1</v>
      </c>
      <c r="P12" t="n">
        <v>0</v>
      </c>
    </row>
    <row r="13">
      <c r="A13" t="n">
        <v>-20</v>
      </c>
      <c r="B13" t="n">
        <v>0.93</v>
      </c>
      <c r="C13" t="n">
        <v>154.8554</v>
      </c>
      <c r="D13" t="n">
        <v>33.7261</v>
      </c>
      <c r="E13" t="n">
        <v>47.4721</v>
      </c>
      <c r="F13" t="n">
        <v>0.0423</v>
      </c>
      <c r="G13" t="n">
        <v>6.2785</v>
      </c>
      <c r="H13" t="n">
        <v>1.5933</v>
      </c>
      <c r="I13" t="n">
        <v>168.3174</v>
      </c>
      <c r="K13" t="n">
        <v>0</v>
      </c>
      <c r="L13" t="n">
        <v>0.1344</v>
      </c>
      <c r="M13" t="n">
        <v>4.6548</v>
      </c>
      <c r="N13" t="b">
        <v>1</v>
      </c>
      <c r="O13" t="b">
        <v>1</v>
      </c>
      <c r="P13" t="n">
        <v>0</v>
      </c>
    </row>
    <row r="14">
      <c r="A14" t="n">
        <v>-15</v>
      </c>
      <c r="B14" t="n">
        <v>1</v>
      </c>
      <c r="C14" t="n">
        <v>165.66</v>
      </c>
      <c r="D14" t="n">
        <v>34.0948</v>
      </c>
      <c r="E14" t="n">
        <v>52.8755</v>
      </c>
      <c r="F14" t="n">
        <v>0.0598</v>
      </c>
      <c r="G14" t="n">
        <v>6.3014</v>
      </c>
      <c r="H14" t="n">
        <v>0.8008999999999999</v>
      </c>
      <c r="I14" t="n">
        <v>168.1316</v>
      </c>
      <c r="K14" t="n">
        <v>0</v>
      </c>
      <c r="L14" t="n">
        <v>0.09660000000000001</v>
      </c>
      <c r="M14" t="n">
        <v>6.5755</v>
      </c>
      <c r="N14" t="b">
        <v>0</v>
      </c>
      <c r="O14" t="b">
        <v>0</v>
      </c>
      <c r="P14" t="n">
        <v>0</v>
      </c>
    </row>
    <row r="15">
      <c r="A15" t="n">
        <v>-15</v>
      </c>
      <c r="B15" t="n">
        <v>1</v>
      </c>
      <c r="C15" t="n">
        <v>165.66</v>
      </c>
      <c r="D15" t="n">
        <v>34.0948</v>
      </c>
      <c r="E15" t="n">
        <v>52.8755</v>
      </c>
      <c r="F15" t="n">
        <v>0.0598</v>
      </c>
      <c r="G15" t="n">
        <v>6.3014</v>
      </c>
      <c r="H15" t="n">
        <v>0.8008999999999999</v>
      </c>
      <c r="I15" t="n">
        <v>168.1316</v>
      </c>
      <c r="K15" t="n">
        <v>0</v>
      </c>
      <c r="L15" t="n">
        <v>0.09660000000000001</v>
      </c>
      <c r="M15" t="n">
        <v>6.5755</v>
      </c>
      <c r="N15" t="b">
        <v>1</v>
      </c>
      <c r="O15" t="b">
        <v>0</v>
      </c>
      <c r="P15" t="n">
        <v>0</v>
      </c>
    </row>
    <row r="16">
      <c r="A16" t="n">
        <v>-15</v>
      </c>
      <c r="B16" t="n">
        <v>0.98</v>
      </c>
      <c r="C16" t="n">
        <v>162.4158</v>
      </c>
      <c r="D16" t="n">
        <v>34.0536</v>
      </c>
      <c r="E16" t="n">
        <v>51.6878</v>
      </c>
      <c r="F16" t="n">
        <v>0.0565</v>
      </c>
      <c r="G16" t="n">
        <v>6.2945</v>
      </c>
      <c r="H16" t="n">
        <v>0.9267</v>
      </c>
      <c r="I16" t="n">
        <v>168.1316</v>
      </c>
      <c r="K16" t="n">
        <v>0</v>
      </c>
      <c r="L16" t="n">
        <v>0.09710000000000001</v>
      </c>
      <c r="M16" t="n">
        <v>6.2165</v>
      </c>
      <c r="N16" t="b">
        <v>0</v>
      </c>
      <c r="O16" t="b">
        <v>1</v>
      </c>
      <c r="P16" t="n">
        <v>0</v>
      </c>
    </row>
    <row r="17">
      <c r="A17" t="n">
        <v>-15</v>
      </c>
      <c r="B17" t="n">
        <v>0.98</v>
      </c>
      <c r="C17" t="n">
        <v>162.4158</v>
      </c>
      <c r="D17" t="n">
        <v>34.0536</v>
      </c>
      <c r="E17" t="n">
        <v>51.6878</v>
      </c>
      <c r="F17" t="n">
        <v>0.0565</v>
      </c>
      <c r="G17" t="n">
        <v>6.2945</v>
      </c>
      <c r="H17" t="n">
        <v>0.9267</v>
      </c>
      <c r="I17" t="n">
        <v>168.1316</v>
      </c>
      <c r="K17" t="n">
        <v>0</v>
      </c>
      <c r="L17" t="n">
        <v>0.09710000000000001</v>
      </c>
      <c r="M17" t="n">
        <v>6.2165</v>
      </c>
      <c r="N17" t="b">
        <v>1</v>
      </c>
      <c r="O17" t="b">
        <v>1</v>
      </c>
      <c r="P17" t="n">
        <v>0</v>
      </c>
    </row>
    <row r="18">
      <c r="A18" t="n">
        <v>-10</v>
      </c>
      <c r="B18" t="n">
        <v>1</v>
      </c>
      <c r="C18" t="n">
        <v>165.66</v>
      </c>
      <c r="D18" t="n">
        <v>34.0869</v>
      </c>
      <c r="E18" t="n">
        <v>55.4354</v>
      </c>
      <c r="F18" t="n">
        <v>0.0636</v>
      </c>
      <c r="G18" t="n">
        <v>6.3014</v>
      </c>
      <c r="H18" t="n">
        <v>0.6883</v>
      </c>
      <c r="I18" t="n">
        <v>167.9458</v>
      </c>
      <c r="K18" t="n">
        <v>0</v>
      </c>
      <c r="L18" t="n">
        <v>0.0683</v>
      </c>
      <c r="M18" t="n">
        <v>6.9945</v>
      </c>
      <c r="N18" t="b">
        <v>0</v>
      </c>
      <c r="O18" t="b">
        <v>0</v>
      </c>
      <c r="P18" t="n">
        <v>0</v>
      </c>
    </row>
    <row r="19">
      <c r="A19" t="n">
        <v>-10</v>
      </c>
      <c r="B19" t="n">
        <v>1</v>
      </c>
      <c r="C19" t="n">
        <v>165.66</v>
      </c>
      <c r="D19" t="n">
        <v>34.0869</v>
      </c>
      <c r="E19" t="n">
        <v>55.4354</v>
      </c>
      <c r="F19" t="n">
        <v>0.0636</v>
      </c>
      <c r="G19" t="n">
        <v>6.3014</v>
      </c>
      <c r="H19" t="n">
        <v>0.6883</v>
      </c>
      <c r="I19" t="n">
        <v>167.9458</v>
      </c>
      <c r="K19" t="n">
        <v>0</v>
      </c>
      <c r="L19" t="n">
        <v>0.0683</v>
      </c>
      <c r="M19" t="n">
        <v>6.9945</v>
      </c>
      <c r="N19" t="b">
        <v>1</v>
      </c>
      <c r="O19" t="b">
        <v>0</v>
      </c>
      <c r="P19" t="n">
        <v>0</v>
      </c>
    </row>
    <row r="20">
      <c r="A20" t="n">
        <v>-10</v>
      </c>
      <c r="B20" t="n">
        <v>0.93</v>
      </c>
      <c r="C20" t="n">
        <v>153.5107</v>
      </c>
      <c r="D20" t="n">
        <v>33.6386</v>
      </c>
      <c r="E20" t="n">
        <v>51.9442</v>
      </c>
      <c r="F20" t="n">
        <v>0.0406</v>
      </c>
      <c r="G20" t="n">
        <v>6.2756</v>
      </c>
      <c r="H20" t="n">
        <v>1.3464</v>
      </c>
      <c r="I20" t="n">
        <v>167.9458</v>
      </c>
      <c r="K20" t="n">
        <v>0</v>
      </c>
      <c r="L20" t="n">
        <v>0.0756</v>
      </c>
      <c r="M20" t="n">
        <v>4.4674</v>
      </c>
      <c r="N20" t="b">
        <v>0</v>
      </c>
      <c r="O20" t="b">
        <v>1</v>
      </c>
      <c r="P20" t="n">
        <v>0</v>
      </c>
    </row>
    <row r="21">
      <c r="A21" t="n">
        <v>-10</v>
      </c>
      <c r="B21" t="n">
        <v>0.93</v>
      </c>
      <c r="C21" t="n">
        <v>153.5107</v>
      </c>
      <c r="D21" t="n">
        <v>33.6386</v>
      </c>
      <c r="E21" t="n">
        <v>51.9442</v>
      </c>
      <c r="F21" t="n">
        <v>0.0406</v>
      </c>
      <c r="G21" t="n">
        <v>6.2756</v>
      </c>
      <c r="H21" t="n">
        <v>1.3464</v>
      </c>
      <c r="I21" t="n">
        <v>167.9458</v>
      </c>
      <c r="K21" t="n">
        <v>0</v>
      </c>
      <c r="L21" t="n">
        <v>0.0756</v>
      </c>
      <c r="M21" t="n">
        <v>4.4674</v>
      </c>
      <c r="N21" t="b">
        <v>1</v>
      </c>
      <c r="O21" t="b">
        <v>1</v>
      </c>
      <c r="P21" t="n">
        <v>0</v>
      </c>
    </row>
    <row r="22">
      <c r="A22" t="n">
        <v>-29</v>
      </c>
      <c r="B22" t="n">
        <v>1</v>
      </c>
      <c r="C22" t="n">
        <v>165.66</v>
      </c>
      <c r="D22" t="n">
        <v>34.0758</v>
      </c>
      <c r="E22" t="n">
        <v>47.928</v>
      </c>
      <c r="F22" t="n">
        <v>0.0669</v>
      </c>
      <c r="G22" t="n">
        <v>6.3014</v>
      </c>
      <c r="H22" t="n">
        <v>1.1024</v>
      </c>
      <c r="I22" t="n">
        <v>163.4764</v>
      </c>
      <c r="J22" t="n">
        <v>6.5</v>
      </c>
      <c r="K22" t="n">
        <v>1</v>
      </c>
      <c r="L22" t="n">
        <v>0.155</v>
      </c>
      <c r="M22" t="n">
        <v>7.3522</v>
      </c>
      <c r="N22" t="b">
        <v>0</v>
      </c>
      <c r="O22" t="b">
        <v>0</v>
      </c>
      <c r="P22" t="n">
        <v>30.87621354677847</v>
      </c>
    </row>
    <row r="23">
      <c r="A23" t="n">
        <v>-29</v>
      </c>
      <c r="B23" t="n">
        <v>1</v>
      </c>
      <c r="C23" t="n">
        <v>165.66</v>
      </c>
      <c r="D23" t="n">
        <v>34.0758</v>
      </c>
      <c r="E23" t="n">
        <v>47.8619</v>
      </c>
      <c r="F23" t="n">
        <v>0.0636</v>
      </c>
      <c r="G23" t="n">
        <v>6.3014</v>
      </c>
      <c r="H23" t="n">
        <v>1.1025</v>
      </c>
      <c r="I23" t="n">
        <v>164.3267</v>
      </c>
      <c r="J23" t="n">
        <v>3.2813</v>
      </c>
      <c r="K23" t="n">
        <v>1</v>
      </c>
      <c r="L23" t="n">
        <v>0.156</v>
      </c>
      <c r="M23" t="n">
        <v>6.9956</v>
      </c>
      <c r="N23" t="b">
        <v>1</v>
      </c>
      <c r="O23" t="b">
        <v>0</v>
      </c>
      <c r="P23" t="n">
        <v>31.47768836405675</v>
      </c>
    </row>
    <row r="24">
      <c r="A24" t="n">
        <v>-29</v>
      </c>
      <c r="B24" t="n">
        <v>0.92</v>
      </c>
      <c r="C24" t="n">
        <v>152.5983</v>
      </c>
      <c r="D24" t="n">
        <v>33.5678</v>
      </c>
      <c r="E24" t="n">
        <v>44.5067</v>
      </c>
      <c r="F24" t="n">
        <v>0.0404</v>
      </c>
      <c r="G24" t="n">
        <v>6.2737</v>
      </c>
      <c r="H24" t="n">
        <v>2.0303</v>
      </c>
      <c r="I24" t="n">
        <v>163.4764</v>
      </c>
      <c r="J24" t="n">
        <v>6.5</v>
      </c>
      <c r="K24" t="n">
        <v>1</v>
      </c>
      <c r="L24" t="n">
        <v>0.1639</v>
      </c>
      <c r="M24" t="n">
        <v>4.4444</v>
      </c>
      <c r="N24" t="b">
        <v>0</v>
      </c>
      <c r="O24" t="b">
        <v>1</v>
      </c>
      <c r="P24" t="n">
        <v>30.87621354677847</v>
      </c>
    </row>
    <row r="25">
      <c r="A25" t="n">
        <v>-29</v>
      </c>
      <c r="B25" t="n">
        <v>0.9</v>
      </c>
      <c r="C25" t="n">
        <v>149.1362</v>
      </c>
      <c r="D25" t="n">
        <v>33.3193</v>
      </c>
      <c r="E25" t="n">
        <v>43.8531</v>
      </c>
      <c r="F25" t="n">
        <v>0.0404</v>
      </c>
      <c r="G25" t="n">
        <v>6.2663</v>
      </c>
      <c r="H25" t="n">
        <v>2.263</v>
      </c>
      <c r="I25" t="n">
        <v>161.3832</v>
      </c>
      <c r="J25" t="n">
        <v>3.2813</v>
      </c>
      <c r="K25" t="n">
        <v>1</v>
      </c>
      <c r="L25" t="n">
        <v>0.1642</v>
      </c>
      <c r="M25" t="n">
        <v>4.4402</v>
      </c>
      <c r="N25" t="b">
        <v>1</v>
      </c>
      <c r="O25" t="b">
        <v>1</v>
      </c>
      <c r="P25" t="n">
        <v>31.47768836405675</v>
      </c>
    </row>
    <row r="26">
      <c r="A26" t="n">
        <v>-25</v>
      </c>
      <c r="B26" t="n">
        <v>1</v>
      </c>
      <c r="C26" t="n">
        <v>165.66</v>
      </c>
      <c r="D26" t="n">
        <v>34.0824</v>
      </c>
      <c r="E26" t="n">
        <v>47.9763</v>
      </c>
      <c r="F26" t="n">
        <v>0.0445</v>
      </c>
      <c r="G26" t="n">
        <v>6.3014</v>
      </c>
      <c r="H26" t="n">
        <v>1.0134</v>
      </c>
      <c r="I26" t="n">
        <v>170.3424</v>
      </c>
      <c r="J26" t="n">
        <v>6.7715</v>
      </c>
      <c r="K26" t="n">
        <v>1</v>
      </c>
      <c r="L26" t="n">
        <v>0.1598</v>
      </c>
      <c r="M26" t="n">
        <v>4.8894</v>
      </c>
      <c r="N26" t="b">
        <v>0</v>
      </c>
      <c r="O26" t="b">
        <v>0</v>
      </c>
      <c r="P26" t="n">
        <v>30.87621354677847</v>
      </c>
    </row>
    <row r="27">
      <c r="A27" t="n">
        <v>-25</v>
      </c>
      <c r="B27" t="n">
        <v>1</v>
      </c>
      <c r="C27" t="n">
        <v>165.66</v>
      </c>
      <c r="D27" t="n">
        <v>34.0824</v>
      </c>
      <c r="E27" t="n">
        <v>47.9366</v>
      </c>
      <c r="F27" t="n">
        <v>0.0411</v>
      </c>
      <c r="G27" t="n">
        <v>6.3014</v>
      </c>
      <c r="H27" t="n">
        <v>1.0132</v>
      </c>
      <c r="I27" t="n">
        <v>171.2284</v>
      </c>
      <c r="J27" t="n">
        <v>3.5581</v>
      </c>
      <c r="K27" t="n">
        <v>1</v>
      </c>
      <c r="L27" t="n">
        <v>0.1608</v>
      </c>
      <c r="M27" t="n">
        <v>4.5204</v>
      </c>
      <c r="N27" t="b">
        <v>1</v>
      </c>
      <c r="O27" t="b">
        <v>0</v>
      </c>
      <c r="P27" t="n">
        <v>31.47768836405675</v>
      </c>
    </row>
    <row r="28">
      <c r="A28" t="n">
        <v>-25</v>
      </c>
      <c r="B28" t="n">
        <v>0.98</v>
      </c>
      <c r="C28" t="n">
        <v>161.8149</v>
      </c>
      <c r="D28" t="n">
        <v>34.0261</v>
      </c>
      <c r="E28" t="n">
        <v>46.6923</v>
      </c>
      <c r="F28" t="n">
        <v>0.0404</v>
      </c>
      <c r="G28" t="n">
        <v>6.2932</v>
      </c>
      <c r="H28" t="n">
        <v>1.2488</v>
      </c>
      <c r="I28" t="n">
        <v>170.3424</v>
      </c>
      <c r="J28" t="n">
        <v>6.7715</v>
      </c>
      <c r="K28" t="n">
        <v>1</v>
      </c>
      <c r="L28" t="n">
        <v>0.1612</v>
      </c>
      <c r="M28" t="n">
        <v>4.4397</v>
      </c>
      <c r="N28" t="b">
        <v>0</v>
      </c>
      <c r="O28" t="b">
        <v>1</v>
      </c>
      <c r="P28" t="n">
        <v>30.87621354677847</v>
      </c>
    </row>
    <row r="29">
      <c r="A29" t="n">
        <v>-25</v>
      </c>
      <c r="B29" t="n">
        <v>0.96</v>
      </c>
      <c r="C29" t="n">
        <v>158.6339</v>
      </c>
      <c r="D29" t="n">
        <v>33.9134</v>
      </c>
      <c r="E29" t="n">
        <v>46.0344</v>
      </c>
      <c r="F29" t="n">
        <v>0.0404</v>
      </c>
      <c r="G29" t="n">
        <v>6.2865</v>
      </c>
      <c r="H29" t="n">
        <v>1.474</v>
      </c>
      <c r="I29" t="n">
        <v>168.1613</v>
      </c>
      <c r="J29" t="n">
        <v>3.5581</v>
      </c>
      <c r="K29" t="n">
        <v>1</v>
      </c>
      <c r="L29" t="n">
        <v>0.1615</v>
      </c>
      <c r="M29" t="n">
        <v>4.4376</v>
      </c>
      <c r="N29" t="b">
        <v>1</v>
      </c>
      <c r="O29" t="b">
        <v>1</v>
      </c>
      <c r="P29" t="n">
        <v>31.47768836405675</v>
      </c>
    </row>
    <row r="30">
      <c r="A30" t="n">
        <v>-20</v>
      </c>
      <c r="B30" t="n">
        <v>1</v>
      </c>
      <c r="C30" t="n">
        <v>165.66</v>
      </c>
      <c r="D30" t="n">
        <v>34.0912</v>
      </c>
      <c r="E30" t="n">
        <v>49.8691</v>
      </c>
      <c r="F30" t="n">
        <v>0.0293</v>
      </c>
      <c r="G30" t="n">
        <v>6.3014</v>
      </c>
      <c r="H30" t="n">
        <v>0.9157</v>
      </c>
      <c r="I30" t="n">
        <v>175.2673</v>
      </c>
      <c r="J30" t="n">
        <v>6.9803</v>
      </c>
      <c r="K30" t="n">
        <v>1</v>
      </c>
      <c r="L30" t="n">
        <v>0.1378</v>
      </c>
      <c r="M30" t="n">
        <v>3.2203</v>
      </c>
      <c r="N30" t="b">
        <v>0</v>
      </c>
      <c r="O30" t="b">
        <v>0</v>
      </c>
      <c r="P30" t="n">
        <v>30.96782131950916</v>
      </c>
    </row>
    <row r="31">
      <c r="A31" t="n">
        <v>-20</v>
      </c>
      <c r="B31" t="n">
        <v>1</v>
      </c>
      <c r="C31" t="n">
        <v>165.66</v>
      </c>
      <c r="D31" t="n">
        <v>34.0912</v>
      </c>
      <c r="E31" t="n">
        <v>49.8542</v>
      </c>
      <c r="F31" t="n">
        <v>0.026</v>
      </c>
      <c r="G31" t="n">
        <v>6.3014</v>
      </c>
      <c r="H31" t="n">
        <v>0.9142</v>
      </c>
      <c r="I31" t="n">
        <v>176.1582</v>
      </c>
      <c r="J31" t="n">
        <v>4.2169</v>
      </c>
      <c r="K31" t="n">
        <v>1</v>
      </c>
      <c r="L31" t="n">
        <v>0.1387</v>
      </c>
      <c r="M31" t="n">
        <v>2.8547</v>
      </c>
      <c r="N31" t="b">
        <v>1</v>
      </c>
      <c r="O31" t="b">
        <v>0</v>
      </c>
      <c r="P31" t="n">
        <v>31.47768836405675</v>
      </c>
    </row>
    <row r="32">
      <c r="A32" t="n">
        <v>-20</v>
      </c>
      <c r="B32" t="n">
        <v>1.02</v>
      </c>
      <c r="C32" t="n">
        <v>168.2092</v>
      </c>
      <c r="D32" t="n">
        <v>34.0706</v>
      </c>
      <c r="E32" t="n">
        <v>49.944</v>
      </c>
      <c r="F32" t="n">
        <v>0.0408</v>
      </c>
      <c r="G32" t="n">
        <v>6.3068</v>
      </c>
      <c r="H32" t="n">
        <v>0.7895</v>
      </c>
      <c r="I32" t="n">
        <v>175.2673</v>
      </c>
      <c r="J32" t="n">
        <v>6.9803</v>
      </c>
      <c r="K32" t="n">
        <v>1</v>
      </c>
      <c r="L32" t="n">
        <v>0.1338</v>
      </c>
      <c r="M32" t="n">
        <v>4.4858</v>
      </c>
      <c r="N32" t="b">
        <v>0</v>
      </c>
      <c r="O32" t="b">
        <v>1</v>
      </c>
      <c r="P32" t="n">
        <v>30.96782131950916</v>
      </c>
    </row>
    <row r="33">
      <c r="A33" t="n">
        <v>-20</v>
      </c>
      <c r="B33" t="n">
        <v>0.99</v>
      </c>
      <c r="C33" t="n">
        <v>164.7074</v>
      </c>
      <c r="D33" t="n">
        <v>34.0865</v>
      </c>
      <c r="E33" t="n">
        <v>49.25</v>
      </c>
      <c r="F33" t="n">
        <v>0.0404</v>
      </c>
      <c r="G33" t="n">
        <v>6.2994</v>
      </c>
      <c r="H33" t="n">
        <v>0.9554</v>
      </c>
      <c r="I33" t="n">
        <v>173.2354</v>
      </c>
      <c r="J33" t="n">
        <v>4.2169</v>
      </c>
      <c r="K33" t="n">
        <v>1</v>
      </c>
      <c r="L33" t="n">
        <v>0.1342</v>
      </c>
      <c r="M33" t="n">
        <v>4.4446</v>
      </c>
      <c r="N33" t="b">
        <v>1</v>
      </c>
      <c r="O33" t="b">
        <v>1</v>
      </c>
      <c r="P33" t="n">
        <v>31.47768836405675</v>
      </c>
    </row>
    <row r="34">
      <c r="A34" t="n">
        <v>-15</v>
      </c>
      <c r="B34" t="n">
        <v>1</v>
      </c>
      <c r="C34" t="n">
        <v>165.66</v>
      </c>
      <c r="D34" t="n">
        <v>34.0948</v>
      </c>
      <c r="E34" t="n">
        <v>52.5027</v>
      </c>
      <c r="F34" t="n">
        <v>0.0332</v>
      </c>
      <c r="G34" t="n">
        <v>6.3014</v>
      </c>
      <c r="H34" t="n">
        <v>0.8001</v>
      </c>
      <c r="I34" t="n">
        <v>175.1028</v>
      </c>
      <c r="J34" t="n">
        <v>6.994</v>
      </c>
      <c r="K34" t="n">
        <v>1</v>
      </c>
      <c r="L34" t="n">
        <v>0.1043</v>
      </c>
      <c r="M34" t="n">
        <v>3.6488</v>
      </c>
      <c r="N34" t="b">
        <v>0</v>
      </c>
      <c r="O34" t="b">
        <v>0</v>
      </c>
      <c r="P34" t="n">
        <v>31.09711259812133</v>
      </c>
    </row>
    <row r="35">
      <c r="A35" t="n">
        <v>-15</v>
      </c>
      <c r="B35" t="n">
        <v>1</v>
      </c>
      <c r="C35" t="n">
        <v>165.66</v>
      </c>
      <c r="D35" t="n">
        <v>34.0948</v>
      </c>
      <c r="E35" t="n">
        <v>52.4806</v>
      </c>
      <c r="F35" t="n">
        <v>0.0299</v>
      </c>
      <c r="G35" t="n">
        <v>6.3014</v>
      </c>
      <c r="H35" t="n">
        <v>0.7997</v>
      </c>
      <c r="I35" t="n">
        <v>175.9637</v>
      </c>
      <c r="J35" t="n">
        <v>4.8753</v>
      </c>
      <c r="K35" t="n">
        <v>1</v>
      </c>
      <c r="L35" t="n">
        <v>0.1052</v>
      </c>
      <c r="M35" t="n">
        <v>3.2907</v>
      </c>
      <c r="N35" t="b">
        <v>1</v>
      </c>
      <c r="O35" t="b">
        <v>0</v>
      </c>
      <c r="P35" t="n">
        <v>31.47768836405675</v>
      </c>
    </row>
    <row r="36">
      <c r="A36" t="n">
        <v>-15</v>
      </c>
      <c r="B36" t="n">
        <v>1.01</v>
      </c>
      <c r="C36" t="n">
        <v>166.7555</v>
      </c>
      <c r="D36" t="n">
        <v>34.0922</v>
      </c>
      <c r="E36" t="n">
        <v>51.6685</v>
      </c>
      <c r="F36" t="n">
        <v>0.0236</v>
      </c>
      <c r="G36" t="n">
        <v>6.3037</v>
      </c>
      <c r="H36" t="n">
        <v>0.7402</v>
      </c>
      <c r="I36" t="n">
        <v>175.1028</v>
      </c>
      <c r="J36" t="n">
        <v>6.994</v>
      </c>
      <c r="K36" t="n">
        <v>1</v>
      </c>
      <c r="L36" t="n">
        <v>0.1073</v>
      </c>
      <c r="M36" t="n">
        <v>2.5964</v>
      </c>
      <c r="N36" t="b">
        <v>0</v>
      </c>
      <c r="O36" t="b">
        <v>1</v>
      </c>
      <c r="P36" t="n">
        <v>31.09711259812133</v>
      </c>
    </row>
    <row r="37">
      <c r="A37" t="n">
        <v>-15</v>
      </c>
      <c r="B37" t="n">
        <v>0.99</v>
      </c>
      <c r="C37" t="n">
        <v>164.0487</v>
      </c>
      <c r="D37" t="n">
        <v>34.0831</v>
      </c>
      <c r="E37" t="n">
        <v>51.7561</v>
      </c>
      <c r="F37" t="n">
        <v>0.0412</v>
      </c>
      <c r="G37" t="n">
        <v>6.298</v>
      </c>
      <c r="H37" t="n">
        <v>0.8678</v>
      </c>
      <c r="I37" t="n">
        <v>173.4239</v>
      </c>
      <c r="J37" t="n">
        <v>4.8753</v>
      </c>
      <c r="K37" t="n">
        <v>1</v>
      </c>
      <c r="L37" t="n">
        <v>0.1013</v>
      </c>
      <c r="M37" t="n">
        <v>4.5336</v>
      </c>
      <c r="N37" t="b">
        <v>1</v>
      </c>
      <c r="O37" t="b">
        <v>1</v>
      </c>
      <c r="P37" t="n">
        <v>31.47768836405675</v>
      </c>
    </row>
    <row r="38">
      <c r="A38" t="n">
        <v>-10</v>
      </c>
      <c r="B38" t="n">
        <v>1</v>
      </c>
      <c r="C38" t="n">
        <v>165.66</v>
      </c>
      <c r="D38" t="n">
        <v>34.0869</v>
      </c>
      <c r="E38" t="n">
        <v>55.0537</v>
      </c>
      <c r="F38" t="n">
        <v>0.0378</v>
      </c>
      <c r="G38" t="n">
        <v>6.3014</v>
      </c>
      <c r="H38" t="n">
        <v>0.6882</v>
      </c>
      <c r="I38" t="n">
        <v>174.9374</v>
      </c>
      <c r="J38" t="n">
        <v>7.0076</v>
      </c>
      <c r="K38" t="n">
        <v>1</v>
      </c>
      <c r="L38" t="n">
        <v>0.0756</v>
      </c>
      <c r="M38" t="n">
        <v>4.1553</v>
      </c>
      <c r="N38" t="b">
        <v>0</v>
      </c>
      <c r="O38" t="b">
        <v>0</v>
      </c>
      <c r="P38" t="n">
        <v>31.22268095070944</v>
      </c>
    </row>
    <row r="39">
      <c r="A39" t="n">
        <v>-10</v>
      </c>
      <c r="B39" t="n">
        <v>1</v>
      </c>
      <c r="C39" t="n">
        <v>165.66</v>
      </c>
      <c r="D39" t="n">
        <v>34.0869</v>
      </c>
      <c r="E39" t="n">
        <v>55.0229</v>
      </c>
      <c r="F39" t="n">
        <v>0.0348</v>
      </c>
      <c r="G39" t="n">
        <v>6.3014</v>
      </c>
      <c r="H39" t="n">
        <v>0.6881</v>
      </c>
      <c r="I39" t="n">
        <v>175.7693</v>
      </c>
      <c r="J39" t="n">
        <v>5.5333</v>
      </c>
      <c r="K39" t="n">
        <v>1</v>
      </c>
      <c r="L39" t="n">
        <v>0.0765</v>
      </c>
      <c r="M39" t="n">
        <v>3.821</v>
      </c>
      <c r="N39" t="b">
        <v>1</v>
      </c>
      <c r="O39" t="b">
        <v>0</v>
      </c>
      <c r="P39" t="n">
        <v>31.47768836405675</v>
      </c>
    </row>
    <row r="40">
      <c r="A40" t="n">
        <v>-10</v>
      </c>
      <c r="B40" t="n">
        <v>0.99</v>
      </c>
      <c r="C40" t="n">
        <v>164.5436</v>
      </c>
      <c r="D40" t="n">
        <v>34.0807</v>
      </c>
      <c r="E40" t="n">
        <v>54.2753</v>
      </c>
      <c r="F40" t="n">
        <v>0.0404</v>
      </c>
      <c r="G40" t="n">
        <v>6.299</v>
      </c>
      <c r="H40" t="n">
        <v>0.7245</v>
      </c>
      <c r="I40" t="n">
        <v>174.9374</v>
      </c>
      <c r="J40" t="n">
        <v>7.0076</v>
      </c>
      <c r="K40" t="n">
        <v>1</v>
      </c>
      <c r="L40" t="n">
        <v>0.0746</v>
      </c>
      <c r="M40" t="n">
        <v>4.4453</v>
      </c>
      <c r="N40" t="b">
        <v>0</v>
      </c>
      <c r="O40" t="b">
        <v>1</v>
      </c>
      <c r="P40" t="n">
        <v>31.22268095070944</v>
      </c>
    </row>
    <row r="41">
      <c r="A41" t="n">
        <v>-10</v>
      </c>
      <c r="B41" t="n">
        <v>0.98</v>
      </c>
      <c r="C41" t="n">
        <v>162.6123</v>
      </c>
      <c r="D41" t="n">
        <v>34.0501</v>
      </c>
      <c r="E41" t="n">
        <v>53.3505</v>
      </c>
      <c r="F41" t="n">
        <v>0.0253</v>
      </c>
      <c r="G41" t="n">
        <v>6.2949</v>
      </c>
      <c r="H41" t="n">
        <v>0.7994</v>
      </c>
      <c r="I41" t="n">
        <v>173.6752</v>
      </c>
      <c r="J41" t="n">
        <v>5.5333</v>
      </c>
      <c r="K41" t="n">
        <v>1</v>
      </c>
      <c r="L41" t="n">
        <v>0.07969999999999999</v>
      </c>
      <c r="M41" t="n">
        <v>2.7865</v>
      </c>
      <c r="N41" t="b">
        <v>1</v>
      </c>
      <c r="O41" t="b">
        <v>1</v>
      </c>
      <c r="P41" t="n">
        <v>31.47768836405675</v>
      </c>
    </row>
    <row r="42">
      <c r="A42" t="n">
        <v>-29</v>
      </c>
      <c r="B42" t="n">
        <v>1</v>
      </c>
      <c r="C42" t="n">
        <v>165.66</v>
      </c>
      <c r="D42" t="n">
        <v>34.0758</v>
      </c>
      <c r="E42" t="n">
        <v>49.0853</v>
      </c>
      <c r="F42" t="n">
        <v>0.1125</v>
      </c>
      <c r="G42" t="n">
        <v>6.3014</v>
      </c>
      <c r="H42" t="n">
        <v>1.1018</v>
      </c>
      <c r="I42" t="n">
        <v>151.5832</v>
      </c>
      <c r="J42" t="n">
        <v>0</v>
      </c>
      <c r="K42" t="n">
        <v>2</v>
      </c>
      <c r="L42" t="n">
        <v>0.1437</v>
      </c>
      <c r="M42" t="n">
        <v>12.3691</v>
      </c>
      <c r="N42" t="b">
        <v>0</v>
      </c>
      <c r="O42" t="b">
        <v>0</v>
      </c>
      <c r="P42" t="n">
        <v>0</v>
      </c>
    </row>
    <row r="43">
      <c r="A43" t="n">
        <v>-29</v>
      </c>
      <c r="B43" t="n">
        <v>1</v>
      </c>
      <c r="C43" t="n">
        <v>165.66</v>
      </c>
      <c r="D43" t="n">
        <v>34.0758</v>
      </c>
      <c r="E43" t="n">
        <v>48.3294</v>
      </c>
      <c r="F43" t="n">
        <v>0.1017</v>
      </c>
      <c r="G43" t="n">
        <v>6.3014</v>
      </c>
      <c r="H43" t="n">
        <v>1.1026</v>
      </c>
      <c r="I43" t="n">
        <v>154.5852</v>
      </c>
      <c r="J43" t="n">
        <v>0</v>
      </c>
      <c r="K43" t="n">
        <v>2</v>
      </c>
      <c r="L43" t="n">
        <v>0.1541</v>
      </c>
      <c r="M43" t="n">
        <v>11.1807</v>
      </c>
      <c r="N43" t="b">
        <v>1</v>
      </c>
      <c r="O43" t="b">
        <v>0</v>
      </c>
      <c r="P43" t="n">
        <v>0</v>
      </c>
    </row>
    <row r="44">
      <c r="A44" t="n">
        <v>-29</v>
      </c>
      <c r="B44" t="n">
        <v>0.84</v>
      </c>
      <c r="C44" t="n">
        <v>138.5434</v>
      </c>
      <c r="D44" t="n">
        <v>32.429</v>
      </c>
      <c r="E44" t="n">
        <v>41.939</v>
      </c>
      <c r="F44" t="n">
        <v>0.0539</v>
      </c>
      <c r="G44" t="n">
        <v>6.2438</v>
      </c>
      <c r="H44" t="n">
        <v>2.6244</v>
      </c>
      <c r="I44" t="n">
        <v>151.5447</v>
      </c>
      <c r="J44" t="n">
        <v>0</v>
      </c>
      <c r="K44" t="n">
        <v>2</v>
      </c>
      <c r="L44" t="n">
        <v>0.1635</v>
      </c>
      <c r="M44" t="n">
        <v>5.9207</v>
      </c>
      <c r="N44" t="b">
        <v>0</v>
      </c>
      <c r="O44" t="b">
        <v>1</v>
      </c>
      <c r="P44" t="n">
        <v>0</v>
      </c>
    </row>
    <row r="45">
      <c r="A45" t="n">
        <v>-29</v>
      </c>
      <c r="B45" t="n">
        <v>0.86</v>
      </c>
      <c r="C45" t="n">
        <v>142.9804</v>
      </c>
      <c r="D45" t="n">
        <v>32.8172</v>
      </c>
      <c r="E45" t="n">
        <v>42.436</v>
      </c>
      <c r="F45" t="n">
        <v>0.0538</v>
      </c>
      <c r="G45" t="n">
        <v>6.2533</v>
      </c>
      <c r="H45" t="n">
        <v>2.5356</v>
      </c>
      <c r="I45" t="n">
        <v>154.5852</v>
      </c>
      <c r="J45" t="n">
        <v>0</v>
      </c>
      <c r="K45" t="n">
        <v>2</v>
      </c>
      <c r="L45" t="n">
        <v>0.1704</v>
      </c>
      <c r="M45" t="n">
        <v>5.9167</v>
      </c>
      <c r="N45" t="b">
        <v>1</v>
      </c>
      <c r="O45" t="b">
        <v>1</v>
      </c>
      <c r="P45" t="n">
        <v>0</v>
      </c>
    </row>
    <row r="46">
      <c r="A46" t="n">
        <v>-25</v>
      </c>
      <c r="B46" t="n">
        <v>1</v>
      </c>
      <c r="C46" t="n">
        <v>165.66</v>
      </c>
      <c r="D46" t="n">
        <v>34.0824</v>
      </c>
      <c r="E46" t="n">
        <v>48.8332</v>
      </c>
      <c r="F46" t="n">
        <v>0.0922</v>
      </c>
      <c r="G46" t="n">
        <v>6.3014</v>
      </c>
      <c r="H46" t="n">
        <v>1.0137</v>
      </c>
      <c r="I46" t="n">
        <v>157.8785</v>
      </c>
      <c r="J46" t="n">
        <v>0</v>
      </c>
      <c r="K46" t="n">
        <v>2</v>
      </c>
      <c r="L46" t="n">
        <v>0.148</v>
      </c>
      <c r="M46" t="n">
        <v>10.1332</v>
      </c>
      <c r="N46" t="b">
        <v>0</v>
      </c>
      <c r="O46" t="b">
        <v>0</v>
      </c>
      <c r="P46" t="n">
        <v>0</v>
      </c>
    </row>
    <row r="47">
      <c r="A47" t="n">
        <v>-25</v>
      </c>
      <c r="B47" t="n">
        <v>1</v>
      </c>
      <c r="C47" t="n">
        <v>165.66</v>
      </c>
      <c r="D47" t="n">
        <v>34.0824</v>
      </c>
      <c r="E47" t="n">
        <v>48.1529</v>
      </c>
      <c r="F47" t="n">
        <v>0.0815</v>
      </c>
      <c r="G47" t="n">
        <v>6.3014</v>
      </c>
      <c r="H47" t="n">
        <v>1.0129</v>
      </c>
      <c r="I47" t="n">
        <v>160.8752</v>
      </c>
      <c r="J47" t="n">
        <v>0</v>
      </c>
      <c r="K47" t="n">
        <v>2</v>
      </c>
      <c r="L47" t="n">
        <v>0.1584</v>
      </c>
      <c r="M47" t="n">
        <v>8.954499999999999</v>
      </c>
      <c r="N47" t="b">
        <v>1</v>
      </c>
      <c r="O47" t="b">
        <v>0</v>
      </c>
      <c r="P47" t="n">
        <v>0</v>
      </c>
    </row>
    <row r="48">
      <c r="A48" t="n">
        <v>-25</v>
      </c>
      <c r="B48" t="n">
        <v>0.86</v>
      </c>
      <c r="C48" t="n">
        <v>142.0216</v>
      </c>
      <c r="D48" t="n">
        <v>32.7408</v>
      </c>
      <c r="E48" t="n">
        <v>42.8515</v>
      </c>
      <c r="F48" t="n">
        <v>0.045</v>
      </c>
      <c r="G48" t="n">
        <v>6.2512</v>
      </c>
      <c r="H48" t="n">
        <v>2.5621</v>
      </c>
      <c r="I48" t="n">
        <v>157.841</v>
      </c>
      <c r="J48" t="n">
        <v>0</v>
      </c>
      <c r="K48" t="n">
        <v>2</v>
      </c>
      <c r="L48" t="n">
        <v>0.164</v>
      </c>
      <c r="M48" t="n">
        <v>4.9525</v>
      </c>
      <c r="N48" t="b">
        <v>0</v>
      </c>
      <c r="O48" t="b">
        <v>1</v>
      </c>
      <c r="P48" t="n">
        <v>0</v>
      </c>
    </row>
    <row r="49">
      <c r="A49" t="n">
        <v>-25</v>
      </c>
      <c r="B49" t="n">
        <v>0.88</v>
      </c>
      <c r="C49" t="n">
        <v>146.2466</v>
      </c>
      <c r="D49" t="n">
        <v>33.0974</v>
      </c>
      <c r="E49" t="n">
        <v>43.1775</v>
      </c>
      <c r="F49" t="n">
        <v>0.0404</v>
      </c>
      <c r="G49" t="n">
        <v>6.2602</v>
      </c>
      <c r="H49" t="n">
        <v>2.3488</v>
      </c>
      <c r="I49" t="n">
        <v>160.8752</v>
      </c>
      <c r="J49" t="n">
        <v>0</v>
      </c>
      <c r="K49" t="n">
        <v>2</v>
      </c>
      <c r="L49" t="n">
        <v>0.1724</v>
      </c>
      <c r="M49" t="n">
        <v>4.4375</v>
      </c>
      <c r="N49" t="b">
        <v>1</v>
      </c>
      <c r="O49" t="b">
        <v>1</v>
      </c>
      <c r="P49" t="n">
        <v>0</v>
      </c>
    </row>
    <row r="50">
      <c r="A50" t="n">
        <v>-20</v>
      </c>
      <c r="B50" t="n">
        <v>1</v>
      </c>
      <c r="C50" t="n">
        <v>165.66</v>
      </c>
      <c r="D50" t="n">
        <v>34.0912</v>
      </c>
      <c r="E50" t="n">
        <v>50.5325</v>
      </c>
      <c r="F50" t="n">
        <v>0.0788</v>
      </c>
      <c r="G50" t="n">
        <v>6.3014</v>
      </c>
      <c r="H50" t="n">
        <v>0.9157999999999999</v>
      </c>
      <c r="I50" t="n">
        <v>162.3167</v>
      </c>
      <c r="J50" t="n">
        <v>0</v>
      </c>
      <c r="K50" t="n">
        <v>2</v>
      </c>
      <c r="L50" t="n">
        <v>0.1252</v>
      </c>
      <c r="M50" t="n">
        <v>8.6637</v>
      </c>
      <c r="N50" t="b">
        <v>0</v>
      </c>
      <c r="O50" t="b">
        <v>0</v>
      </c>
      <c r="P50" t="n">
        <v>0</v>
      </c>
    </row>
    <row r="51">
      <c r="A51" t="n">
        <v>-20</v>
      </c>
      <c r="B51" t="n">
        <v>1</v>
      </c>
      <c r="C51" t="n">
        <v>165.66</v>
      </c>
      <c r="D51" t="n">
        <v>34.0912</v>
      </c>
      <c r="E51" t="n">
        <v>49.9916</v>
      </c>
      <c r="F51" t="n">
        <v>0.0696</v>
      </c>
      <c r="G51" t="n">
        <v>6.3014</v>
      </c>
      <c r="H51" t="n">
        <v>0.914</v>
      </c>
      <c r="I51" t="n">
        <v>164.8973</v>
      </c>
      <c r="J51" t="n">
        <v>0</v>
      </c>
      <c r="K51" t="n">
        <v>2</v>
      </c>
      <c r="L51" t="n">
        <v>0.1335</v>
      </c>
      <c r="M51" t="n">
        <v>7.6545</v>
      </c>
      <c r="N51" t="b">
        <v>1</v>
      </c>
      <c r="O51" t="b">
        <v>0</v>
      </c>
      <c r="P51" t="n">
        <v>0</v>
      </c>
    </row>
    <row r="52">
      <c r="A52" t="n">
        <v>-20</v>
      </c>
      <c r="B52" t="n">
        <v>0.89</v>
      </c>
      <c r="C52" t="n">
        <v>147.2743</v>
      </c>
      <c r="D52" t="n">
        <v>33.189</v>
      </c>
      <c r="E52" t="n">
        <v>45.6459</v>
      </c>
      <c r="F52" t="n">
        <v>0.0404</v>
      </c>
      <c r="G52" t="n">
        <v>6.2624</v>
      </c>
      <c r="H52" t="n">
        <v>2.1552</v>
      </c>
      <c r="I52" t="n">
        <v>162.2813</v>
      </c>
      <c r="J52" t="n">
        <v>0</v>
      </c>
      <c r="K52" t="n">
        <v>2</v>
      </c>
      <c r="L52" t="n">
        <v>0.1382</v>
      </c>
      <c r="M52" t="n">
        <v>4.4362</v>
      </c>
      <c r="N52" t="b">
        <v>0</v>
      </c>
      <c r="O52" t="b">
        <v>1</v>
      </c>
      <c r="P52" t="n">
        <v>0</v>
      </c>
    </row>
    <row r="53">
      <c r="A53" t="n">
        <v>-20</v>
      </c>
      <c r="B53" t="n">
        <v>0.91</v>
      </c>
      <c r="C53" t="n">
        <v>151.3262</v>
      </c>
      <c r="D53" t="n">
        <v>33.4953</v>
      </c>
      <c r="E53" t="n">
        <v>46.1078</v>
      </c>
      <c r="F53" t="n">
        <v>0.0404</v>
      </c>
      <c r="G53" t="n">
        <v>6.271</v>
      </c>
      <c r="H53" t="n">
        <v>1.8616</v>
      </c>
      <c r="I53" t="n">
        <v>164.8973</v>
      </c>
      <c r="J53" t="n">
        <v>0</v>
      </c>
      <c r="K53" t="n">
        <v>2</v>
      </c>
      <c r="L53" t="n">
        <v>0.1434</v>
      </c>
      <c r="M53" t="n">
        <v>4.4398</v>
      </c>
      <c r="N53" t="b">
        <v>1</v>
      </c>
      <c r="O53" t="b">
        <v>1</v>
      </c>
      <c r="P53" t="n">
        <v>0</v>
      </c>
    </row>
    <row r="54">
      <c r="A54" t="n">
        <v>-15</v>
      </c>
      <c r="B54" t="n">
        <v>1</v>
      </c>
      <c r="C54" t="n">
        <v>165.66</v>
      </c>
      <c r="D54" t="n">
        <v>34.0948</v>
      </c>
      <c r="E54" t="n">
        <v>53.2946</v>
      </c>
      <c r="F54" t="n">
        <v>0.0833</v>
      </c>
      <c r="G54" t="n">
        <v>6.3014</v>
      </c>
      <c r="H54" t="n">
        <v>0.8007</v>
      </c>
      <c r="I54" t="n">
        <v>162.0412</v>
      </c>
      <c r="J54" t="n">
        <v>0</v>
      </c>
      <c r="K54" t="n">
        <v>2</v>
      </c>
      <c r="L54" t="n">
        <v>0.0914</v>
      </c>
      <c r="M54" t="n">
        <v>9.1568</v>
      </c>
      <c r="N54" t="b">
        <v>0</v>
      </c>
      <c r="O54" t="b">
        <v>0</v>
      </c>
      <c r="P54" t="n">
        <v>0</v>
      </c>
    </row>
    <row r="55">
      <c r="A55" t="n">
        <v>-15</v>
      </c>
      <c r="B55" t="n">
        <v>1</v>
      </c>
      <c r="C55" t="n">
        <v>165.66</v>
      </c>
      <c r="D55" t="n">
        <v>34.0948</v>
      </c>
      <c r="E55" t="n">
        <v>52.8783</v>
      </c>
      <c r="F55" t="n">
        <v>0.0761</v>
      </c>
      <c r="G55" t="n">
        <v>6.3014</v>
      </c>
      <c r="H55" t="n">
        <v>0.7999000000000001</v>
      </c>
      <c r="I55" t="n">
        <v>164.0239</v>
      </c>
      <c r="J55" t="n">
        <v>0</v>
      </c>
      <c r="K55" t="n">
        <v>2</v>
      </c>
      <c r="L55" t="n">
        <v>0.097</v>
      </c>
      <c r="M55" t="n">
        <v>8.3681</v>
      </c>
      <c r="N55" t="b">
        <v>1</v>
      </c>
      <c r="O55" t="b">
        <v>0</v>
      </c>
      <c r="P55" t="n">
        <v>0</v>
      </c>
    </row>
    <row r="56">
      <c r="A56" t="n">
        <v>-15</v>
      </c>
      <c r="B56" t="n">
        <v>0.88</v>
      </c>
      <c r="C56" t="n">
        <v>146.0468</v>
      </c>
      <c r="D56" t="n">
        <v>33.0932</v>
      </c>
      <c r="E56" t="n">
        <v>47.9034</v>
      </c>
      <c r="F56" t="n">
        <v>0.0404</v>
      </c>
      <c r="G56" t="n">
        <v>6.2598</v>
      </c>
      <c r="H56" t="n">
        <v>2.0749</v>
      </c>
      <c r="I56" t="n">
        <v>162.0082</v>
      </c>
      <c r="J56" t="n">
        <v>0</v>
      </c>
      <c r="K56" t="n">
        <v>2</v>
      </c>
      <c r="L56" t="n">
        <v>0.1054</v>
      </c>
      <c r="M56" t="n">
        <v>4.4387</v>
      </c>
      <c r="N56" t="b">
        <v>0</v>
      </c>
      <c r="O56" t="b">
        <v>1</v>
      </c>
      <c r="P56" t="n">
        <v>0</v>
      </c>
    </row>
    <row r="57">
      <c r="A57" t="n">
        <v>-15</v>
      </c>
      <c r="B57" t="n">
        <v>0.9</v>
      </c>
      <c r="C57" t="n">
        <v>149.1642</v>
      </c>
      <c r="D57" t="n">
        <v>33.34</v>
      </c>
      <c r="E57" t="n">
        <v>48.2667</v>
      </c>
      <c r="F57" t="n">
        <v>0.0404</v>
      </c>
      <c r="G57" t="n">
        <v>6.2664</v>
      </c>
      <c r="H57" t="n">
        <v>1.8465</v>
      </c>
      <c r="I57" t="n">
        <v>164.0239</v>
      </c>
      <c r="J57" t="n">
        <v>0</v>
      </c>
      <c r="K57" t="n">
        <v>2</v>
      </c>
      <c r="L57" t="n">
        <v>0.1089</v>
      </c>
      <c r="M57" t="n">
        <v>4.4439</v>
      </c>
      <c r="N57" t="b">
        <v>1</v>
      </c>
      <c r="O57" t="b">
        <v>1</v>
      </c>
      <c r="P57" t="n">
        <v>0</v>
      </c>
    </row>
    <row r="58">
      <c r="A58" t="n">
        <v>-10</v>
      </c>
      <c r="B58" t="n">
        <v>1</v>
      </c>
      <c r="C58" t="n">
        <v>165.66</v>
      </c>
      <c r="D58" t="n">
        <v>34.0869</v>
      </c>
      <c r="E58" t="n">
        <v>55.8786</v>
      </c>
      <c r="F58" t="n">
        <v>0.0867</v>
      </c>
      <c r="G58" t="n">
        <v>6.3014</v>
      </c>
      <c r="H58" t="n">
        <v>0.6884</v>
      </c>
      <c r="I58" t="n">
        <v>161.7663</v>
      </c>
      <c r="J58" t="n">
        <v>0</v>
      </c>
      <c r="K58" t="n">
        <v>2</v>
      </c>
      <c r="L58" t="n">
        <v>0.06279999999999999</v>
      </c>
      <c r="M58" t="n">
        <v>9.5298</v>
      </c>
      <c r="N58" t="b">
        <v>0</v>
      </c>
      <c r="O58" t="b">
        <v>0</v>
      </c>
      <c r="P58" t="n">
        <v>0</v>
      </c>
    </row>
    <row r="59">
      <c r="A59" t="n">
        <v>-10</v>
      </c>
      <c r="B59" t="n">
        <v>1</v>
      </c>
      <c r="C59" t="n">
        <v>165.66</v>
      </c>
      <c r="D59" t="n">
        <v>34.0869</v>
      </c>
      <c r="E59" t="n">
        <v>55.6256</v>
      </c>
      <c r="F59" t="n">
        <v>0.0819</v>
      </c>
      <c r="G59" t="n">
        <v>6.3014</v>
      </c>
      <c r="H59" t="n">
        <v>0.6881</v>
      </c>
      <c r="I59" t="n">
        <v>163.1487</v>
      </c>
      <c r="J59" t="n">
        <v>0</v>
      </c>
      <c r="K59" t="n">
        <v>2</v>
      </c>
      <c r="L59" t="n">
        <v>0.06610000000000001</v>
      </c>
      <c r="M59" t="n">
        <v>9.004200000000001</v>
      </c>
      <c r="N59" t="b">
        <v>1</v>
      </c>
      <c r="O59" t="b">
        <v>0</v>
      </c>
      <c r="P59" t="n">
        <v>0</v>
      </c>
    </row>
    <row r="60">
      <c r="A60" t="n">
        <v>-10</v>
      </c>
      <c r="B60" t="n">
        <v>0.89</v>
      </c>
      <c r="C60" t="n">
        <v>147.7269</v>
      </c>
      <c r="D60" t="n">
        <v>33.2208</v>
      </c>
      <c r="E60" t="n">
        <v>50.4446</v>
      </c>
      <c r="F60" t="n">
        <v>0.0406</v>
      </c>
      <c r="G60" t="n">
        <v>6.2633</v>
      </c>
      <c r="H60" t="n">
        <v>1.7577</v>
      </c>
      <c r="I60" t="n">
        <v>161.7357</v>
      </c>
      <c r="J60" t="n">
        <v>0</v>
      </c>
      <c r="K60" t="n">
        <v>2</v>
      </c>
      <c r="L60" t="n">
        <v>0.07779999999999999</v>
      </c>
      <c r="M60" t="n">
        <v>4.4607</v>
      </c>
      <c r="N60" t="b">
        <v>0</v>
      </c>
      <c r="O60" t="b">
        <v>1</v>
      </c>
      <c r="P60" t="n">
        <v>0</v>
      </c>
    </row>
    <row r="61">
      <c r="A61" t="n">
        <v>-10</v>
      </c>
      <c r="B61" t="n">
        <v>0.9</v>
      </c>
      <c r="C61" t="n">
        <v>149.9176</v>
      </c>
      <c r="D61" t="n">
        <v>33.3889</v>
      </c>
      <c r="E61" t="n">
        <v>50.7529</v>
      </c>
      <c r="F61" t="n">
        <v>0.0405</v>
      </c>
      <c r="G61" t="n">
        <v>6.268</v>
      </c>
      <c r="H61" t="n">
        <v>1.5885</v>
      </c>
      <c r="I61" t="n">
        <v>163.1487</v>
      </c>
      <c r="J61" t="n">
        <v>0</v>
      </c>
      <c r="K61" t="n">
        <v>2</v>
      </c>
      <c r="L61" t="n">
        <v>0.07969999999999999</v>
      </c>
      <c r="M61" t="n">
        <v>4.4559</v>
      </c>
      <c r="N61" t="b">
        <v>1</v>
      </c>
      <c r="O61" t="b">
        <v>1</v>
      </c>
      <c r="P61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T_air</t>
        </is>
      </c>
      <c r="B1" s="18" t="inlineStr">
        <is>
          <t>n_GTU</t>
        </is>
      </c>
      <c r="C1" s="18" t="inlineStr">
        <is>
          <t>GTU</t>
        </is>
      </c>
      <c r="D1" s="18" t="inlineStr">
        <is>
          <t>GTU_KPD</t>
        </is>
      </c>
      <c r="E1" s="18" t="inlineStr">
        <is>
          <t>Turbine</t>
        </is>
      </c>
      <c r="F1" s="18" t="inlineStr">
        <is>
          <t>KN</t>
        </is>
      </c>
      <c r="G1" s="18" t="inlineStr">
        <is>
          <t>DK</t>
        </is>
      </c>
      <c r="H1" s="18" t="inlineStr">
        <is>
          <t>PEN</t>
        </is>
      </c>
      <c r="I1" s="18" t="inlineStr">
        <is>
          <t>Turbine_Qt</t>
        </is>
      </c>
      <c r="J1" s="18" t="inlineStr">
        <is>
          <t>ASW_Qt</t>
        </is>
      </c>
      <c r="K1" s="18" t="inlineStr">
        <is>
          <t>ASW_bull</t>
        </is>
      </c>
      <c r="L1" s="18" t="inlineStr">
        <is>
          <t>Delta_P_Diafragma</t>
        </is>
      </c>
      <c r="M1" s="18" t="inlineStr">
        <is>
          <t>INKOND</t>
        </is>
      </c>
      <c r="N1" s="18" t="inlineStr">
        <is>
          <t>ASWatm</t>
        </is>
      </c>
      <c r="O1" s="18" t="inlineStr">
        <is>
          <t>Calculate_minimum</t>
        </is>
      </c>
      <c r="P1" s="18" t="inlineStr">
        <is>
          <t>G_ASW</t>
        </is>
      </c>
    </row>
    <row r="2">
      <c r="A2" t="n">
        <v>-29</v>
      </c>
      <c r="B2" t="n">
        <v>1</v>
      </c>
      <c r="C2" t="n">
        <v>165.66</v>
      </c>
      <c r="D2" t="n">
        <v>34.0758</v>
      </c>
      <c r="E2" t="n">
        <v>48.538</v>
      </c>
      <c r="F2" t="n">
        <v>0.0915</v>
      </c>
      <c r="G2" t="n">
        <v>6.3014</v>
      </c>
      <c r="H2" t="n">
        <v>1.1033</v>
      </c>
      <c r="I2" t="n">
        <v>157.0125</v>
      </c>
      <c r="K2" t="n">
        <v>0</v>
      </c>
      <c r="L2" t="n">
        <v>0.1476</v>
      </c>
      <c r="M2" t="n">
        <v>10.0603</v>
      </c>
      <c r="N2" t="b">
        <v>0</v>
      </c>
      <c r="O2" t="b">
        <v>0</v>
      </c>
      <c r="P2" t="n">
        <v>0</v>
      </c>
    </row>
    <row r="3">
      <c r="A3" t="n">
        <v>-29</v>
      </c>
      <c r="B3" t="n">
        <v>1</v>
      </c>
      <c r="C3" t="n">
        <v>165.66</v>
      </c>
      <c r="D3" t="n">
        <v>34.0758</v>
      </c>
      <c r="E3" t="n">
        <v>48.538</v>
      </c>
      <c r="F3" t="n">
        <v>0.0915</v>
      </c>
      <c r="G3" t="n">
        <v>6.3014</v>
      </c>
      <c r="H3" t="n">
        <v>1.1033</v>
      </c>
      <c r="I3" t="n">
        <v>157.0125</v>
      </c>
      <c r="K3" t="n">
        <v>0</v>
      </c>
      <c r="L3" t="n">
        <v>0.1476</v>
      </c>
      <c r="M3" t="n">
        <v>10.0603</v>
      </c>
      <c r="N3" t="b">
        <v>1</v>
      </c>
      <c r="O3" t="b">
        <v>0</v>
      </c>
      <c r="P3" t="n">
        <v>0</v>
      </c>
    </row>
    <row r="4">
      <c r="A4" t="n">
        <v>-29</v>
      </c>
      <c r="B4" t="n">
        <v>0.86</v>
      </c>
      <c r="C4" t="n">
        <v>141.9499</v>
      </c>
      <c r="D4" t="n">
        <v>32.7283</v>
      </c>
      <c r="E4" t="n">
        <v>42.4783</v>
      </c>
      <c r="F4" t="n">
        <v>0.0404</v>
      </c>
      <c r="G4" t="n">
        <v>6.2511</v>
      </c>
      <c r="H4" t="n">
        <v>2.5887</v>
      </c>
      <c r="I4" t="n">
        <v>157.0125</v>
      </c>
      <c r="K4" t="n">
        <v>0</v>
      </c>
      <c r="L4" t="n">
        <v>0.1649</v>
      </c>
      <c r="M4" t="n">
        <v>4.4402</v>
      </c>
      <c r="N4" t="b">
        <v>0</v>
      </c>
      <c r="O4" t="b">
        <v>1</v>
      </c>
      <c r="P4" t="n">
        <v>0</v>
      </c>
    </row>
    <row r="5">
      <c r="A5" t="n">
        <v>-29</v>
      </c>
      <c r="B5" t="n">
        <v>0.86</v>
      </c>
      <c r="C5" t="n">
        <v>141.9499</v>
      </c>
      <c r="D5" t="n">
        <v>32.7283</v>
      </c>
      <c r="E5" t="n">
        <v>42.4783</v>
      </c>
      <c r="F5" t="n">
        <v>0.0404</v>
      </c>
      <c r="G5" t="n">
        <v>6.2511</v>
      </c>
      <c r="H5" t="n">
        <v>2.5887</v>
      </c>
      <c r="I5" t="n">
        <v>157.0125</v>
      </c>
      <c r="K5" t="n">
        <v>0</v>
      </c>
      <c r="L5" t="n">
        <v>0.1649</v>
      </c>
      <c r="M5" t="n">
        <v>4.4402</v>
      </c>
      <c r="N5" t="b">
        <v>1</v>
      </c>
      <c r="O5" t="b">
        <v>1</v>
      </c>
      <c r="P5" t="n">
        <v>0</v>
      </c>
    </row>
    <row r="6">
      <c r="A6" t="n">
        <v>-25</v>
      </c>
      <c r="B6" t="n">
        <v>1</v>
      </c>
      <c r="C6" t="n">
        <v>165.66</v>
      </c>
      <c r="D6" t="n">
        <v>34.0824</v>
      </c>
      <c r="E6" t="n">
        <v>48.4117</v>
      </c>
      <c r="F6" t="n">
        <v>0.0701</v>
      </c>
      <c r="G6" t="n">
        <v>6.3014</v>
      </c>
      <c r="H6" t="n">
        <v>1.0135</v>
      </c>
      <c r="I6" t="n">
        <v>163.607</v>
      </c>
      <c r="K6" t="n">
        <v>0</v>
      </c>
      <c r="L6" t="n">
        <v>0.1522</v>
      </c>
      <c r="M6" t="n">
        <v>7.7089</v>
      </c>
      <c r="N6" t="b">
        <v>0</v>
      </c>
      <c r="O6" t="b">
        <v>0</v>
      </c>
      <c r="P6" t="n">
        <v>0</v>
      </c>
    </row>
    <row r="7">
      <c r="A7" t="n">
        <v>-25</v>
      </c>
      <c r="B7" t="n">
        <v>1</v>
      </c>
      <c r="C7" t="n">
        <v>165.66</v>
      </c>
      <c r="D7" t="n">
        <v>34.0824</v>
      </c>
      <c r="E7" t="n">
        <v>48.4117</v>
      </c>
      <c r="F7" t="n">
        <v>0.0701</v>
      </c>
      <c r="G7" t="n">
        <v>6.3014</v>
      </c>
      <c r="H7" t="n">
        <v>1.0135</v>
      </c>
      <c r="I7" t="n">
        <v>163.607</v>
      </c>
      <c r="K7" t="n">
        <v>0</v>
      </c>
      <c r="L7" t="n">
        <v>0.1522</v>
      </c>
      <c r="M7" t="n">
        <v>7.7089</v>
      </c>
      <c r="N7" t="b">
        <v>1</v>
      </c>
      <c r="O7" t="b">
        <v>0</v>
      </c>
      <c r="P7" t="n">
        <v>0</v>
      </c>
    </row>
    <row r="8">
      <c r="A8" t="n">
        <v>-25</v>
      </c>
      <c r="B8" t="n">
        <v>0.9</v>
      </c>
      <c r="C8" t="n">
        <v>149.5781</v>
      </c>
      <c r="D8" t="n">
        <v>33.3591</v>
      </c>
      <c r="E8" t="n">
        <v>43.9554</v>
      </c>
      <c r="F8" t="n">
        <v>0.0248</v>
      </c>
      <c r="G8" t="n">
        <v>6.2673</v>
      </c>
      <c r="H8" t="n">
        <v>2.1433</v>
      </c>
      <c r="I8" t="n">
        <v>163.607</v>
      </c>
      <c r="K8" t="n">
        <v>0</v>
      </c>
      <c r="L8" t="n">
        <v>0.1674</v>
      </c>
      <c r="M8" t="n">
        <v>2.7231</v>
      </c>
      <c r="N8" t="b">
        <v>0</v>
      </c>
      <c r="O8" t="b">
        <v>1</v>
      </c>
      <c r="P8" t="n">
        <v>0</v>
      </c>
    </row>
    <row r="9">
      <c r="A9" t="n">
        <v>-25</v>
      </c>
      <c r="B9" t="n">
        <v>0.9</v>
      </c>
      <c r="C9" t="n">
        <v>149.5781</v>
      </c>
      <c r="D9" t="n">
        <v>33.3591</v>
      </c>
      <c r="E9" t="n">
        <v>43.9554</v>
      </c>
      <c r="F9" t="n">
        <v>0.0248</v>
      </c>
      <c r="G9" t="n">
        <v>6.2673</v>
      </c>
      <c r="H9" t="n">
        <v>2.1433</v>
      </c>
      <c r="I9" t="n">
        <v>163.607</v>
      </c>
      <c r="K9" t="n">
        <v>0</v>
      </c>
      <c r="L9" t="n">
        <v>0.1674</v>
      </c>
      <c r="M9" t="n">
        <v>2.7231</v>
      </c>
      <c r="N9" t="b">
        <v>1</v>
      </c>
      <c r="O9" t="b">
        <v>1</v>
      </c>
      <c r="P9" t="n">
        <v>0</v>
      </c>
    </row>
    <row r="10">
      <c r="A10" t="n">
        <v>-20</v>
      </c>
      <c r="B10" t="n">
        <v>1</v>
      </c>
      <c r="C10" t="n">
        <v>165.66</v>
      </c>
      <c r="D10" t="n">
        <v>34.0912</v>
      </c>
      <c r="E10" t="n">
        <v>50.1848</v>
      </c>
      <c r="F10" t="n">
        <v>0.0557</v>
      </c>
      <c r="G10" t="n">
        <v>6.3014</v>
      </c>
      <c r="H10" t="n">
        <v>0.9147999999999999</v>
      </c>
      <c r="I10" t="n">
        <v>168.3174</v>
      </c>
      <c r="K10" t="n">
        <v>0</v>
      </c>
      <c r="L10" t="n">
        <v>0.13</v>
      </c>
      <c r="M10" t="n">
        <v>6.1282</v>
      </c>
      <c r="N10" t="b">
        <v>0</v>
      </c>
      <c r="O10" t="b">
        <v>0</v>
      </c>
      <c r="P10" t="n">
        <v>0</v>
      </c>
    </row>
    <row r="11">
      <c r="A11" t="n">
        <v>-20</v>
      </c>
      <c r="B11" t="n">
        <v>1</v>
      </c>
      <c r="C11" t="n">
        <v>165.66</v>
      </c>
      <c r="D11" t="n">
        <v>34.0912</v>
      </c>
      <c r="E11" t="n">
        <v>50.1848</v>
      </c>
      <c r="F11" t="n">
        <v>0.0557</v>
      </c>
      <c r="G11" t="n">
        <v>6.3014</v>
      </c>
      <c r="H11" t="n">
        <v>0.9147999999999999</v>
      </c>
      <c r="I11" t="n">
        <v>168.3174</v>
      </c>
      <c r="K11" t="n">
        <v>0</v>
      </c>
      <c r="L11" t="n">
        <v>0.13</v>
      </c>
      <c r="M11" t="n">
        <v>6.1282</v>
      </c>
      <c r="N11" t="b">
        <v>1</v>
      </c>
      <c r="O11" t="b">
        <v>0</v>
      </c>
      <c r="P11" t="n">
        <v>0</v>
      </c>
    </row>
    <row r="12">
      <c r="A12" t="n">
        <v>-20</v>
      </c>
      <c r="B12" t="n">
        <v>0.93</v>
      </c>
      <c r="C12" t="n">
        <v>154.8554</v>
      </c>
      <c r="D12" t="n">
        <v>33.7261</v>
      </c>
      <c r="E12" t="n">
        <v>47.4721</v>
      </c>
      <c r="F12" t="n">
        <v>0.0423</v>
      </c>
      <c r="G12" t="n">
        <v>6.2785</v>
      </c>
      <c r="H12" t="n">
        <v>1.5933</v>
      </c>
      <c r="I12" t="n">
        <v>168.3174</v>
      </c>
      <c r="K12" t="n">
        <v>0</v>
      </c>
      <c r="L12" t="n">
        <v>0.1344</v>
      </c>
      <c r="M12" t="n">
        <v>4.6548</v>
      </c>
      <c r="N12" t="b">
        <v>0</v>
      </c>
      <c r="O12" t="b">
        <v>1</v>
      </c>
      <c r="P12" t="n">
        <v>0</v>
      </c>
    </row>
    <row r="13">
      <c r="A13" t="n">
        <v>-20</v>
      </c>
      <c r="B13" t="n">
        <v>0.93</v>
      </c>
      <c r="C13" t="n">
        <v>154.8554</v>
      </c>
      <c r="D13" t="n">
        <v>33.7261</v>
      </c>
      <c r="E13" t="n">
        <v>47.4721</v>
      </c>
      <c r="F13" t="n">
        <v>0.0423</v>
      </c>
      <c r="G13" t="n">
        <v>6.2785</v>
      </c>
      <c r="H13" t="n">
        <v>1.5933</v>
      </c>
      <c r="I13" t="n">
        <v>168.3174</v>
      </c>
      <c r="K13" t="n">
        <v>0</v>
      </c>
      <c r="L13" t="n">
        <v>0.1344</v>
      </c>
      <c r="M13" t="n">
        <v>4.6548</v>
      </c>
      <c r="N13" t="b">
        <v>1</v>
      </c>
      <c r="O13" t="b">
        <v>1</v>
      </c>
      <c r="P13" t="n">
        <v>0</v>
      </c>
    </row>
    <row r="14">
      <c r="A14" t="n">
        <v>-15</v>
      </c>
      <c r="B14" t="n">
        <v>1</v>
      </c>
      <c r="C14" t="n">
        <v>165.66</v>
      </c>
      <c r="D14" t="n">
        <v>34.0948</v>
      </c>
      <c r="E14" t="n">
        <v>52.8755</v>
      </c>
      <c r="F14" t="n">
        <v>0.0598</v>
      </c>
      <c r="G14" t="n">
        <v>6.3014</v>
      </c>
      <c r="H14" t="n">
        <v>0.8008999999999999</v>
      </c>
      <c r="I14" t="n">
        <v>168.1316</v>
      </c>
      <c r="K14" t="n">
        <v>0</v>
      </c>
      <c r="L14" t="n">
        <v>0.09660000000000001</v>
      </c>
      <c r="M14" t="n">
        <v>6.5755</v>
      </c>
      <c r="N14" t="b">
        <v>0</v>
      </c>
      <c r="O14" t="b">
        <v>0</v>
      </c>
      <c r="P14" t="n">
        <v>0</v>
      </c>
    </row>
    <row r="15">
      <c r="A15" t="n">
        <v>-15</v>
      </c>
      <c r="B15" t="n">
        <v>1</v>
      </c>
      <c r="C15" t="n">
        <v>165.66</v>
      </c>
      <c r="D15" t="n">
        <v>34.0948</v>
      </c>
      <c r="E15" t="n">
        <v>52.8755</v>
      </c>
      <c r="F15" t="n">
        <v>0.0598</v>
      </c>
      <c r="G15" t="n">
        <v>6.3014</v>
      </c>
      <c r="H15" t="n">
        <v>0.8008999999999999</v>
      </c>
      <c r="I15" t="n">
        <v>168.1316</v>
      </c>
      <c r="K15" t="n">
        <v>0</v>
      </c>
      <c r="L15" t="n">
        <v>0.09660000000000001</v>
      </c>
      <c r="M15" t="n">
        <v>6.5755</v>
      </c>
      <c r="N15" t="b">
        <v>1</v>
      </c>
      <c r="O15" t="b">
        <v>0</v>
      </c>
      <c r="P15" t="n">
        <v>0</v>
      </c>
    </row>
    <row r="16">
      <c r="A16" t="n">
        <v>-15</v>
      </c>
      <c r="B16" t="n">
        <v>0.98</v>
      </c>
      <c r="C16" t="n">
        <v>162.4158</v>
      </c>
      <c r="D16" t="n">
        <v>34.0536</v>
      </c>
      <c r="E16" t="n">
        <v>51.6878</v>
      </c>
      <c r="F16" t="n">
        <v>0.0565</v>
      </c>
      <c r="G16" t="n">
        <v>6.2945</v>
      </c>
      <c r="H16" t="n">
        <v>0.9267</v>
      </c>
      <c r="I16" t="n">
        <v>168.1316</v>
      </c>
      <c r="K16" t="n">
        <v>0</v>
      </c>
      <c r="L16" t="n">
        <v>0.09710000000000001</v>
      </c>
      <c r="M16" t="n">
        <v>6.2165</v>
      </c>
      <c r="N16" t="b">
        <v>0</v>
      </c>
      <c r="O16" t="b">
        <v>1</v>
      </c>
      <c r="P16" t="n">
        <v>0</v>
      </c>
    </row>
    <row r="17">
      <c r="A17" t="n">
        <v>-15</v>
      </c>
      <c r="B17" t="n">
        <v>0.98</v>
      </c>
      <c r="C17" t="n">
        <v>162.4158</v>
      </c>
      <c r="D17" t="n">
        <v>34.0536</v>
      </c>
      <c r="E17" t="n">
        <v>51.6878</v>
      </c>
      <c r="F17" t="n">
        <v>0.0565</v>
      </c>
      <c r="G17" t="n">
        <v>6.2945</v>
      </c>
      <c r="H17" t="n">
        <v>0.9267</v>
      </c>
      <c r="I17" t="n">
        <v>168.1316</v>
      </c>
      <c r="K17" t="n">
        <v>0</v>
      </c>
      <c r="L17" t="n">
        <v>0.09710000000000001</v>
      </c>
      <c r="M17" t="n">
        <v>6.2165</v>
      </c>
      <c r="N17" t="b">
        <v>1</v>
      </c>
      <c r="O17" t="b">
        <v>1</v>
      </c>
      <c r="P17" t="n">
        <v>0</v>
      </c>
    </row>
    <row r="18">
      <c r="A18" t="n">
        <v>-10</v>
      </c>
      <c r="B18" t="n">
        <v>1</v>
      </c>
      <c r="C18" t="n">
        <v>165.66</v>
      </c>
      <c r="D18" t="n">
        <v>34.0869</v>
      </c>
      <c r="E18" t="n">
        <v>55.4354</v>
      </c>
      <c r="F18" t="n">
        <v>0.0636</v>
      </c>
      <c r="G18" t="n">
        <v>6.3014</v>
      </c>
      <c r="H18" t="n">
        <v>0.6883</v>
      </c>
      <c r="I18" t="n">
        <v>167.9458</v>
      </c>
      <c r="K18" t="n">
        <v>0</v>
      </c>
      <c r="L18" t="n">
        <v>0.0683</v>
      </c>
      <c r="M18" t="n">
        <v>6.9945</v>
      </c>
      <c r="N18" t="b">
        <v>0</v>
      </c>
      <c r="O18" t="b">
        <v>0</v>
      </c>
      <c r="P18" t="n">
        <v>0</v>
      </c>
    </row>
    <row r="19">
      <c r="A19" t="n">
        <v>-10</v>
      </c>
      <c r="B19" t="n">
        <v>1</v>
      </c>
      <c r="C19" t="n">
        <v>165.66</v>
      </c>
      <c r="D19" t="n">
        <v>34.0869</v>
      </c>
      <c r="E19" t="n">
        <v>55.4354</v>
      </c>
      <c r="F19" t="n">
        <v>0.0636</v>
      </c>
      <c r="G19" t="n">
        <v>6.3014</v>
      </c>
      <c r="H19" t="n">
        <v>0.6883</v>
      </c>
      <c r="I19" t="n">
        <v>167.9458</v>
      </c>
      <c r="K19" t="n">
        <v>0</v>
      </c>
      <c r="L19" t="n">
        <v>0.0683</v>
      </c>
      <c r="M19" t="n">
        <v>6.9945</v>
      </c>
      <c r="N19" t="b">
        <v>1</v>
      </c>
      <c r="O19" t="b">
        <v>0</v>
      </c>
      <c r="P19" t="n">
        <v>0</v>
      </c>
    </row>
    <row r="20">
      <c r="A20" t="n">
        <v>-10</v>
      </c>
      <c r="B20" t="n">
        <v>0.93</v>
      </c>
      <c r="C20" t="n">
        <v>153.5107</v>
      </c>
      <c r="D20" t="n">
        <v>33.6386</v>
      </c>
      <c r="E20" t="n">
        <v>51.9442</v>
      </c>
      <c r="F20" t="n">
        <v>0.0406</v>
      </c>
      <c r="G20" t="n">
        <v>6.2756</v>
      </c>
      <c r="H20" t="n">
        <v>1.3464</v>
      </c>
      <c r="I20" t="n">
        <v>167.9458</v>
      </c>
      <c r="K20" t="n">
        <v>0</v>
      </c>
      <c r="L20" t="n">
        <v>0.0756</v>
      </c>
      <c r="M20" t="n">
        <v>4.4674</v>
      </c>
      <c r="N20" t="b">
        <v>0</v>
      </c>
      <c r="O20" t="b">
        <v>1</v>
      </c>
      <c r="P20" t="n">
        <v>0</v>
      </c>
    </row>
    <row r="21">
      <c r="A21" t="n">
        <v>-10</v>
      </c>
      <c r="B21" t="n">
        <v>0.93</v>
      </c>
      <c r="C21" t="n">
        <v>153.5107</v>
      </c>
      <c r="D21" t="n">
        <v>33.6386</v>
      </c>
      <c r="E21" t="n">
        <v>51.9442</v>
      </c>
      <c r="F21" t="n">
        <v>0.0406</v>
      </c>
      <c r="G21" t="n">
        <v>6.2756</v>
      </c>
      <c r="H21" t="n">
        <v>1.3464</v>
      </c>
      <c r="I21" t="n">
        <v>167.9458</v>
      </c>
      <c r="K21" t="n">
        <v>0</v>
      </c>
      <c r="L21" t="n">
        <v>0.0756</v>
      </c>
      <c r="M21" t="n">
        <v>4.4674</v>
      </c>
      <c r="N21" t="b">
        <v>1</v>
      </c>
      <c r="O21" t="b">
        <v>1</v>
      </c>
      <c r="P21" t="n">
        <v>0</v>
      </c>
    </row>
    <row r="22">
      <c r="A22" t="n">
        <v>-29</v>
      </c>
      <c r="B22" t="n">
        <v>1</v>
      </c>
      <c r="C22" t="n">
        <v>165.66</v>
      </c>
      <c r="D22" t="n">
        <v>34.0758</v>
      </c>
      <c r="E22" t="n">
        <v>47.7706</v>
      </c>
      <c r="F22" t="n">
        <v>0.0587</v>
      </c>
      <c r="G22" t="n">
        <v>6.3014</v>
      </c>
      <c r="H22" t="n">
        <v>1.1015</v>
      </c>
      <c r="I22" t="n">
        <v>165.6311</v>
      </c>
      <c r="J22" t="n">
        <v>8.666600000000001</v>
      </c>
      <c r="K22" t="n">
        <v>1</v>
      </c>
      <c r="L22" t="n">
        <v>0.1575</v>
      </c>
      <c r="M22" t="n">
        <v>6.4512</v>
      </c>
      <c r="N22" t="b">
        <v>0</v>
      </c>
      <c r="O22" t="b">
        <v>0</v>
      </c>
      <c r="P22" t="n">
        <v>41.16828472903796</v>
      </c>
    </row>
    <row r="23">
      <c r="A23" t="n">
        <v>-29</v>
      </c>
      <c r="B23" t="n">
        <v>1</v>
      </c>
      <c r="C23" t="n">
        <v>165.66</v>
      </c>
      <c r="D23" t="n">
        <v>34.0758</v>
      </c>
      <c r="E23" t="n">
        <v>47.695</v>
      </c>
      <c r="F23" t="n">
        <v>0.0544</v>
      </c>
      <c r="G23" t="n">
        <v>6.3014</v>
      </c>
      <c r="H23" t="n">
        <v>1.1019</v>
      </c>
      <c r="I23" t="n">
        <v>166.7647</v>
      </c>
      <c r="J23" t="n">
        <v>4.3751</v>
      </c>
      <c r="K23" t="n">
        <v>1</v>
      </c>
      <c r="L23" t="n">
        <v>0.1588</v>
      </c>
      <c r="M23" t="n">
        <v>5.976</v>
      </c>
      <c r="N23" t="b">
        <v>1</v>
      </c>
      <c r="O23" t="b">
        <v>0</v>
      </c>
      <c r="P23" t="n">
        <v>41.97025115207567</v>
      </c>
    </row>
    <row r="24">
      <c r="A24" t="n">
        <v>-29</v>
      </c>
      <c r="B24" t="n">
        <v>0.9399999999999999</v>
      </c>
      <c r="C24" t="n">
        <v>156.2774</v>
      </c>
      <c r="D24" t="n">
        <v>33.7916</v>
      </c>
      <c r="E24" t="n">
        <v>45.3487</v>
      </c>
      <c r="F24" t="n">
        <v>0.0449</v>
      </c>
      <c r="G24" t="n">
        <v>6.2815</v>
      </c>
      <c r="H24" t="n">
        <v>1.7577</v>
      </c>
      <c r="I24" t="n">
        <v>165.6311</v>
      </c>
      <c r="J24" t="n">
        <v>8.666600000000001</v>
      </c>
      <c r="K24" t="n">
        <v>1</v>
      </c>
      <c r="L24" t="n">
        <v>0.1621</v>
      </c>
      <c r="M24" t="n">
        <v>4.941</v>
      </c>
      <c r="N24" t="b">
        <v>0</v>
      </c>
      <c r="O24" t="b">
        <v>1</v>
      </c>
      <c r="P24" t="n">
        <v>41.16828472903796</v>
      </c>
    </row>
    <row r="25">
      <c r="A25" t="n">
        <v>-29</v>
      </c>
      <c r="B25" t="n">
        <v>0.91</v>
      </c>
      <c r="C25" t="n">
        <v>151.523</v>
      </c>
      <c r="D25" t="n">
        <v>33.4941</v>
      </c>
      <c r="E25" t="n">
        <v>44.3092</v>
      </c>
      <c r="F25" t="n">
        <v>0.0405</v>
      </c>
      <c r="G25" t="n">
        <v>6.2714</v>
      </c>
      <c r="H25" t="n">
        <v>2.105</v>
      </c>
      <c r="I25" t="n">
        <v>162.8401</v>
      </c>
      <c r="J25" t="n">
        <v>4.3751</v>
      </c>
      <c r="K25" t="n">
        <v>1</v>
      </c>
      <c r="L25" t="n">
        <v>0.1639</v>
      </c>
      <c r="M25" t="n">
        <v>4.4487</v>
      </c>
      <c r="N25" t="b">
        <v>1</v>
      </c>
      <c r="O25" t="b">
        <v>1</v>
      </c>
      <c r="P25" t="n">
        <v>41.97025115207567</v>
      </c>
    </row>
    <row r="26">
      <c r="A26" t="n">
        <v>-25</v>
      </c>
      <c r="B26" t="n">
        <v>1</v>
      </c>
      <c r="C26" t="n">
        <v>165.66</v>
      </c>
      <c r="D26" t="n">
        <v>34.0824</v>
      </c>
      <c r="E26" t="n">
        <v>47.8828</v>
      </c>
      <c r="F26" t="n">
        <v>0.036</v>
      </c>
      <c r="G26" t="n">
        <v>6.3014</v>
      </c>
      <c r="H26" t="n">
        <v>1.0127</v>
      </c>
      <c r="I26" t="n">
        <v>172.5876</v>
      </c>
      <c r="J26" t="n">
        <v>9.028700000000001</v>
      </c>
      <c r="K26" t="n">
        <v>1</v>
      </c>
      <c r="L26" t="n">
        <v>0.1624</v>
      </c>
      <c r="M26" t="n">
        <v>3.9534</v>
      </c>
      <c r="N26" t="b">
        <v>0</v>
      </c>
      <c r="O26" t="b">
        <v>0</v>
      </c>
      <c r="P26" t="n">
        <v>41.16828472903796</v>
      </c>
    </row>
    <row r="27">
      <c r="A27" t="n">
        <v>-25</v>
      </c>
      <c r="B27" t="n">
        <v>1</v>
      </c>
      <c r="C27" t="n">
        <v>165.66</v>
      </c>
      <c r="D27" t="n">
        <v>34.0824</v>
      </c>
      <c r="E27" t="n">
        <v>47.8529</v>
      </c>
      <c r="F27" t="n">
        <v>0.0315</v>
      </c>
      <c r="G27" t="n">
        <v>6.3014</v>
      </c>
      <c r="H27" t="n">
        <v>1.0113</v>
      </c>
      <c r="I27" t="n">
        <v>173.7689</v>
      </c>
      <c r="J27" t="n">
        <v>4.7442</v>
      </c>
      <c r="K27" t="n">
        <v>1</v>
      </c>
      <c r="L27" t="n">
        <v>0.1637</v>
      </c>
      <c r="M27" t="n">
        <v>3.4644</v>
      </c>
      <c r="N27" t="b">
        <v>1</v>
      </c>
      <c r="O27" t="b">
        <v>0</v>
      </c>
      <c r="P27" t="n">
        <v>41.97025115207567</v>
      </c>
    </row>
    <row r="28">
      <c r="A28" t="n">
        <v>-25</v>
      </c>
      <c r="B28" t="n">
        <v>1</v>
      </c>
      <c r="C28" t="n">
        <v>165.5889</v>
      </c>
      <c r="D28" t="n">
        <v>34.0823</v>
      </c>
      <c r="E28" t="n">
        <v>47.4062</v>
      </c>
      <c r="F28" t="n">
        <v>0.0404</v>
      </c>
      <c r="G28" t="n">
        <v>6.3012</v>
      </c>
      <c r="H28" t="n">
        <v>1.0245</v>
      </c>
      <c r="I28" t="n">
        <v>172.5876</v>
      </c>
      <c r="J28" t="n">
        <v>9.028700000000001</v>
      </c>
      <c r="K28" t="n">
        <v>1</v>
      </c>
      <c r="L28" t="n">
        <v>0.1609</v>
      </c>
      <c r="M28" t="n">
        <v>4.4437</v>
      </c>
      <c r="N28" t="b">
        <v>0</v>
      </c>
      <c r="O28" t="b">
        <v>1</v>
      </c>
      <c r="P28" t="n">
        <v>41.16828472903796</v>
      </c>
    </row>
    <row r="29">
      <c r="A29" t="n">
        <v>-25</v>
      </c>
      <c r="B29" t="n">
        <v>0.97</v>
      </c>
      <c r="C29" t="n">
        <v>160.7107</v>
      </c>
      <c r="D29" t="n">
        <v>33.9931</v>
      </c>
      <c r="E29" t="n">
        <v>46.4773</v>
      </c>
      <c r="F29" t="n">
        <v>0.0404</v>
      </c>
      <c r="G29" t="n">
        <v>6.2909</v>
      </c>
      <c r="H29" t="n">
        <v>1.3233</v>
      </c>
      <c r="I29" t="n">
        <v>169.6794</v>
      </c>
      <c r="J29" t="n">
        <v>4.7442</v>
      </c>
      <c r="K29" t="n">
        <v>1</v>
      </c>
      <c r="L29" t="n">
        <v>0.1613</v>
      </c>
      <c r="M29" t="n">
        <v>4.4386</v>
      </c>
      <c r="N29" t="b">
        <v>1</v>
      </c>
      <c r="O29" t="b">
        <v>1</v>
      </c>
      <c r="P29" t="n">
        <v>41.97025115207567</v>
      </c>
    </row>
    <row r="30">
      <c r="A30" t="n">
        <v>-20</v>
      </c>
      <c r="B30" t="n">
        <v>1</v>
      </c>
      <c r="C30" t="n">
        <v>165.66</v>
      </c>
      <c r="D30" t="n">
        <v>34.0912</v>
      </c>
      <c r="E30" t="n">
        <v>49.8164</v>
      </c>
      <c r="F30" t="n">
        <v>0.0205</v>
      </c>
      <c r="G30" t="n">
        <v>6.3014</v>
      </c>
      <c r="H30" t="n">
        <v>0.915</v>
      </c>
      <c r="I30" t="n">
        <v>177.5839</v>
      </c>
      <c r="J30" t="n">
        <v>9.307</v>
      </c>
      <c r="K30" t="n">
        <v>1</v>
      </c>
      <c r="L30" t="n">
        <v>0.1403</v>
      </c>
      <c r="M30" t="n">
        <v>2.2546</v>
      </c>
      <c r="N30" t="b">
        <v>0</v>
      </c>
      <c r="O30" t="b">
        <v>0</v>
      </c>
      <c r="P30" t="n">
        <v>41.29042842601221</v>
      </c>
    </row>
    <row r="31">
      <c r="A31" t="n">
        <v>-20</v>
      </c>
      <c r="B31" t="n">
        <v>1</v>
      </c>
      <c r="C31" t="n">
        <v>165.66</v>
      </c>
      <c r="D31" t="n">
        <v>34.0912</v>
      </c>
      <c r="E31" t="n">
        <v>49.7835</v>
      </c>
      <c r="F31" t="n">
        <v>0.016</v>
      </c>
      <c r="G31" t="n">
        <v>6.3014</v>
      </c>
      <c r="H31" t="n">
        <v>0.916</v>
      </c>
      <c r="I31" t="n">
        <v>178.7718</v>
      </c>
      <c r="J31" t="n">
        <v>5.6225</v>
      </c>
      <c r="K31" t="n">
        <v>1</v>
      </c>
      <c r="L31" t="n">
        <v>0.1415</v>
      </c>
      <c r="M31" t="n">
        <v>1.7575</v>
      </c>
      <c r="N31" t="b">
        <v>1</v>
      </c>
      <c r="O31" t="b">
        <v>0</v>
      </c>
      <c r="P31" t="n">
        <v>41.97025115207567</v>
      </c>
    </row>
    <row r="32">
      <c r="A32" t="n">
        <v>-20</v>
      </c>
      <c r="B32" t="n">
        <v>1.04</v>
      </c>
      <c r="C32" t="n">
        <v>171.913</v>
      </c>
      <c r="D32" t="n">
        <v>33.9425</v>
      </c>
      <c r="E32" t="n">
        <v>50.521</v>
      </c>
      <c r="F32" t="n">
        <v>0.0352</v>
      </c>
      <c r="G32" t="n">
        <v>6.3146</v>
      </c>
      <c r="H32" t="n">
        <v>0.6798999999999999</v>
      </c>
      <c r="I32" t="n">
        <v>177.5839</v>
      </c>
      <c r="J32" t="n">
        <v>9.307</v>
      </c>
      <c r="K32" t="n">
        <v>1</v>
      </c>
      <c r="L32" t="n">
        <v>0.1353</v>
      </c>
      <c r="M32" t="n">
        <v>3.8723</v>
      </c>
      <c r="N32" t="b">
        <v>0</v>
      </c>
      <c r="O32" t="b">
        <v>1</v>
      </c>
      <c r="P32" t="n">
        <v>41.29042842601221</v>
      </c>
    </row>
    <row r="33">
      <c r="A33" t="n">
        <v>-20</v>
      </c>
      <c r="B33" t="n">
        <v>1.01</v>
      </c>
      <c r="C33" t="n">
        <v>167.4027</v>
      </c>
      <c r="D33" t="n">
        <v>34.0826</v>
      </c>
      <c r="E33" t="n">
        <v>49.776</v>
      </c>
      <c r="F33" t="n">
        <v>0.0404</v>
      </c>
      <c r="G33" t="n">
        <v>6.3051</v>
      </c>
      <c r="H33" t="n">
        <v>0.8264</v>
      </c>
      <c r="I33" t="n">
        <v>174.8747</v>
      </c>
      <c r="J33" t="n">
        <v>5.6225</v>
      </c>
      <c r="K33" t="n">
        <v>1</v>
      </c>
      <c r="L33" t="n">
        <v>0.134</v>
      </c>
      <c r="M33" t="n">
        <v>4.4442</v>
      </c>
      <c r="N33" t="b">
        <v>1</v>
      </c>
      <c r="O33" t="b">
        <v>1</v>
      </c>
      <c r="P33" t="n">
        <v>41.97025115207567</v>
      </c>
    </row>
    <row r="34">
      <c r="A34" t="n">
        <v>-15</v>
      </c>
      <c r="B34" t="n">
        <v>1</v>
      </c>
      <c r="C34" t="n">
        <v>165.66</v>
      </c>
      <c r="D34" t="n">
        <v>34.0948</v>
      </c>
      <c r="E34" t="n">
        <v>52.4403</v>
      </c>
      <c r="F34" t="n">
        <v>0.0244</v>
      </c>
      <c r="G34" t="n">
        <v>6.3014</v>
      </c>
      <c r="H34" t="n">
        <v>0.7997</v>
      </c>
      <c r="I34" t="n">
        <v>177.4265</v>
      </c>
      <c r="J34" t="n">
        <v>9.3254</v>
      </c>
      <c r="K34" t="n">
        <v>1</v>
      </c>
      <c r="L34" t="n">
        <v>0.1068</v>
      </c>
      <c r="M34" t="n">
        <v>2.6786</v>
      </c>
      <c r="N34" t="b">
        <v>0</v>
      </c>
      <c r="O34" t="b">
        <v>0</v>
      </c>
      <c r="P34" t="n">
        <v>41.46281679749512</v>
      </c>
    </row>
    <row r="35">
      <c r="A35" t="n">
        <v>-15</v>
      </c>
      <c r="B35" t="n">
        <v>1</v>
      </c>
      <c r="C35" t="n">
        <v>165.66</v>
      </c>
      <c r="D35" t="n">
        <v>34.0948</v>
      </c>
      <c r="E35" t="n">
        <v>52.4048</v>
      </c>
      <c r="F35" t="n">
        <v>0.02</v>
      </c>
      <c r="G35" t="n">
        <v>6.3014</v>
      </c>
      <c r="H35" t="n">
        <v>0.8002</v>
      </c>
      <c r="I35" t="n">
        <v>178.5745</v>
      </c>
      <c r="J35" t="n">
        <v>6.5004</v>
      </c>
      <c r="K35" t="n">
        <v>1</v>
      </c>
      <c r="L35" t="n">
        <v>0.108</v>
      </c>
      <c r="M35" t="n">
        <v>2.1938</v>
      </c>
      <c r="N35" t="b">
        <v>1</v>
      </c>
      <c r="O35" t="b">
        <v>0</v>
      </c>
      <c r="P35" t="n">
        <v>41.97025115207567</v>
      </c>
    </row>
    <row r="36">
      <c r="A36" t="n">
        <v>-15</v>
      </c>
      <c r="B36" t="n">
        <v>1.03</v>
      </c>
      <c r="C36" t="n">
        <v>170.3658</v>
      </c>
      <c r="D36" t="n">
        <v>34.0149</v>
      </c>
      <c r="E36" t="n">
        <v>52.4034</v>
      </c>
      <c r="F36" t="n">
        <v>0.0235</v>
      </c>
      <c r="G36" t="n">
        <v>6.3114</v>
      </c>
      <c r="H36" t="n">
        <v>0.6859</v>
      </c>
      <c r="I36" t="n">
        <v>177.4265</v>
      </c>
      <c r="J36" t="n">
        <v>9.3254</v>
      </c>
      <c r="K36" t="n">
        <v>1</v>
      </c>
      <c r="L36" t="n">
        <v>0.107</v>
      </c>
      <c r="M36" t="n">
        <v>2.5884</v>
      </c>
      <c r="N36" t="b">
        <v>0</v>
      </c>
      <c r="O36" t="b">
        <v>1</v>
      </c>
      <c r="P36" t="n">
        <v>41.46281679749512</v>
      </c>
    </row>
    <row r="37">
      <c r="A37" t="n">
        <v>-15</v>
      </c>
      <c r="B37" t="n">
        <v>1.05</v>
      </c>
      <c r="C37" t="n">
        <v>173.7602</v>
      </c>
      <c r="D37" t="n">
        <v>33.8327</v>
      </c>
      <c r="E37" t="n">
        <v>54.0549</v>
      </c>
      <c r="F37" t="n">
        <v>0.0584</v>
      </c>
      <c r="G37" t="n">
        <v>6.3186</v>
      </c>
      <c r="H37" t="n">
        <v>0.6961000000000001</v>
      </c>
      <c r="I37" t="n">
        <v>175.188</v>
      </c>
      <c r="J37" t="n">
        <v>6.5004</v>
      </c>
      <c r="K37" t="n">
        <v>1</v>
      </c>
      <c r="L37" t="n">
        <v>0.0955</v>
      </c>
      <c r="M37" t="n">
        <v>6.4163</v>
      </c>
      <c r="N37" t="b">
        <v>1</v>
      </c>
      <c r="O37" t="b">
        <v>1</v>
      </c>
      <c r="P37" t="n">
        <v>41.97025115207567</v>
      </c>
    </row>
    <row r="38">
      <c r="A38" t="n">
        <v>-10</v>
      </c>
      <c r="B38" t="n">
        <v>1</v>
      </c>
      <c r="C38" t="n">
        <v>165.66</v>
      </c>
      <c r="D38" t="n">
        <v>34.0869</v>
      </c>
      <c r="E38" t="n">
        <v>54.9816</v>
      </c>
      <c r="F38" t="n">
        <v>0.0293</v>
      </c>
      <c r="G38" t="n">
        <v>6.3014</v>
      </c>
      <c r="H38" t="n">
        <v>0.6881</v>
      </c>
      <c r="I38" t="n">
        <v>177.2679</v>
      </c>
      <c r="J38" t="n">
        <v>9.343500000000001</v>
      </c>
      <c r="K38" t="n">
        <v>1</v>
      </c>
      <c r="L38" t="n">
        <v>0.078</v>
      </c>
      <c r="M38" t="n">
        <v>3.2162</v>
      </c>
      <c r="N38" t="b">
        <v>0</v>
      </c>
      <c r="O38" t="b">
        <v>0</v>
      </c>
      <c r="P38" t="n">
        <v>41.63024126761259</v>
      </c>
    </row>
    <row r="39">
      <c r="A39" t="n">
        <v>-10</v>
      </c>
      <c r="B39" t="n">
        <v>1</v>
      </c>
      <c r="C39" t="n">
        <v>165.66</v>
      </c>
      <c r="D39" t="n">
        <v>34.0869</v>
      </c>
      <c r="E39" t="n">
        <v>54.9542</v>
      </c>
      <c r="F39" t="n">
        <v>0.0252</v>
      </c>
      <c r="G39" t="n">
        <v>6.3014</v>
      </c>
      <c r="H39" t="n">
        <v>0.6875</v>
      </c>
      <c r="I39" t="n">
        <v>178.3771</v>
      </c>
      <c r="J39" t="n">
        <v>7.3778</v>
      </c>
      <c r="K39" t="n">
        <v>1</v>
      </c>
      <c r="L39" t="n">
        <v>0.0791</v>
      </c>
      <c r="M39" t="n">
        <v>2.7664</v>
      </c>
      <c r="N39" t="b">
        <v>1</v>
      </c>
      <c r="O39" t="b">
        <v>0</v>
      </c>
      <c r="P39" t="n">
        <v>41.97025115207567</v>
      </c>
    </row>
    <row r="40">
      <c r="A40" t="n">
        <v>-10</v>
      </c>
      <c r="B40" t="n">
        <v>1.01</v>
      </c>
      <c r="C40" t="n">
        <v>168.0975</v>
      </c>
      <c r="D40" t="n">
        <v>34.0683</v>
      </c>
      <c r="E40" t="n">
        <v>55.0196</v>
      </c>
      <c r="F40" t="n">
        <v>0.0404</v>
      </c>
      <c r="G40" t="n">
        <v>6.3066</v>
      </c>
      <c r="H40" t="n">
        <v>0.6886</v>
      </c>
      <c r="I40" t="n">
        <v>177.2679</v>
      </c>
      <c r="J40" t="n">
        <v>9.343500000000001</v>
      </c>
      <c r="K40" t="n">
        <v>1</v>
      </c>
      <c r="L40" t="n">
        <v>0.07439999999999999</v>
      </c>
      <c r="M40" t="n">
        <v>4.4427</v>
      </c>
      <c r="N40" t="b">
        <v>0</v>
      </c>
      <c r="O40" t="b">
        <v>1</v>
      </c>
      <c r="P40" t="n">
        <v>41.63024126761259</v>
      </c>
    </row>
    <row r="41">
      <c r="A41" t="n">
        <v>-10</v>
      </c>
      <c r="B41" t="n">
        <v>1</v>
      </c>
      <c r="C41" t="n">
        <v>165.5612</v>
      </c>
      <c r="D41" t="n">
        <v>34.0867</v>
      </c>
      <c r="E41" t="n">
        <v>54.4826</v>
      </c>
      <c r="F41" t="n">
        <v>0.0404</v>
      </c>
      <c r="G41" t="n">
        <v>6.3012</v>
      </c>
      <c r="H41" t="n">
        <v>0.6850000000000001</v>
      </c>
      <c r="I41" t="n">
        <v>175.585</v>
      </c>
      <c r="J41" t="n">
        <v>7.3778</v>
      </c>
      <c r="K41" t="n">
        <v>1</v>
      </c>
      <c r="L41" t="n">
        <v>0.0746</v>
      </c>
      <c r="M41" t="n">
        <v>4.4414</v>
      </c>
      <c r="N41" t="b">
        <v>1</v>
      </c>
      <c r="O41" t="b">
        <v>1</v>
      </c>
      <c r="P41" t="n">
        <v>41.97025115207567</v>
      </c>
    </row>
    <row r="42">
      <c r="A42" t="n">
        <v>-29</v>
      </c>
      <c r="B42" t="n">
        <v>1</v>
      </c>
      <c r="C42" t="n">
        <v>165.66</v>
      </c>
      <c r="D42" t="n">
        <v>34.0758</v>
      </c>
      <c r="E42" t="n">
        <v>49.3749</v>
      </c>
      <c r="F42" t="n">
        <v>0.1207</v>
      </c>
      <c r="G42" t="n">
        <v>6.3014</v>
      </c>
      <c r="H42" t="n">
        <v>1.1032</v>
      </c>
      <c r="I42" t="n">
        <v>149.4356</v>
      </c>
      <c r="J42" t="n">
        <v>0</v>
      </c>
      <c r="K42" t="n">
        <v>2</v>
      </c>
      <c r="L42" t="n">
        <v>0.1414</v>
      </c>
      <c r="M42" t="n">
        <v>13.2671</v>
      </c>
      <c r="N42" t="b">
        <v>0</v>
      </c>
      <c r="O42" t="b">
        <v>0</v>
      </c>
      <c r="P42" t="n">
        <v>0</v>
      </c>
    </row>
    <row r="43">
      <c r="A43" t="n">
        <v>-29</v>
      </c>
      <c r="B43" t="n">
        <v>1</v>
      </c>
      <c r="C43" t="n">
        <v>165.66</v>
      </c>
      <c r="D43" t="n">
        <v>34.0758</v>
      </c>
      <c r="E43" t="n">
        <v>48.3209</v>
      </c>
      <c r="F43" t="n">
        <v>0.1061</v>
      </c>
      <c r="G43" t="n">
        <v>6.3014</v>
      </c>
      <c r="H43" t="n">
        <v>1.1026</v>
      </c>
      <c r="I43" t="n">
        <v>153.4945</v>
      </c>
      <c r="J43" t="n">
        <v>0</v>
      </c>
      <c r="K43" t="n">
        <v>2</v>
      </c>
      <c r="L43" t="n">
        <v>0.1556</v>
      </c>
      <c r="M43" t="n">
        <v>11.6643</v>
      </c>
      <c r="N43" t="b">
        <v>1</v>
      </c>
      <c r="O43" t="b">
        <v>0</v>
      </c>
      <c r="P43" t="n">
        <v>0</v>
      </c>
    </row>
    <row r="44">
      <c r="A44" t="n">
        <v>-29</v>
      </c>
      <c r="B44" t="n">
        <v>0.82</v>
      </c>
      <c r="C44" t="n">
        <v>135.1447</v>
      </c>
      <c r="D44" t="n">
        <v>32.1266</v>
      </c>
      <c r="E44" t="n">
        <v>41.2575</v>
      </c>
      <c r="F44" t="n">
        <v>0.0537</v>
      </c>
      <c r="G44" t="n">
        <v>6.2366</v>
      </c>
      <c r="H44" t="n">
        <v>2.6357</v>
      </c>
      <c r="I44" t="n">
        <v>149.3831</v>
      </c>
      <c r="J44" t="n">
        <v>0</v>
      </c>
      <c r="K44" t="n">
        <v>2</v>
      </c>
      <c r="L44" t="n">
        <v>0.164</v>
      </c>
      <c r="M44" t="n">
        <v>5.9074</v>
      </c>
      <c r="N44" t="b">
        <v>0</v>
      </c>
      <c r="O44" t="b">
        <v>1</v>
      </c>
      <c r="P44" t="n">
        <v>0</v>
      </c>
    </row>
    <row r="45">
      <c r="A45" t="n">
        <v>-29</v>
      </c>
      <c r="B45" t="n">
        <v>0.85</v>
      </c>
      <c r="C45" t="n">
        <v>141.1079</v>
      </c>
      <c r="D45" t="n">
        <v>32.655</v>
      </c>
      <c r="E45" t="n">
        <v>41.9297</v>
      </c>
      <c r="F45" t="n">
        <v>0.0537</v>
      </c>
      <c r="G45" t="n">
        <v>6.2493</v>
      </c>
      <c r="H45" t="n">
        <v>2.5873</v>
      </c>
      <c r="I45" t="n">
        <v>153.4945</v>
      </c>
      <c r="J45" t="n">
        <v>0</v>
      </c>
      <c r="K45" t="n">
        <v>2</v>
      </c>
      <c r="L45" t="n">
        <v>0.1734</v>
      </c>
      <c r="M45" t="n">
        <v>5.9075</v>
      </c>
      <c r="N45" t="b">
        <v>1</v>
      </c>
      <c r="O45" t="b">
        <v>1</v>
      </c>
      <c r="P45" t="n">
        <v>0</v>
      </c>
    </row>
    <row r="46">
      <c r="A46" t="n">
        <v>-25</v>
      </c>
      <c r="B46" t="n">
        <v>1</v>
      </c>
      <c r="C46" t="n">
        <v>165.66</v>
      </c>
      <c r="D46" t="n">
        <v>34.0824</v>
      </c>
      <c r="E46" t="n">
        <v>49.0863</v>
      </c>
      <c r="F46" t="n">
        <v>0.1008</v>
      </c>
      <c r="G46" t="n">
        <v>6.3014</v>
      </c>
      <c r="H46" t="n">
        <v>1.0134</v>
      </c>
      <c r="I46" t="n">
        <v>155.6402</v>
      </c>
      <c r="J46" t="n">
        <v>0</v>
      </c>
      <c r="K46" t="n">
        <v>2</v>
      </c>
      <c r="L46" t="n">
        <v>0.1456</v>
      </c>
      <c r="M46" t="n">
        <v>11.0759</v>
      </c>
      <c r="N46" t="b">
        <v>0</v>
      </c>
      <c r="O46" t="b">
        <v>0</v>
      </c>
      <c r="P46" t="n">
        <v>0</v>
      </c>
    </row>
    <row r="47">
      <c r="A47" t="n">
        <v>-25</v>
      </c>
      <c r="B47" t="n">
        <v>1</v>
      </c>
      <c r="C47" t="n">
        <v>165.66</v>
      </c>
      <c r="D47" t="n">
        <v>34.0824</v>
      </c>
      <c r="E47" t="n">
        <v>48.1207</v>
      </c>
      <c r="F47" t="n">
        <v>0.0862</v>
      </c>
      <c r="G47" t="n">
        <v>6.3014</v>
      </c>
      <c r="H47" t="n">
        <v>1.0134</v>
      </c>
      <c r="I47" t="n">
        <v>159.692</v>
      </c>
      <c r="J47" t="n">
        <v>0</v>
      </c>
      <c r="K47" t="n">
        <v>2</v>
      </c>
      <c r="L47" t="n">
        <v>0.1598</v>
      </c>
      <c r="M47" t="n">
        <v>9.478400000000001</v>
      </c>
      <c r="N47" t="b">
        <v>1</v>
      </c>
      <c r="O47" t="b">
        <v>0</v>
      </c>
      <c r="P47" t="n">
        <v>0</v>
      </c>
    </row>
    <row r="48">
      <c r="A48" t="n">
        <v>-25</v>
      </c>
      <c r="B48" t="n">
        <v>0.83</v>
      </c>
      <c r="C48" t="n">
        <v>138.1457</v>
      </c>
      <c r="D48" t="n">
        <v>32.4</v>
      </c>
      <c r="E48" t="n">
        <v>41.9929</v>
      </c>
      <c r="F48" t="n">
        <v>0.0409</v>
      </c>
      <c r="G48" t="n">
        <v>6.243</v>
      </c>
      <c r="H48" t="n">
        <v>2.6372</v>
      </c>
      <c r="I48" t="n">
        <v>155.5892</v>
      </c>
      <c r="J48" t="n">
        <v>0</v>
      </c>
      <c r="K48" t="n">
        <v>2</v>
      </c>
      <c r="L48" t="n">
        <v>0.1658</v>
      </c>
      <c r="M48" t="n">
        <v>4.5002</v>
      </c>
      <c r="N48" t="b">
        <v>0</v>
      </c>
      <c r="O48" t="b">
        <v>1</v>
      </c>
      <c r="P48" t="n">
        <v>0</v>
      </c>
    </row>
    <row r="49">
      <c r="A49" t="n">
        <v>-25</v>
      </c>
      <c r="B49" t="n">
        <v>0.87</v>
      </c>
      <c r="C49" t="n">
        <v>144.1761</v>
      </c>
      <c r="D49" t="n">
        <v>32.9254</v>
      </c>
      <c r="E49" t="n">
        <v>42.6423</v>
      </c>
      <c r="F49" t="n">
        <v>0.0405</v>
      </c>
      <c r="G49" t="n">
        <v>6.2558</v>
      </c>
      <c r="H49" t="n">
        <v>2.4566</v>
      </c>
      <c r="I49" t="n">
        <v>159.692</v>
      </c>
      <c r="J49" t="n">
        <v>0</v>
      </c>
      <c r="K49" t="n">
        <v>2</v>
      </c>
      <c r="L49" t="n">
        <v>0.1754</v>
      </c>
      <c r="M49" t="n">
        <v>4.4498</v>
      </c>
      <c r="N49" t="b">
        <v>1</v>
      </c>
      <c r="O49" t="b">
        <v>1</v>
      </c>
      <c r="P49" t="n">
        <v>0</v>
      </c>
    </row>
    <row r="50">
      <c r="A50" t="n">
        <v>-20</v>
      </c>
      <c r="B50" t="n">
        <v>1</v>
      </c>
      <c r="C50" t="n">
        <v>165.66</v>
      </c>
      <c r="D50" t="n">
        <v>34.0912</v>
      </c>
      <c r="E50" t="n">
        <v>50.756</v>
      </c>
      <c r="F50" t="n">
        <v>0.0876</v>
      </c>
      <c r="G50" t="n">
        <v>6.3014</v>
      </c>
      <c r="H50" t="n">
        <v>0.915</v>
      </c>
      <c r="I50" t="n">
        <v>160.0065</v>
      </c>
      <c r="J50" t="n">
        <v>0</v>
      </c>
      <c r="K50" t="n">
        <v>2</v>
      </c>
      <c r="L50" t="n">
        <v>0.1227</v>
      </c>
      <c r="M50" t="n">
        <v>9.634499999999999</v>
      </c>
      <c r="N50" t="b">
        <v>0</v>
      </c>
      <c r="O50" t="b">
        <v>0</v>
      </c>
      <c r="P50" t="n">
        <v>0</v>
      </c>
    </row>
    <row r="51">
      <c r="A51" t="n">
        <v>-20</v>
      </c>
      <c r="B51" t="n">
        <v>1</v>
      </c>
      <c r="C51" t="n">
        <v>165.66</v>
      </c>
      <c r="D51" t="n">
        <v>34.0912</v>
      </c>
      <c r="E51" t="n">
        <v>49.9782</v>
      </c>
      <c r="F51" t="n">
        <v>0.0752</v>
      </c>
      <c r="G51" t="n">
        <v>6.3014</v>
      </c>
      <c r="H51" t="n">
        <v>0.915</v>
      </c>
      <c r="I51" t="n">
        <v>163.4958</v>
      </c>
      <c r="J51" t="n">
        <v>0</v>
      </c>
      <c r="K51" t="n">
        <v>2</v>
      </c>
      <c r="L51" t="n">
        <v>0.1341</v>
      </c>
      <c r="M51" t="n">
        <v>8.263199999999999</v>
      </c>
      <c r="N51" t="b">
        <v>1</v>
      </c>
      <c r="O51" t="b">
        <v>0</v>
      </c>
      <c r="P51" t="n">
        <v>0</v>
      </c>
    </row>
    <row r="52">
      <c r="A52" t="n">
        <v>-20</v>
      </c>
      <c r="B52" t="n">
        <v>0.87</v>
      </c>
      <c r="C52" t="n">
        <v>143.4823</v>
      </c>
      <c r="D52" t="n">
        <v>32.875</v>
      </c>
      <c r="E52" t="n">
        <v>44.8884</v>
      </c>
      <c r="F52" t="n">
        <v>0.0404</v>
      </c>
      <c r="G52" t="n">
        <v>6.2543</v>
      </c>
      <c r="H52" t="n">
        <v>2.3911</v>
      </c>
      <c r="I52" t="n">
        <v>159.9583</v>
      </c>
      <c r="J52" t="n">
        <v>0</v>
      </c>
      <c r="K52" t="n">
        <v>2</v>
      </c>
      <c r="L52" t="n">
        <v>0.1387</v>
      </c>
      <c r="M52" t="n">
        <v>4.4406</v>
      </c>
      <c r="N52" t="b">
        <v>0</v>
      </c>
      <c r="O52" t="b">
        <v>1</v>
      </c>
      <c r="P52" t="n">
        <v>0</v>
      </c>
    </row>
    <row r="53">
      <c r="A53" t="n">
        <v>-20</v>
      </c>
      <c r="B53" t="n">
        <v>0.9</v>
      </c>
      <c r="C53" t="n">
        <v>148.5548</v>
      </c>
      <c r="D53" t="n">
        <v>33.2897</v>
      </c>
      <c r="E53" t="n">
        <v>45.4358</v>
      </c>
      <c r="F53" t="n">
        <v>0.0397</v>
      </c>
      <c r="G53" t="n">
        <v>6.2651</v>
      </c>
      <c r="H53" t="n">
        <v>2.0652</v>
      </c>
      <c r="I53" t="n">
        <v>163.4958</v>
      </c>
      <c r="J53" t="n">
        <v>0</v>
      </c>
      <c r="K53" t="n">
        <v>2</v>
      </c>
      <c r="L53" t="n">
        <v>0.1462</v>
      </c>
      <c r="M53" t="n">
        <v>4.3617</v>
      </c>
      <c r="N53" t="b">
        <v>1</v>
      </c>
      <c r="O53" t="b">
        <v>1</v>
      </c>
      <c r="P53" t="n">
        <v>0</v>
      </c>
    </row>
    <row r="54">
      <c r="A54" t="n">
        <v>-15</v>
      </c>
      <c r="B54" t="n">
        <v>1</v>
      </c>
      <c r="C54" t="n">
        <v>165.66</v>
      </c>
      <c r="D54" t="n">
        <v>34.0948</v>
      </c>
      <c r="E54" t="n">
        <v>53.5311</v>
      </c>
      <c r="F54" t="n">
        <v>0.0921</v>
      </c>
      <c r="G54" t="n">
        <v>6.3014</v>
      </c>
      <c r="H54" t="n">
        <v>0.8012</v>
      </c>
      <c r="I54" t="n">
        <v>159.7235</v>
      </c>
      <c r="J54" t="n">
        <v>0</v>
      </c>
      <c r="K54" t="n">
        <v>2</v>
      </c>
      <c r="L54" t="n">
        <v>0.0888</v>
      </c>
      <c r="M54" t="n">
        <v>10.1285</v>
      </c>
      <c r="N54" t="b">
        <v>0</v>
      </c>
      <c r="O54" t="b">
        <v>0</v>
      </c>
      <c r="P54" t="n">
        <v>0</v>
      </c>
    </row>
    <row r="55">
      <c r="A55" t="n">
        <v>-15</v>
      </c>
      <c r="B55" t="n">
        <v>1</v>
      </c>
      <c r="C55" t="n">
        <v>165.66</v>
      </c>
      <c r="D55" t="n">
        <v>34.0948</v>
      </c>
      <c r="E55" t="n">
        <v>52.9379</v>
      </c>
      <c r="F55" t="n">
        <v>0.0825</v>
      </c>
      <c r="G55" t="n">
        <v>6.3014</v>
      </c>
      <c r="H55" t="n">
        <v>0.8003</v>
      </c>
      <c r="I55" t="n">
        <v>162.4042</v>
      </c>
      <c r="J55" t="n">
        <v>0</v>
      </c>
      <c r="K55" t="n">
        <v>2</v>
      </c>
      <c r="L55" t="n">
        <v>0.09660000000000001</v>
      </c>
      <c r="M55" t="n">
        <v>9.065</v>
      </c>
      <c r="N55" t="b">
        <v>1</v>
      </c>
      <c r="O55" t="b">
        <v>0</v>
      </c>
      <c r="P55" t="n">
        <v>0</v>
      </c>
    </row>
    <row r="56">
      <c r="A56" t="n">
        <v>-15</v>
      </c>
      <c r="B56" t="n">
        <v>0.86</v>
      </c>
      <c r="C56" t="n">
        <v>142.1862</v>
      </c>
      <c r="D56" t="n">
        <v>32.767</v>
      </c>
      <c r="E56" t="n">
        <v>47.0748</v>
      </c>
      <c r="F56" t="n">
        <v>0.0403</v>
      </c>
      <c r="G56" t="n">
        <v>6.2516</v>
      </c>
      <c r="H56" t="n">
        <v>2.3372</v>
      </c>
      <c r="I56" t="n">
        <v>159.6785</v>
      </c>
      <c r="J56" t="n">
        <v>0</v>
      </c>
      <c r="K56" t="n">
        <v>2</v>
      </c>
      <c r="L56" t="n">
        <v>0.1062</v>
      </c>
      <c r="M56" t="n">
        <v>4.4249</v>
      </c>
      <c r="N56" t="b">
        <v>0</v>
      </c>
      <c r="O56" t="b">
        <v>1</v>
      </c>
      <c r="P56" t="n">
        <v>0</v>
      </c>
    </row>
    <row r="57">
      <c r="A57" t="n">
        <v>-15</v>
      </c>
      <c r="B57" t="n">
        <v>0.88</v>
      </c>
      <c r="C57" t="n">
        <v>146.3847</v>
      </c>
      <c r="D57" t="n">
        <v>33.1208</v>
      </c>
      <c r="E57" t="n">
        <v>47.6723</v>
      </c>
      <c r="F57" t="n">
        <v>0.0414</v>
      </c>
      <c r="G57" t="n">
        <v>6.2605</v>
      </c>
      <c r="H57" t="n">
        <v>2.0361</v>
      </c>
      <c r="I57" t="n">
        <v>162.4042</v>
      </c>
      <c r="J57" t="n">
        <v>0</v>
      </c>
      <c r="K57" t="n">
        <v>2</v>
      </c>
      <c r="L57" t="n">
        <v>0.1104</v>
      </c>
      <c r="M57" t="n">
        <v>4.5539</v>
      </c>
      <c r="N57" t="b">
        <v>1</v>
      </c>
      <c r="O57" t="b">
        <v>1</v>
      </c>
      <c r="P57" t="n">
        <v>0</v>
      </c>
    </row>
    <row r="58">
      <c r="A58" t="n">
        <v>-10</v>
      </c>
      <c r="B58" t="n">
        <v>1</v>
      </c>
      <c r="C58" t="n">
        <v>165.66</v>
      </c>
      <c r="D58" t="n">
        <v>34.0869</v>
      </c>
      <c r="E58" t="n">
        <v>56.111</v>
      </c>
      <c r="F58" t="n">
        <v>0.0953</v>
      </c>
      <c r="G58" t="n">
        <v>6.3014</v>
      </c>
      <c r="H58" t="n">
        <v>0.6893</v>
      </c>
      <c r="I58" t="n">
        <v>159.4413</v>
      </c>
      <c r="J58" t="n">
        <v>0</v>
      </c>
      <c r="K58" t="n">
        <v>2</v>
      </c>
      <c r="L58" t="n">
        <v>0.0603</v>
      </c>
      <c r="M58" t="n">
        <v>10.48</v>
      </c>
      <c r="N58" t="b">
        <v>0</v>
      </c>
      <c r="O58" t="b">
        <v>0</v>
      </c>
      <c r="P58" t="n">
        <v>0</v>
      </c>
    </row>
    <row r="59">
      <c r="A59" t="n">
        <v>-10</v>
      </c>
      <c r="B59" t="n">
        <v>1</v>
      </c>
      <c r="C59" t="n">
        <v>165.66</v>
      </c>
      <c r="D59" t="n">
        <v>34.0869</v>
      </c>
      <c r="E59" t="n">
        <v>55.7496</v>
      </c>
      <c r="F59" t="n">
        <v>0.0888</v>
      </c>
      <c r="G59" t="n">
        <v>6.3014</v>
      </c>
      <c r="H59" t="n">
        <v>0.6883</v>
      </c>
      <c r="I59" t="n">
        <v>161.3103</v>
      </c>
      <c r="J59" t="n">
        <v>0</v>
      </c>
      <c r="K59" t="n">
        <v>2</v>
      </c>
      <c r="L59" t="n">
        <v>0.0649</v>
      </c>
      <c r="M59" t="n">
        <v>9.7669</v>
      </c>
      <c r="N59" t="b">
        <v>1</v>
      </c>
      <c r="O59" t="b">
        <v>0</v>
      </c>
      <c r="P59" t="n">
        <v>0</v>
      </c>
    </row>
    <row r="60">
      <c r="A60" t="n">
        <v>-10</v>
      </c>
      <c r="B60" t="n">
        <v>0.87</v>
      </c>
      <c r="C60" t="n">
        <v>143.7397</v>
      </c>
      <c r="D60" t="n">
        <v>32.8928</v>
      </c>
      <c r="E60" t="n">
        <v>49.623</v>
      </c>
      <c r="F60" t="n">
        <v>0.0404</v>
      </c>
      <c r="G60" t="n">
        <v>6.2549</v>
      </c>
      <c r="H60" t="n">
        <v>2.063</v>
      </c>
      <c r="I60" t="n">
        <v>159.3995</v>
      </c>
      <c r="J60" t="n">
        <v>0</v>
      </c>
      <c r="K60" t="n">
        <v>2</v>
      </c>
      <c r="L60" t="n">
        <v>0.07829999999999999</v>
      </c>
      <c r="M60" t="n">
        <v>4.4438</v>
      </c>
      <c r="N60" t="b">
        <v>0</v>
      </c>
      <c r="O60" t="b">
        <v>1</v>
      </c>
      <c r="P60" t="n">
        <v>0</v>
      </c>
    </row>
    <row r="61">
      <c r="A61" t="n">
        <v>-10</v>
      </c>
      <c r="B61" t="n">
        <v>0.89</v>
      </c>
      <c r="C61" t="n">
        <v>146.7402</v>
      </c>
      <c r="D61" t="n">
        <v>33.1419</v>
      </c>
      <c r="E61" t="n">
        <v>50.0401</v>
      </c>
      <c r="F61" t="n">
        <v>0.0404</v>
      </c>
      <c r="G61" t="n">
        <v>6.2612</v>
      </c>
      <c r="H61" t="n">
        <v>1.8351</v>
      </c>
      <c r="I61" t="n">
        <v>161.3103</v>
      </c>
      <c r="J61" t="n">
        <v>0</v>
      </c>
      <c r="K61" t="n">
        <v>2</v>
      </c>
      <c r="L61" t="n">
        <v>0.0809</v>
      </c>
      <c r="M61" t="n">
        <v>4.44</v>
      </c>
      <c r="N61" t="b">
        <v>1</v>
      </c>
      <c r="O61" t="b">
        <v>1</v>
      </c>
      <c r="P61" t="n">
        <v>0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6"/>
  <sheetViews>
    <sheetView topLeftCell="E1" zoomScale="85" zoomScaleNormal="85" workbookViewId="0">
      <selection activeCell="A9" sqref="A9"/>
    </sheetView>
  </sheetViews>
  <sheetFormatPr baseColWidth="8" defaultRowHeight="15"/>
  <cols>
    <col width="8.28515625" customWidth="1" min="1" max="1"/>
    <col width="23.5703125" customWidth="1" min="2" max="2"/>
    <col width="21.85546875" customWidth="1" min="3" max="3"/>
    <col width="30.5703125" customWidth="1" min="4" max="4"/>
    <col width="31.7109375" customWidth="1" min="5" max="5"/>
    <col width="32" customWidth="1" min="6" max="6"/>
    <col width="19.5703125" customWidth="1" min="7" max="7"/>
    <col width="23.42578125" customWidth="1" min="8" max="8"/>
    <col width="29.42578125" customWidth="1" min="9" max="9"/>
    <col width="25.5703125" customWidth="1" min="10" max="10"/>
    <col width="14.5703125" customWidth="1" min="11" max="11"/>
    <col width="16.140625" customWidth="1" min="12" max="12"/>
  </cols>
  <sheetData>
    <row r="1">
      <c r="B1" t="inlineStr">
        <is>
          <t>Бак аккумулятор под давлением</t>
        </is>
      </c>
      <c r="D1" t="inlineStr">
        <is>
          <t>1000 м3</t>
        </is>
      </c>
      <c r="E1" t="inlineStr">
        <is>
          <t>бак цилиндрический D=6 H= 10 kol-vo = 2</t>
        </is>
      </c>
    </row>
    <row r="2">
      <c r="B2" t="inlineStr">
        <is>
          <t>Суммарная мощность НЕТТО энергоблоков</t>
        </is>
      </c>
      <c r="D2" s="1" t="inlineStr">
        <is>
          <t>День (нагрузка номинальная 100%)</t>
        </is>
      </c>
    </row>
    <row r="3">
      <c r="A3" t="inlineStr">
        <is>
          <t>t air, C</t>
        </is>
      </c>
      <c r="B3" t="inlineStr">
        <is>
          <t>зарядка, МВт</t>
        </is>
      </c>
      <c r="C3" t="inlineStr">
        <is>
          <t>разрядка, МВт</t>
        </is>
      </c>
      <c r="D3" t="inlineStr">
        <is>
          <t>нет аккум, МВт</t>
        </is>
      </c>
      <c r="E3" t="inlineStr">
        <is>
          <t>разность зарядка-нетаккум, МВт</t>
        </is>
      </c>
      <c r="F3" t="inlineStr">
        <is>
          <t>разность разрядка-нетаккум, МВт</t>
        </is>
      </c>
      <c r="G3" t="inlineStr">
        <is>
          <t>Нагрузка,%</t>
        </is>
      </c>
    </row>
    <row r="4">
      <c r="A4" t="n">
        <v>-29</v>
      </c>
      <c r="B4">
        <f>'140m3'!D7+'140m3'!F7-'140m3'!G7-'140m3'!H7-'140m3'!I7</f>
        <v/>
      </c>
      <c r="C4">
        <f>'140m3'!D12+'140m3'!F12-'140m3'!G12-'140m3'!H12-'140m3'!I12</f>
        <v/>
      </c>
      <c r="D4">
        <f>'140m3'!D2+'140m3'!F2-'140m3'!G2-'140m3'!H2-'140m3'!I2</f>
        <v/>
      </c>
      <c r="E4">
        <f>B4-D4</f>
        <v/>
      </c>
      <c r="F4">
        <f>C4-D4</f>
        <v/>
      </c>
      <c r="G4" t="n">
        <v>100</v>
      </c>
    </row>
    <row r="5">
      <c r="A5" t="n">
        <v>-15</v>
      </c>
      <c r="B5">
        <f>'140m3'!D8+'140m3'!F8-'140m3'!G8-'140m3'!H8-'140m3'!I8</f>
        <v/>
      </c>
      <c r="C5">
        <f>'140m3'!D13+'140m3'!F13-'140m3'!G13-'140m3'!H13-'140m3'!I13</f>
        <v/>
      </c>
      <c r="D5">
        <f>'140m3'!D3+'140m3'!F3-'140m3'!G3-'140m3'!H3-'140m3'!I3</f>
        <v/>
      </c>
      <c r="E5">
        <f>B5-D5</f>
        <v/>
      </c>
      <c r="F5">
        <f>C5-D5</f>
        <v/>
      </c>
      <c r="G5" t="n">
        <v>100</v>
      </c>
    </row>
    <row r="6">
      <c r="A6" t="n">
        <v>0</v>
      </c>
      <c r="B6">
        <f>'140m3'!D9+'140m3'!F9-'140m3'!G9-'140m3'!H9-'140m3'!I9</f>
        <v/>
      </c>
      <c r="C6">
        <f>'140m3'!D14+'140m3'!F14-'140m3'!G14-'140m3'!H14-'140m3'!I14</f>
        <v/>
      </c>
      <c r="D6">
        <f>'140m3'!D4+'140m3'!F4-'140m3'!G4-'140m3'!H4-'140m3'!I4</f>
        <v/>
      </c>
      <c r="E6">
        <f>B6-D6</f>
        <v/>
      </c>
      <c r="F6">
        <f>C6-D6</f>
        <v/>
      </c>
      <c r="G6" t="n">
        <v>100</v>
      </c>
    </row>
    <row r="7">
      <c r="A7" t="n">
        <v>8</v>
      </c>
      <c r="B7">
        <f>'140m3'!D10+'140m3'!F10-'140m3'!G10-'140m3'!H10-'140m3'!I10</f>
        <v/>
      </c>
      <c r="C7">
        <f>'140m3'!D15+'140m3'!F15-'140m3'!G15-'140m3'!H15-'140m3'!I15</f>
        <v/>
      </c>
      <c r="D7">
        <f>'140m3'!D5+'140m3'!F5-'140m3'!G5-'140m3'!H5-'140m3'!I5</f>
        <v/>
      </c>
      <c r="E7">
        <f>B7-D7</f>
        <v/>
      </c>
      <c r="F7">
        <f>C7-D7</f>
        <v/>
      </c>
      <c r="G7" t="n">
        <v>100</v>
      </c>
    </row>
    <row r="8">
      <c r="A8" t="n">
        <v>15</v>
      </c>
      <c r="B8">
        <f>'140m3'!D11+'140m3'!F11-'140m3'!G11-'140m3'!H11-'140m3'!I11</f>
        <v/>
      </c>
      <c r="C8">
        <f>'140m3'!D16+'140m3'!F16-'140m3'!G16-'140m3'!H16-'140m3'!I16</f>
        <v/>
      </c>
      <c r="D8">
        <f>'140m3'!D6+'140m3'!F6-'140m3'!G6-'140m3'!H6-'140m3'!I6</f>
        <v/>
      </c>
      <c r="E8">
        <f>B8-D8</f>
        <v/>
      </c>
      <c r="F8">
        <f>C8-D8</f>
        <v/>
      </c>
      <c r="G8" t="n">
        <v>100</v>
      </c>
    </row>
    <row r="9">
      <c r="D9" s="1" t="inlineStr">
        <is>
          <t>Ночь (нагрузка минимальная)</t>
        </is>
      </c>
      <c r="G9" t="inlineStr">
        <is>
          <t>Нагрузка зарядки ,%</t>
        </is>
      </c>
      <c r="H9" t="inlineStr">
        <is>
          <t>Нагрузка разрядки,%</t>
        </is>
      </c>
      <c r="I9" t="inlineStr">
        <is>
          <t>Нагрузка без аккум,%</t>
        </is>
      </c>
    </row>
    <row r="10">
      <c r="A10" t="n">
        <v>-29</v>
      </c>
      <c r="B10">
        <f>'250m3'!D7+'250m3'!F7-'250m3'!H7-'250m3'!I7-'250m3'!G7</f>
        <v/>
      </c>
      <c r="C10">
        <f>'250m3'!D12+'250m3'!F12-'250m3'!G12-'250m3'!H12-'250m3'!I12</f>
        <v/>
      </c>
      <c r="D10">
        <f>'250m3'!D2+'250m3'!F2-'250m3'!H2-'250m3'!G2-'250m3'!I2</f>
        <v/>
      </c>
      <c r="E10">
        <f>B10-D10</f>
        <v/>
      </c>
      <c r="F10">
        <f>C10-D10</f>
        <v/>
      </c>
      <c r="G10">
        <f>'250m3'!C7*100</f>
        <v/>
      </c>
      <c r="H10">
        <f>'250m3'!C12*100</f>
        <v/>
      </c>
      <c r="I10">
        <f>'250m3'!C2*100</f>
        <v/>
      </c>
    </row>
    <row r="11">
      <c r="A11" t="n">
        <v>-15</v>
      </c>
      <c r="B11">
        <f>'250m3'!D8+'250m3'!F8-'250m3'!H8-'250m3'!I8-'250m3'!G8</f>
        <v/>
      </c>
      <c r="C11">
        <f>'250m3'!D13+'250m3'!F13-'250m3'!G13-'250m3'!H13-'250m3'!I13</f>
        <v/>
      </c>
      <c r="D11">
        <f>'250m3'!D3+'250m3'!F3-Минимум</f>
        <v/>
      </c>
      <c r="E11">
        <f>B11-D11</f>
        <v/>
      </c>
      <c r="F11">
        <f>C11-D11</f>
        <v/>
      </c>
      <c r="G11">
        <f>'250m3'!C8*100</f>
        <v/>
      </c>
      <c r="H11">
        <f>'250m3'!C13*100</f>
        <v/>
      </c>
      <c r="I11">
        <f>'250m3'!C3*100</f>
        <v/>
      </c>
    </row>
    <row r="12">
      <c r="A12" t="n">
        <v>0</v>
      </c>
      <c r="B12">
        <f>'250m3'!D9+'250m3'!F9-'250m3'!H9-'250m3'!I9-'250m3'!G9</f>
        <v/>
      </c>
      <c r="C12">
        <f>'250m3'!D14+'250m3'!F14-'250m3'!G14-'250m3'!H14-'250m3'!I14</f>
        <v/>
      </c>
      <c r="D12">
        <f>'250m3'!D4+'250m3'!F4-'250m3'!H4-'250m3'!G4-'250m3'!I4</f>
        <v/>
      </c>
      <c r="E12">
        <f>B12-D12</f>
        <v/>
      </c>
      <c r="F12">
        <f>C12-D12</f>
        <v/>
      </c>
      <c r="G12">
        <f>'250m3'!C9*100</f>
        <v/>
      </c>
      <c r="H12">
        <f>'250m3'!C14*100</f>
        <v/>
      </c>
      <c r="I12">
        <f>'250m3'!C4*100</f>
        <v/>
      </c>
    </row>
    <row r="13">
      <c r="A13" t="n">
        <v>8</v>
      </c>
      <c r="B13">
        <f>'250m3'!D10+'250m3'!F10-'250m3'!H10-'250m3'!I10-'250m3'!G10</f>
        <v/>
      </c>
      <c r="C13">
        <f>'250m3'!D15+'250m3'!F15-'250m3'!G15-'250m3'!H15-'250m3'!I15</f>
        <v/>
      </c>
      <c r="D13">
        <f>'250m3'!D5+'250m3'!F5-'250m3'!H5-'250m3'!G5-'250m3'!I5</f>
        <v/>
      </c>
      <c r="E13">
        <f>B13-D13</f>
        <v/>
      </c>
      <c r="F13">
        <f>C13-D13</f>
        <v/>
      </c>
      <c r="G13">
        <f>'250m3'!C10*100</f>
        <v/>
      </c>
      <c r="H13">
        <f>'250m3'!C15*100</f>
        <v/>
      </c>
      <c r="I13">
        <f>'250m3'!C5*100</f>
        <v/>
      </c>
    </row>
    <row r="14">
      <c r="A14" t="n">
        <v>15</v>
      </c>
      <c r="B14">
        <f>'250m3'!D11+'250m3'!F11-'250m3'!H11-'250m3'!I11-'250m3'!G11</f>
        <v/>
      </c>
      <c r="C14">
        <f>'250m3'!D16+'250m3'!F16-'250m3'!G16-'250m3'!H16-'250m3'!I16</f>
        <v/>
      </c>
      <c r="D14">
        <f>'250m3'!D6+'250m3'!F6-'250m3'!H6-'250m3'!G6-'250m3'!I6</f>
        <v/>
      </c>
      <c r="E14">
        <f>B14-D14</f>
        <v/>
      </c>
      <c r="F14">
        <f>C14-D14</f>
        <v/>
      </c>
      <c r="G14">
        <f>'250m3'!C11*100</f>
        <v/>
      </c>
      <c r="H14">
        <f>'250m3'!C16*100</f>
        <v/>
      </c>
      <c r="I14">
        <f>'250m3'!C6*100</f>
        <v/>
      </c>
    </row>
    <row r="15">
      <c r="B15" t="inlineStr">
        <is>
          <t>Бак аккумулятор атмосферный</t>
        </is>
      </c>
      <c r="D15" s="1" t="inlineStr">
        <is>
          <t>День (нагрузка номинальная 100%)</t>
        </is>
      </c>
    </row>
    <row r="16">
      <c r="A16" t="n">
        <v>-29</v>
      </c>
      <c r="B16">
        <f>'400m3'!D7+'400m3'!F7-'400m3'!G7-'400m3'!H7-'400m3'!I7</f>
        <v/>
      </c>
      <c r="C16">
        <f>'400m3'!D12+'400m3'!F12-'400m3'!G12-'400m3'!H12-'400m3'!I12</f>
        <v/>
      </c>
      <c r="D16">
        <f>'400m3'!D2+'400m3'!F2-'400m3'!G2-'400m3'!H2-'400m3'!I2</f>
        <v/>
      </c>
      <c r="E16">
        <f>B16-D16</f>
        <v/>
      </c>
      <c r="F16">
        <f>C16-D16</f>
        <v/>
      </c>
      <c r="G16" t="n">
        <v>100</v>
      </c>
    </row>
    <row r="17">
      <c r="A17" t="n">
        <v>-15</v>
      </c>
      <c r="B17">
        <f>'400m3'!D8+'400m3'!F8-'400m3'!G8-'400m3'!H8-'400m3'!I8</f>
        <v/>
      </c>
      <c r="C17">
        <f>'400m3'!D13+'400m3'!F13-'400m3'!G13-'400m3'!H13-'400m3'!I13</f>
        <v/>
      </c>
      <c r="D17">
        <f>'400m3'!D3+'400m3'!F3-'400m3'!G3-'400m3'!H3-'400m3'!I3</f>
        <v/>
      </c>
      <c r="E17">
        <f>B17-D17</f>
        <v/>
      </c>
      <c r="F17">
        <f>C17-D17</f>
        <v/>
      </c>
      <c r="G17" t="n">
        <v>100</v>
      </c>
    </row>
    <row r="18">
      <c r="A18" t="n">
        <v>0</v>
      </c>
      <c r="B18">
        <f>'400m3'!D9+'400m3'!F9-'400m3'!G9-'400m3'!H9-'400m3'!I9</f>
        <v/>
      </c>
      <c r="C18">
        <f>'400m3'!D14+'400m3'!F14-'400m3'!G14-'400m3'!H14-'400m3'!I14</f>
        <v/>
      </c>
      <c r="D18">
        <f>'400m3'!D4+'400m3'!F4-'400m3'!G4-'400m3'!H4-'400m3'!I4</f>
        <v/>
      </c>
      <c r="E18">
        <f>B18-D18</f>
        <v/>
      </c>
      <c r="F18">
        <f>C18-D18</f>
        <v/>
      </c>
      <c r="G18" t="n">
        <v>100</v>
      </c>
    </row>
    <row r="19">
      <c r="A19" t="n">
        <v>8</v>
      </c>
      <c r="B19">
        <f>'400m3'!D10+'400m3'!F10-'400m3'!G10-'400m3'!H10-'400m3'!I10</f>
        <v/>
      </c>
      <c r="C19">
        <f>'400m3'!D15+'400m3'!F15-'400m3'!G15-'400m3'!H15-'400m3'!I15</f>
        <v/>
      </c>
      <c r="D19">
        <f>'400m3'!D5+'400m3'!F5-'400m3'!G5-'400m3'!H5-'400m3'!I5</f>
        <v/>
      </c>
      <c r="E19">
        <f>B19-D19</f>
        <v/>
      </c>
      <c r="F19">
        <f>C19-D19</f>
        <v/>
      </c>
      <c r="G19" t="n">
        <v>100</v>
      </c>
    </row>
    <row r="20">
      <c r="A20" t="n">
        <v>15</v>
      </c>
      <c r="B20">
        <f>'400m3'!D11+'400m3'!F11-'400m3'!G11-'400m3'!H11-'400m3'!I11</f>
        <v/>
      </c>
      <c r="C20">
        <f>'400m3'!D16+'400m3'!F16-'400m3'!G16-'400m3'!H16-'400m3'!I16</f>
        <v/>
      </c>
      <c r="D20">
        <f>'400m3'!D6+'400m3'!F6-'400m3'!G6-'400m3'!H6-'400m3'!I6</f>
        <v/>
      </c>
      <c r="E20">
        <f>B20-D20</f>
        <v/>
      </c>
      <c r="F20">
        <f>C20-D20</f>
        <v/>
      </c>
      <c r="G20" t="n">
        <v>100</v>
      </c>
    </row>
    <row r="21">
      <c r="D21" s="1" t="inlineStr">
        <is>
          <t>Ночь (нагрузка минимальная)</t>
        </is>
      </c>
      <c r="G21" t="inlineStr">
        <is>
          <t>Нагрузка зарядки ,%</t>
        </is>
      </c>
      <c r="H21" t="inlineStr">
        <is>
          <t>Нагрузка разрядки,%</t>
        </is>
      </c>
      <c r="I21" t="inlineStr">
        <is>
          <t>Нагрузка без аккум,%</t>
        </is>
      </c>
    </row>
    <row r="22">
      <c r="A22" t="n">
        <v>-29</v>
      </c>
      <c r="B22">
        <f>'565m3'!D7+'565m3'!F7-'565m3'!H7-'565m3'!I7-'565m3'!G7</f>
        <v/>
      </c>
      <c r="C22">
        <f>'565m3'!D12+'565m3'!F12-'565m3'!G12-'565m3'!H12-'565m3'!I12</f>
        <v/>
      </c>
      <c r="D22">
        <f>'565m3'!D2+'565m3'!F2-'565m3'!H2-'565m3'!G2-'565m3'!I2</f>
        <v/>
      </c>
      <c r="E22">
        <f>B22-D22</f>
        <v/>
      </c>
      <c r="F22">
        <f>C22-D22</f>
        <v/>
      </c>
      <c r="G22">
        <f>'565m3'!C7*100</f>
        <v/>
      </c>
      <c r="H22">
        <f>'565m3'!C12*100</f>
        <v/>
      </c>
      <c r="I22">
        <f>'565m3'!C2*100</f>
        <v/>
      </c>
    </row>
    <row r="23">
      <c r="A23" t="n">
        <v>-15</v>
      </c>
      <c r="B23">
        <f>'565m3'!D8+'565m3'!F8-'565m3'!H8-'565m3'!I8-'565m3'!G8</f>
        <v/>
      </c>
      <c r="C23">
        <f>'565m3'!D13+'565m3'!F13-'565m3'!G13-'565m3'!H13-'565m3'!I13</f>
        <v/>
      </c>
      <c r="D23">
        <f>'565m3'!D3+'565m3'!F3-'565m3'!H3-'565m3'!G3-'565m3'!I3</f>
        <v/>
      </c>
      <c r="E23">
        <f>B23-D23</f>
        <v/>
      </c>
      <c r="F23">
        <f>C23-D23</f>
        <v/>
      </c>
      <c r="G23">
        <f>'565m3'!C8*100</f>
        <v/>
      </c>
      <c r="H23">
        <f>'565m3'!C13*100</f>
        <v/>
      </c>
      <c r="I23">
        <f>'565m3'!C3*100</f>
        <v/>
      </c>
    </row>
    <row r="24">
      <c r="A24" t="n">
        <v>0</v>
      </c>
      <c r="B24">
        <f>'565m3'!D9+'565m3'!F9-'565m3'!H9-'565m3'!I9-'565m3'!G9</f>
        <v/>
      </c>
      <c r="C24">
        <f>'565m3'!D14+'565m3'!F14-'565m3'!G14-'565m3'!H14-'565m3'!I14</f>
        <v/>
      </c>
      <c r="D24">
        <f>'565m3'!D4+'565m3'!F4-'565m3'!H4-'565m3'!G4-'565m3'!I4</f>
        <v/>
      </c>
      <c r="E24">
        <f>B24-D24</f>
        <v/>
      </c>
      <c r="F24">
        <f>C24-D24</f>
        <v/>
      </c>
      <c r="G24">
        <f>'565m3'!C9*100</f>
        <v/>
      </c>
      <c r="H24">
        <f>'565m3'!C14*100</f>
        <v/>
      </c>
      <c r="I24">
        <f>'565m3'!C4*100</f>
        <v/>
      </c>
    </row>
    <row r="25">
      <c r="A25" t="n">
        <v>8</v>
      </c>
      <c r="B25">
        <f>'565m3'!D10+'565m3'!F10-'565m3'!H10-'565m3'!I10-'565m3'!G10</f>
        <v/>
      </c>
      <c r="C25">
        <f>'565m3'!D15+'565m3'!F15-'565m3'!G15-'565m3'!H15-'565m3'!I15</f>
        <v/>
      </c>
      <c r="D25">
        <f>'565m3'!D5+'565m3'!F5-'565m3'!H5-'565m3'!G5-'565m3'!I5</f>
        <v/>
      </c>
      <c r="E25">
        <f>B25-D25</f>
        <v/>
      </c>
      <c r="F25">
        <f>C25-D25</f>
        <v/>
      </c>
      <c r="G25">
        <f>'565m3'!C10*100</f>
        <v/>
      </c>
      <c r="H25">
        <f>'565m3'!C15*100</f>
        <v/>
      </c>
      <c r="I25">
        <f>'565m3'!C5*100</f>
        <v/>
      </c>
    </row>
    <row r="26">
      <c r="A26" t="n">
        <v>15</v>
      </c>
      <c r="B26">
        <f>'565m3'!D11+'565m3'!F11-'565m3'!H11-'565m3'!I11-'565m3'!G11</f>
        <v/>
      </c>
      <c r="C26">
        <f>'565m3'!D16+'565m3'!F16-'565m3'!G16-'565m3'!H16-'565m3'!I16</f>
        <v/>
      </c>
      <c r="D26">
        <f>'565m3'!D6+'565m3'!F6-'565m3'!H6-'565m3'!G6-'565m3'!I6</f>
        <v/>
      </c>
      <c r="E26">
        <f>B26-D26</f>
        <v/>
      </c>
      <c r="F26">
        <f>C26-D26</f>
        <v/>
      </c>
      <c r="G26">
        <f>'565m3'!C11*100</f>
        <v/>
      </c>
      <c r="H26">
        <f>'565m3'!C16*100</f>
        <v/>
      </c>
      <c r="I26">
        <f>'565m3'!C6*100</f>
        <v/>
      </c>
    </row>
    <row r="51">
      <c r="B51" t="inlineStr">
        <is>
          <t>погрешность вычислений бака под давлением</t>
        </is>
      </c>
    </row>
    <row r="52">
      <c r="B52" s="10" t="inlineStr">
        <is>
          <t>Погрешность Минимум-максимум теплофикационная мощность турбины, %</t>
        </is>
      </c>
      <c r="C52" s="10" t="n"/>
      <c r="D52" s="10" t="n"/>
      <c r="E52" s="10" t="inlineStr">
        <is>
          <t>атмосферный тип,%</t>
        </is>
      </c>
    </row>
    <row r="53">
      <c r="B53" s="10">
        <f>('140m3'!J2-'250m3'!J2)/'140m3'!J2*100</f>
        <v/>
      </c>
      <c r="C53" s="10" t="inlineStr">
        <is>
          <t>Нет аккум</t>
        </is>
      </c>
      <c r="D53" s="10" t="n"/>
      <c r="E53" s="10">
        <f>('400m3'!J2-'565m3'!J2)/'400m3'!J2*100</f>
        <v/>
      </c>
    </row>
    <row r="54">
      <c r="B54" s="10">
        <f>('140m3'!J3-'250m3'!J3)/'140m3'!J3*100</f>
        <v/>
      </c>
      <c r="C54" s="10" t="inlineStr">
        <is>
          <t>Нет аккум</t>
        </is>
      </c>
      <c r="D54" s="10" t="n"/>
      <c r="E54" s="10">
        <f>('400m3'!J3-'565m3'!J3)/'400m3'!J3*100</f>
        <v/>
      </c>
    </row>
    <row r="55">
      <c r="B55" s="10">
        <f>('140m3'!J4-'250m3'!J4)/'140m3'!J4*100</f>
        <v/>
      </c>
      <c r="C55" s="10" t="inlineStr">
        <is>
          <t>Нет аккум</t>
        </is>
      </c>
      <c r="D55" s="10" t="n"/>
      <c r="E55" s="10">
        <f>('400m3'!J4-'565m3'!J4)/'400m3'!J4*100</f>
        <v/>
      </c>
    </row>
    <row r="56">
      <c r="B56" s="10">
        <f>('140m3'!J5-'250m3'!J5)/'140m3'!J5*100</f>
        <v/>
      </c>
      <c r="C56" s="10" t="inlineStr">
        <is>
          <t>Нет аккум</t>
        </is>
      </c>
      <c r="D56" s="10" t="n"/>
      <c r="E56" s="10">
        <f>('400m3'!J5-'565m3'!J5)/'400m3'!J5*100</f>
        <v/>
      </c>
    </row>
    <row r="57">
      <c r="B57" s="10">
        <f>('140m3'!J6-'250m3'!J6)/'140m3'!J6*100</f>
        <v/>
      </c>
      <c r="C57" s="10" t="inlineStr">
        <is>
          <t>Нет аккум</t>
        </is>
      </c>
      <c r="D57" s="10" t="n"/>
      <c r="E57" s="10">
        <f>('400m3'!J6-'565m3'!J6)/'400m3'!J6*100</f>
        <v/>
      </c>
    </row>
    <row r="58">
      <c r="B58" s="10">
        <f>('140m3'!J7-'250m3'!J7)/'140m3'!J7*100</f>
        <v/>
      </c>
      <c r="C58" s="10" t="inlineStr">
        <is>
          <t>зарядка</t>
        </is>
      </c>
      <c r="D58" s="10" t="n"/>
      <c r="E58" s="10">
        <f>('400m3'!J7-'565m3'!J7)/'400m3'!J7*100</f>
        <v/>
      </c>
    </row>
    <row r="59">
      <c r="B59" s="10">
        <f>('140m3'!J8-'250m3'!J8)/'140m3'!J8*100</f>
        <v/>
      </c>
      <c r="C59" s="10" t="inlineStr">
        <is>
          <t>зарядка</t>
        </is>
      </c>
      <c r="D59" s="10" t="n"/>
      <c r="E59" s="10">
        <f>('400m3'!J8-'565m3'!J8)/'400m3'!J8*100</f>
        <v/>
      </c>
    </row>
    <row r="60">
      <c r="B60" s="10">
        <f>('140m3'!J9-'250m3'!J9)/'140m3'!J9*100</f>
        <v/>
      </c>
      <c r="C60" s="10" t="inlineStr">
        <is>
          <t>зарядка</t>
        </is>
      </c>
      <c r="D60" s="10" t="n"/>
      <c r="E60" s="10">
        <f>('400m3'!J9-'565m3'!J9)/'400m3'!J9*100</f>
        <v/>
      </c>
    </row>
    <row r="61">
      <c r="B61" s="10">
        <f>('140m3'!J10-'250m3'!J10)/'140m3'!J10*100</f>
        <v/>
      </c>
      <c r="C61" s="10" t="inlineStr">
        <is>
          <t>зарядка</t>
        </is>
      </c>
      <c r="D61" s="10" t="n"/>
      <c r="E61" s="10">
        <f>('400m3'!J10-'565m3'!J10)/'400m3'!J10*100</f>
        <v/>
      </c>
    </row>
    <row r="62">
      <c r="B62" s="10">
        <f>('140m3'!J11-'250m3'!J11)/'140m3'!J11*100</f>
        <v/>
      </c>
      <c r="C62" s="10" t="inlineStr">
        <is>
          <t>зарядка</t>
        </is>
      </c>
      <c r="D62" s="10" t="n"/>
      <c r="E62" s="10">
        <f>('400m3'!J11-'565m3'!J11)/'400m3'!J11*100</f>
        <v/>
      </c>
    </row>
    <row r="63">
      <c r="B63" s="10">
        <f>('140m3'!J12-'250m3'!J12)/'140m3'!J12*100</f>
        <v/>
      </c>
      <c r="C63" s="10" t="inlineStr">
        <is>
          <t>Разрядка</t>
        </is>
      </c>
      <c r="D63" s="10" t="n"/>
      <c r="E63" s="10">
        <f>('400m3'!J12-'565m3'!J12)/'400m3'!J12*100</f>
        <v/>
      </c>
    </row>
    <row r="64">
      <c r="B64" s="10">
        <f>('140m3'!J13-'250m3'!J13)/'140m3'!J13*100</f>
        <v/>
      </c>
      <c r="C64" s="10" t="inlineStr">
        <is>
          <t>Разрядка</t>
        </is>
      </c>
      <c r="D64" s="10" t="n"/>
      <c r="E64" s="10">
        <f>('400m3'!J13-'565m3'!J13)/'400m3'!J13*100</f>
        <v/>
      </c>
    </row>
    <row r="65">
      <c r="B65" s="10">
        <f>('140m3'!J14-'250m3'!J14)/'140m3'!J14*100</f>
        <v/>
      </c>
      <c r="C65" s="10" t="inlineStr">
        <is>
          <t>Разрядка</t>
        </is>
      </c>
      <c r="D65" s="10" t="n"/>
      <c r="E65" s="10">
        <f>('400m3'!J14-'565m3'!J14)/'400m3'!J14*100</f>
        <v/>
      </c>
    </row>
    <row r="66">
      <c r="B66" s="10">
        <f>('140m3'!J15-'250m3'!J15)/'140m3'!J15*100</f>
        <v/>
      </c>
      <c r="C66" s="10" t="inlineStr">
        <is>
          <t>Разрядка</t>
        </is>
      </c>
      <c r="D66" s="10" t="n"/>
      <c r="E66" s="10">
        <f>('400m3'!J15-'565m3'!J15)/'400m3'!J15*100</f>
        <v/>
      </c>
    </row>
    <row r="67">
      <c r="B67" s="10">
        <f>('140m3'!J16-'250m3'!J16)/'140m3'!J16*100</f>
        <v/>
      </c>
      <c r="C67" s="10" t="inlineStr">
        <is>
          <t>Разрядка</t>
        </is>
      </c>
      <c r="D67" s="10" t="n"/>
      <c r="E67" s="10">
        <f>('400m3'!J16-'565m3'!J16)/'400m3'!J16*100</f>
        <v/>
      </c>
    </row>
    <row r="70">
      <c r="B70" s="10" t="inlineStr">
        <is>
          <t>Qнр, МДж/кг</t>
        </is>
      </c>
      <c r="C70" s="10" t="inlineStr">
        <is>
          <t>Расход топлива кг/ч</t>
        </is>
      </c>
      <c r="D70" s="10" t="n"/>
      <c r="E70" s="10" t="inlineStr">
        <is>
          <t>Расход топлива кг/ч</t>
        </is>
      </c>
    </row>
    <row r="71">
      <c r="B71" s="10" t="n"/>
      <c r="C71" s="10" t="inlineStr">
        <is>
          <t>день</t>
        </is>
      </c>
      <c r="D71" s="10" t="n"/>
      <c r="E71" s="10" t="inlineStr">
        <is>
          <t>ночь</t>
        </is>
      </c>
    </row>
    <row r="72">
      <c r="A72" t="n">
        <v>-29</v>
      </c>
      <c r="B72" s="10" t="n">
        <v>48.3</v>
      </c>
      <c r="C72" s="10">
        <f>3600*('140m3'!D2)/($B$72*'140m3'!E2/100)</f>
        <v/>
      </c>
      <c r="D72" s="10" t="inlineStr">
        <is>
          <t>Нет аккум</t>
        </is>
      </c>
      <c r="E72" s="10">
        <f>3600*('250m3'!D2)/($B$72*'250m3'!E2/100)</f>
        <v/>
      </c>
      <c r="F72" s="10" t="inlineStr">
        <is>
          <t>Нет аккум</t>
        </is>
      </c>
      <c r="H72" t="inlineStr">
        <is>
          <t>МОЩНОСТЬ СРЕДНЯЯ, МВТ</t>
        </is>
      </c>
      <c r="K72" t="inlineStr">
        <is>
          <t>Разность Мощностей относительно без аккум, МВТ</t>
        </is>
      </c>
    </row>
    <row r="73">
      <c r="A73" t="n">
        <v>-15</v>
      </c>
      <c r="B73" s="10" t="n"/>
      <c r="C73" s="10">
        <f>3600*('140m3'!D3)/($B$72*'140m3'!E3/100)</f>
        <v/>
      </c>
      <c r="D73" s="10" t="inlineStr">
        <is>
          <t>Нет аккум</t>
        </is>
      </c>
      <c r="E73" s="10">
        <f>3600*('250m3'!D3)/($B$72*'250m3'!E3/100)</f>
        <v/>
      </c>
      <c r="F73" s="10" t="inlineStr">
        <is>
          <t>Нет аккум</t>
        </is>
      </c>
      <c r="G73" s="14" t="n"/>
      <c r="H73" s="12" t="inlineStr">
        <is>
          <t>день разрядка-ноч-разрядка</t>
        </is>
      </c>
      <c r="I73" s="11" t="inlineStr">
        <is>
          <t>ночь разрядка-день-зарядка</t>
        </is>
      </c>
      <c r="J73" s="13" t="inlineStr">
        <is>
          <t>без аккум</t>
        </is>
      </c>
      <c r="K73" s="12" t="inlineStr">
        <is>
          <t>день разрядка-ноч-разрядка</t>
        </is>
      </c>
      <c r="L73" s="11" t="inlineStr">
        <is>
          <t>ночь разрядка-день-зарядка</t>
        </is>
      </c>
    </row>
    <row r="74">
      <c r="A74" t="n">
        <v>0</v>
      </c>
      <c r="B74" s="10" t="n"/>
      <c r="C74" s="10">
        <f>3600*('140m3'!D4)/($B$72*'140m3'!E4/100)</f>
        <v/>
      </c>
      <c r="D74" s="10" t="inlineStr">
        <is>
          <t>Нет аккум</t>
        </is>
      </c>
      <c r="E74" s="10">
        <f>3600*('250m3'!D4)/($B$72*'250m3'!E4/100)</f>
        <v/>
      </c>
      <c r="F74" s="10" t="inlineStr">
        <is>
          <t>Нет аккум</t>
        </is>
      </c>
      <c r="G74" s="14" t="n">
        <v>-29</v>
      </c>
      <c r="H74" s="12">
        <f>(B4+C10)/2</f>
        <v/>
      </c>
      <c r="I74" s="11">
        <f>(C4+B10)/2</f>
        <v/>
      </c>
      <c r="J74" s="13">
        <f>(D4+D10)/2</f>
        <v/>
      </c>
      <c r="K74" s="12">
        <f>H74-J74</f>
        <v/>
      </c>
      <c r="L74" s="11">
        <f>I74-J74</f>
        <v/>
      </c>
    </row>
    <row r="75">
      <c r="A75" t="n">
        <v>8</v>
      </c>
      <c r="B75" s="10" t="n"/>
      <c r="C75" s="10">
        <f>3600*('140m3'!D5)/($B$72*'140m3'!E5/100)</f>
        <v/>
      </c>
      <c r="D75" s="10" t="inlineStr">
        <is>
          <t>Нет аккум</t>
        </is>
      </c>
      <c r="E75" s="10">
        <f>3600*('250m3'!D5)/($B$72*'250m3'!E5/100)</f>
        <v/>
      </c>
      <c r="F75" s="10" t="inlineStr">
        <is>
          <t>Нет аккум</t>
        </is>
      </c>
      <c r="G75" s="14" t="n">
        <v>-15</v>
      </c>
      <c r="H75" s="12">
        <f>(B5+C11)/2</f>
        <v/>
      </c>
      <c r="I75" s="11">
        <f>(C5+B11)/2</f>
        <v/>
      </c>
      <c r="J75" s="13">
        <f>(D5+D11)/2</f>
        <v/>
      </c>
      <c r="K75" s="12">
        <f>H75-J75</f>
        <v/>
      </c>
      <c r="L75" s="11">
        <f>I75-J75</f>
        <v/>
      </c>
    </row>
    <row r="76">
      <c r="A76" t="n">
        <v>15</v>
      </c>
      <c r="B76" s="10" t="n"/>
      <c r="C76" s="10">
        <f>3600*('140m3'!D6)/($B$72*'140m3'!E6/100)</f>
        <v/>
      </c>
      <c r="D76" s="10" t="inlineStr">
        <is>
          <t>Нет аккум</t>
        </is>
      </c>
      <c r="E76" s="10">
        <f>3600*('250m3'!D6)/($B$72*'250m3'!E6/100)</f>
        <v/>
      </c>
      <c r="F76" s="10" t="inlineStr">
        <is>
          <t>Нет аккум</t>
        </is>
      </c>
      <c r="G76" s="14" t="n">
        <v>0</v>
      </c>
      <c r="H76" s="12">
        <f>(B6+C12)/2</f>
        <v/>
      </c>
      <c r="I76" s="11">
        <f>(C6+B12)/2</f>
        <v/>
      </c>
      <c r="J76" s="13">
        <f>(D6+D12)/2</f>
        <v/>
      </c>
      <c r="K76" s="12">
        <f>H76-J76</f>
        <v/>
      </c>
      <c r="L76" s="11">
        <f>I76-J76</f>
        <v/>
      </c>
    </row>
    <row r="77">
      <c r="A77" t="n">
        <v>-29</v>
      </c>
      <c r="B77" s="10" t="n"/>
      <c r="C77" s="10">
        <f>3600*('140m3'!D7)/($B$72*'140m3'!E7/100)</f>
        <v/>
      </c>
      <c r="D77" s="10" t="inlineStr">
        <is>
          <t>зарядка</t>
        </is>
      </c>
      <c r="E77" s="10">
        <f>3600*('250m3'!D7)/($B$72*'250m3'!E7/100)</f>
        <v/>
      </c>
      <c r="F77" s="10" t="inlineStr">
        <is>
          <t>зарядка</t>
        </is>
      </c>
      <c r="G77" s="14" t="n">
        <v>8</v>
      </c>
      <c r="H77" s="12">
        <f>(B7+C13)/2</f>
        <v/>
      </c>
      <c r="I77" s="11">
        <f>(C7+B13)/2</f>
        <v/>
      </c>
      <c r="J77" s="13">
        <f>(D7+D13)/2</f>
        <v/>
      </c>
      <c r="K77" s="12">
        <f>H77-J77</f>
        <v/>
      </c>
      <c r="L77" s="11">
        <f>I77-J77</f>
        <v/>
      </c>
    </row>
    <row r="78">
      <c r="A78" t="n">
        <v>-15</v>
      </c>
      <c r="B78" s="10" t="n"/>
      <c r="C78" s="10">
        <f>3600*('140m3'!D8)/($B$72*'140m3'!E8/100)</f>
        <v/>
      </c>
      <c r="D78" s="10" t="inlineStr">
        <is>
          <t>зарядка</t>
        </is>
      </c>
      <c r="E78" s="10">
        <f>3600*('250m3'!D8)/($B$72*'250m3'!E8/100)</f>
        <v/>
      </c>
      <c r="F78" s="10" t="inlineStr">
        <is>
          <t>зарядка</t>
        </is>
      </c>
      <c r="G78" s="14" t="n">
        <v>15</v>
      </c>
      <c r="H78" s="12">
        <f>(B8+C14)/2</f>
        <v/>
      </c>
      <c r="I78" s="11">
        <f>(C8+B14)/2</f>
        <v/>
      </c>
      <c r="J78" s="13">
        <f>(D8+D14)/2</f>
        <v/>
      </c>
      <c r="K78" s="12">
        <f>H78-J78</f>
        <v/>
      </c>
      <c r="L78" s="11">
        <f>I78-J78</f>
        <v/>
      </c>
    </row>
    <row r="79">
      <c r="A79" t="n">
        <v>0</v>
      </c>
      <c r="B79" s="10" t="n"/>
      <c r="C79" s="10">
        <f>3600*('140m3'!D9)/($B$72*'140m3'!E9/100)</f>
        <v/>
      </c>
      <c r="D79" s="10" t="inlineStr">
        <is>
          <t>зарядка</t>
        </is>
      </c>
      <c r="E79" s="10">
        <f>3600*('250m3'!D9)/($B$72*'250m3'!E9/100)</f>
        <v/>
      </c>
      <c r="F79" s="10" t="inlineStr">
        <is>
          <t>зарядка</t>
        </is>
      </c>
    </row>
    <row r="80">
      <c r="A80" t="n">
        <v>8</v>
      </c>
      <c r="B80" s="10" t="n"/>
      <c r="C80" s="10">
        <f>3600*('140m3'!D10)/($B$72*'140m3'!E10/100)</f>
        <v/>
      </c>
      <c r="D80" s="10" t="inlineStr">
        <is>
          <t>зарядка</t>
        </is>
      </c>
      <c r="E80" s="10">
        <f>3600*('250m3'!D10)/($B$72*'250m3'!E10/100)</f>
        <v/>
      </c>
      <c r="F80" s="10" t="inlineStr">
        <is>
          <t>зарядка</t>
        </is>
      </c>
    </row>
    <row r="81">
      <c r="A81" t="n">
        <v>15</v>
      </c>
      <c r="B81" s="10" t="n"/>
      <c r="C81" s="10">
        <f>3600*('140m3'!D11)/($B$72*'140m3'!E11/100)</f>
        <v/>
      </c>
      <c r="D81" s="10" t="inlineStr">
        <is>
          <t>зарядка</t>
        </is>
      </c>
      <c r="E81" s="10">
        <f>3600*('250m3'!D11)/($B$72*'250m3'!E11/100)</f>
        <v/>
      </c>
      <c r="F81" s="10" t="inlineStr">
        <is>
          <t>зарядка</t>
        </is>
      </c>
    </row>
    <row r="82">
      <c r="A82" t="n">
        <v>-29</v>
      </c>
      <c r="B82" s="10" t="n"/>
      <c r="C82" s="10">
        <f>3600*('140m3'!D12)/($B$72*'140m3'!E12/100)</f>
        <v/>
      </c>
      <c r="D82" s="10" t="inlineStr">
        <is>
          <t>Разрядка</t>
        </is>
      </c>
      <c r="E82" s="10">
        <f>3600*('250m3'!D12)/($B$72*'250m3'!E12/100)</f>
        <v/>
      </c>
      <c r="F82" s="10" t="inlineStr">
        <is>
          <t>Разрядка</t>
        </is>
      </c>
    </row>
    <row r="83">
      <c r="A83" t="n">
        <v>-15</v>
      </c>
      <c r="B83" s="10" t="n"/>
      <c r="C83" s="10">
        <f>3600*('140m3'!D13)/($B$72*'140m3'!E13/100)</f>
        <v/>
      </c>
      <c r="D83" s="10" t="inlineStr">
        <is>
          <t>Разрядка</t>
        </is>
      </c>
      <c r="E83" s="10">
        <f>3600*('250m3'!D13)/($B$72*'250m3'!E13/100)</f>
        <v/>
      </c>
      <c r="F83" s="10" t="inlineStr">
        <is>
          <t>Разрядка</t>
        </is>
      </c>
    </row>
    <row r="84">
      <c r="A84" t="n">
        <v>0</v>
      </c>
      <c r="B84" s="10" t="n"/>
      <c r="C84" s="10">
        <f>3600*('140m3'!D14)/($B$72*'140m3'!E14/100)</f>
        <v/>
      </c>
      <c r="D84" s="10" t="inlineStr">
        <is>
          <t>Разрядка</t>
        </is>
      </c>
      <c r="E84" s="10">
        <f>3600*('250m3'!D14)/($B$72*'250m3'!E14/100)</f>
        <v/>
      </c>
      <c r="F84" s="10" t="inlineStr">
        <is>
          <t>Разрядка</t>
        </is>
      </c>
    </row>
    <row r="85">
      <c r="A85" t="n">
        <v>8</v>
      </c>
      <c r="B85" s="10" t="n"/>
      <c r="C85" s="10">
        <f>3600*('140m3'!D15)/($B$72*'140m3'!E15/100)</f>
        <v/>
      </c>
      <c r="D85" s="10" t="inlineStr">
        <is>
          <t>Разрядка</t>
        </is>
      </c>
      <c r="E85" s="10">
        <f>3600*('250m3'!D15)/($B$72*'250m3'!E15/100)</f>
        <v/>
      </c>
      <c r="F85" s="10" t="inlineStr">
        <is>
          <t>Разрядка</t>
        </is>
      </c>
    </row>
    <row r="86">
      <c r="A86" t="n">
        <v>15</v>
      </c>
      <c r="B86" s="10" t="n"/>
      <c r="C86" s="10">
        <f>3600*('140m3'!D16)/($B$72*'140m3'!E16/100)</f>
        <v/>
      </c>
      <c r="D86" s="10" t="inlineStr">
        <is>
          <t>Разрядка</t>
        </is>
      </c>
      <c r="E86" s="10">
        <f>3600*('250m3'!D16)/($B$72*'250m3'!E16/100)</f>
        <v/>
      </c>
      <c r="F86" s="10" t="inlineStr">
        <is>
          <t>Разрядка</t>
        </is>
      </c>
    </row>
  </sheetData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5"/>
  <sheetViews>
    <sheetView workbookViewId="0">
      <selection activeCell="G19" sqref="G19"/>
    </sheetView>
  </sheetViews>
  <sheetFormatPr baseColWidth="8" defaultRowHeight="15"/>
  <cols>
    <col width="9.5703125" customWidth="1" min="1" max="1"/>
    <col width="17.42578125" customWidth="1" min="4" max="4"/>
    <col width="27.85546875" customWidth="1" min="5" max="5"/>
    <col width="28.140625" customWidth="1" min="6" max="6"/>
    <col width="17.85546875" customWidth="1" min="7" max="7"/>
    <col width="15.42578125" customWidth="1" min="9" max="9"/>
    <col width="18.28515625" customWidth="1" min="10" max="10"/>
    <col width="14.140625" customWidth="1" min="11" max="11"/>
    <col width="19.5703125" customWidth="1" min="14" max="14"/>
    <col width="16.28515625" customWidth="1" min="15" max="15"/>
    <col width="14.28515625" customWidth="1" min="16" max="16"/>
    <col width="15.5703125" customWidth="1" min="18" max="18"/>
    <col width="16.42578125" customWidth="1" min="19" max="19"/>
    <col width="11.140625" customWidth="1" min="20" max="20"/>
  </cols>
  <sheetData>
    <row r="1">
      <c r="A1" t="inlineStr">
        <is>
          <t>То что скинет Дима (ОБНОВИТЬ)</t>
        </is>
      </c>
      <c r="E1" t="inlineStr">
        <is>
          <t xml:space="preserve">Результаты </t>
        </is>
      </c>
      <c r="M1" t="inlineStr">
        <is>
          <t>Прибыль только с продажи электроэнергии в рублях, млн руб</t>
        </is>
      </c>
      <c r="Q1" t="inlineStr">
        <is>
          <t>Прибыль в процентах относительно без аккум</t>
        </is>
      </c>
    </row>
    <row r="2" ht="41.25" customHeight="1">
      <c r="E2" s="2" t="inlineStr">
        <is>
          <t xml:space="preserve">Прибыль от продажи электроэнергии в пик </t>
        </is>
      </c>
      <c r="F2" s="2" t="n"/>
      <c r="G2" s="2" t="n"/>
      <c r="I2" s="3" t="inlineStr">
        <is>
          <t>Прибыль от продажи электроэнергии в провал</t>
        </is>
      </c>
      <c r="J2" s="3" t="n"/>
      <c r="K2" s="3" t="n"/>
      <c r="M2" s="4" t="inlineStr">
        <is>
          <t>Днем- зарядка, ночью-разрядка</t>
        </is>
      </c>
      <c r="N2" s="5" t="inlineStr">
        <is>
          <t>Днем- разрядка, ночью-зарядка</t>
        </is>
      </c>
      <c r="O2" s="6" t="inlineStr">
        <is>
          <t xml:space="preserve">Без аккум </t>
        </is>
      </c>
      <c r="Q2" s="4" t="inlineStr">
        <is>
          <t>Днем- зарядка, ночью-разрядка</t>
        </is>
      </c>
      <c r="R2" s="5" t="inlineStr">
        <is>
          <t>Днем- разрядка, ночью-зарядка</t>
        </is>
      </c>
      <c r="S2" s="6" t="inlineStr">
        <is>
          <t xml:space="preserve">Без аккум </t>
        </is>
      </c>
    </row>
    <row r="3">
      <c r="A3" s="10" t="inlineStr">
        <is>
          <t>Т</t>
        </is>
      </c>
      <c r="B3" s="10" t="inlineStr">
        <is>
          <t>Пик</t>
        </is>
      </c>
      <c r="C3" s="10" t="inlineStr">
        <is>
          <t>Провал</t>
        </is>
      </c>
      <c r="E3" s="2" t="inlineStr">
        <is>
          <t>Аккум зарядка</t>
        </is>
      </c>
      <c r="F3" s="2" t="inlineStr">
        <is>
          <t>Аккум разрядка</t>
        </is>
      </c>
      <c r="G3" s="2" t="inlineStr">
        <is>
          <t>Без Аккум</t>
        </is>
      </c>
      <c r="I3" s="3" t="inlineStr">
        <is>
          <t>Аккум зарядка</t>
        </is>
      </c>
      <c r="J3" s="3" t="inlineStr">
        <is>
          <t>Аккум разрядка</t>
        </is>
      </c>
      <c r="K3" s="3" t="inlineStr">
        <is>
          <t>Без Аккум</t>
        </is>
      </c>
      <c r="M3" s="7" t="n"/>
      <c r="N3" s="8" t="n"/>
      <c r="O3" s="9" t="n"/>
      <c r="Q3" s="7" t="n"/>
      <c r="R3" s="8" t="n"/>
      <c r="S3" s="9" t="n"/>
    </row>
    <row r="4">
      <c r="A4" s="10" t="n">
        <v>-29</v>
      </c>
      <c r="B4" s="10">
        <f>(0.0000292068458214167*A4^5 - 0.000181763266662305*A4^4 - 0.0146406705096931*A4^3 + 0.466723799061245*A4^2 + 0.502480696426503*A4 + 1536.44313667204)/1000</f>
        <v/>
      </c>
      <c r="C4" s="10">
        <f>(-0.0000384367188130952*A4^5 + 0.000014526740241827*A4^4 + 0.0255916283280886*A4^3 + 0.00493530763260175*A4^2 - 4.81697653485037*A4 + 855.10485500437)/1000</f>
        <v/>
      </c>
      <c r="D4">
        <f>0.0000358619528053605*A4^5 - 0.000379724657991076*A4^4 - 0.0158829254247223*A4^3 + 0.521492467029231*A4^2 + 0.430287752478577*A4 + 1535.32324024035</f>
        <v/>
      </c>
      <c r="E4" s="2">
        <f>$B4*Обработка!B4*10^3*4</f>
        <v/>
      </c>
      <c r="F4" s="2">
        <f>$B4*Обработка!C4*10^3*4</f>
        <v/>
      </c>
      <c r="G4" s="2">
        <f>$B4*Обработка!D4*10^3*4</f>
        <v/>
      </c>
      <c r="I4" s="3">
        <f>$C4*Обработка!B10*10^3*4</f>
        <v/>
      </c>
      <c r="J4" s="3">
        <f>$C4*Обработка!C10*10^3*4</f>
        <v/>
      </c>
      <c r="K4" s="3">
        <f>$C4*Обработка!D10*10^3*4</f>
        <v/>
      </c>
      <c r="M4" s="7">
        <f>(J4+E4)/10^6</f>
        <v/>
      </c>
      <c r="N4" s="8">
        <f>(I4+F4)/10^6</f>
        <v/>
      </c>
      <c r="O4" s="9">
        <f>(K4+G4)/10^6</f>
        <v/>
      </c>
      <c r="Q4" s="7">
        <f>(M4-$O4)/$O4*100</f>
        <v/>
      </c>
      <c r="R4" s="8">
        <f>(N4-$O4)/$O4*100</f>
        <v/>
      </c>
      <c r="S4" s="9">
        <f>(O4-$O4)/$O4*100</f>
        <v/>
      </c>
    </row>
    <row r="5">
      <c r="A5" s="10" t="n">
        <v>-15</v>
      </c>
      <c r="B5" s="10">
        <f>(0.0000292068458214167*A5^5 - 0.000181763266662305*A5^4 - 0.0146406705096931*A5^3 + 0.466723799061245*A5^2 + 0.502480696426503*A5 + 1536.44313667204)/1000</f>
        <v/>
      </c>
      <c r="C5" s="10">
        <f>(-0.0000384367188130952*A5^5 + 0.000014526740241827*A5^4 + 0.0255916283280886*A5^3 + 0.00493530763260175*A5^2 - 4.81697653485037*A5 + 855.10485500437)/1000</f>
        <v/>
      </c>
      <c r="E5" s="2">
        <f>$B5*Обработка!B5*10^3*4</f>
        <v/>
      </c>
      <c r="F5" s="2">
        <f>$B5*Обработка!C5*10^3*4</f>
        <v/>
      </c>
      <c r="G5" s="2">
        <f>$B5*Обработка!D5*10^3*4</f>
        <v/>
      </c>
      <c r="I5" s="3">
        <f>$C5*Обработка!B11*10^3*4</f>
        <v/>
      </c>
      <c r="J5" s="3">
        <f>$C5*Обработка!C11*10^3*4</f>
        <v/>
      </c>
      <c r="K5" s="3">
        <f>$C5*Обработка!D11*10^3*4</f>
        <v/>
      </c>
      <c r="M5" s="7">
        <f>(J5+E5)/10^6</f>
        <v/>
      </c>
      <c r="N5" s="8">
        <f>(I5+F5)/10^6</f>
        <v/>
      </c>
      <c r="O5" s="9">
        <f>(K5+G5)/10^6</f>
        <v/>
      </c>
      <c r="Q5" s="7">
        <f>(M5-$O5)/$O5*100</f>
        <v/>
      </c>
      <c r="R5" s="8">
        <f>(N5-$O5)/$O5*100</f>
        <v/>
      </c>
      <c r="S5" s="9">
        <f>(O5-$O5)/$O5*100</f>
        <v/>
      </c>
    </row>
    <row r="6">
      <c r="A6" s="10" t="n">
        <v>0</v>
      </c>
      <c r="B6" s="10">
        <f>(0.0000292068458214167*A6^5 - 0.000181763266662305*A6^4 - 0.0146406705096931*A6^3 + 0.466723799061245*A6^2 + 0.502480696426503*A6 + 1536.44313667204)/1000</f>
        <v/>
      </c>
      <c r="C6" s="10">
        <f>(-0.0000384367188130952*A6^5 + 0.000014526740241827*A6^4 + 0.0255916283280886*A6^3 + 0.00493530763260175*A6^2 - 4.81697653485037*A6 + 855.10485500437)/1000</f>
        <v/>
      </c>
      <c r="E6" s="2">
        <f>$B6*Обработка!B6*10^3*4</f>
        <v/>
      </c>
      <c r="F6" s="2">
        <f>$B6*Обработка!C6*10^3*4</f>
        <v/>
      </c>
      <c r="G6" s="2">
        <f>$B6*Обработка!D6*10^3*4</f>
        <v/>
      </c>
      <c r="I6" s="3">
        <f>$C6*Обработка!B12*10^3*4</f>
        <v/>
      </c>
      <c r="J6" s="3">
        <f>$C6*Обработка!C12*10^3*4</f>
        <v/>
      </c>
      <c r="K6" s="3">
        <f>$C6*Обработка!D12*10^3*4</f>
        <v/>
      </c>
      <c r="M6" s="7">
        <f>(J6+E6)/10^6</f>
        <v/>
      </c>
      <c r="N6" s="8">
        <f>(I6+F6)/10^6</f>
        <v/>
      </c>
      <c r="O6" s="9">
        <f>(K6+G6)/10^6</f>
        <v/>
      </c>
      <c r="Q6" s="7">
        <f>(M6-$O6)/$O6*100</f>
        <v/>
      </c>
      <c r="R6" s="8">
        <f>(N6-$O6)/$O6*100</f>
        <v/>
      </c>
      <c r="S6" s="9">
        <f>(O6-$O6)/$O6*100</f>
        <v/>
      </c>
    </row>
    <row r="7">
      <c r="A7" s="10" t="n">
        <v>8</v>
      </c>
      <c r="B7" s="10">
        <f>(0.0000292068458214167*A7^5 - 0.000181763266662305*A7^4 - 0.0146406705096931*A7^3 + 0.466723799061245*A7^2 + 0.502480696426503*A7 + 1536.44313667204)/1000</f>
        <v/>
      </c>
      <c r="C7" s="10">
        <f>(-0.0000384367188130952*A7^5 + 0.000014526740241827*A7^4 + 0.0255916283280886*A7^3 + 0.00493530763260175*A7^2 - 4.81697653485037*A7 + 855.10485500437)/1000</f>
        <v/>
      </c>
      <c r="E7" s="2">
        <f>$B7*Обработка!B7*10^3*4</f>
        <v/>
      </c>
      <c r="F7" s="2">
        <f>$B7*Обработка!C7*10^3*4</f>
        <v/>
      </c>
      <c r="G7" s="2">
        <f>$B7*Обработка!D7*10^3*4</f>
        <v/>
      </c>
      <c r="I7" s="3">
        <f>$C7*Обработка!B13*10^3*4</f>
        <v/>
      </c>
      <c r="J7" s="3">
        <f>$C7*Обработка!C13*10^3*4</f>
        <v/>
      </c>
      <c r="K7" s="3">
        <f>$C7*Обработка!D13*10^3*4</f>
        <v/>
      </c>
      <c r="M7" s="7">
        <f>(J7+E7)/10^6</f>
        <v/>
      </c>
      <c r="N7" s="8">
        <f>(I7+F7)/10^6</f>
        <v/>
      </c>
      <c r="O7" s="9">
        <f>(K7+G7)/10^6</f>
        <v/>
      </c>
      <c r="Q7" s="7">
        <f>(M7-$O7)/$O7*100</f>
        <v/>
      </c>
      <c r="R7" s="8">
        <f>(N7-$O7)/$O7*100</f>
        <v/>
      </c>
      <c r="S7" s="9">
        <f>(O7-$O7)/$O7*100</f>
        <v/>
      </c>
    </row>
    <row r="8">
      <c r="A8" s="10" t="n">
        <v>15</v>
      </c>
      <c r="B8" s="10">
        <f>(0.0000292068458214167*A8^5 - 0.000181763266662305*A8^4 - 0.0146406705096931*A8^3 + 0.466723799061245*A8^2 + 0.502480696426503*A8 + 1536.44313667204)/1000</f>
        <v/>
      </c>
      <c r="C8" s="10">
        <f>(-0.0000384367188130952*A8^5 + 0.000014526740241827*A8^4 + 0.0255916283280886*A8^3 + 0.00493530763260175*A8^2 - 4.81697653485037*A8 + 855.10485500437)/1000</f>
        <v/>
      </c>
      <c r="E8" s="2">
        <f>$B8*Обработка!B8*10^3*4</f>
        <v/>
      </c>
      <c r="F8" s="2">
        <f>$B8*Обработка!C8*10^3*4</f>
        <v/>
      </c>
      <c r="G8" s="2">
        <f>$B8*Обработка!D8*10^3*4</f>
        <v/>
      </c>
      <c r="I8" s="3">
        <f>$C8*Обработка!B14*10^3*4</f>
        <v/>
      </c>
      <c r="J8" s="3">
        <f>$C8*Обработка!C14*10^3*4</f>
        <v/>
      </c>
      <c r="K8" s="3">
        <f>$C8*Обработка!D14*10^3*4</f>
        <v/>
      </c>
      <c r="M8" s="7">
        <f>(J8+E8)/10^6</f>
        <v/>
      </c>
      <c r="N8" s="8">
        <f>(I8+F8)/10^6</f>
        <v/>
      </c>
      <c r="O8" s="9">
        <f>(K8+G8)/10^6</f>
        <v/>
      </c>
      <c r="Q8" s="7">
        <f>(M8-$O8)/$O8*100</f>
        <v/>
      </c>
      <c r="R8" s="8">
        <f>(N8-$O8)/$O8*100</f>
        <v/>
      </c>
      <c r="S8" s="9">
        <f>(O8-$O8)/$O8*100</f>
        <v/>
      </c>
    </row>
    <row r="9">
      <c r="E9" t="inlineStr">
        <is>
          <t>Маржинальная прибыль</t>
        </is>
      </c>
    </row>
    <row r="10">
      <c r="E10" t="inlineStr">
        <is>
          <t>доход от продажи ээ - расходы на топливо</t>
        </is>
      </c>
    </row>
    <row r="11">
      <c r="B11" t="inlineStr">
        <is>
          <t>цена топлива</t>
        </is>
      </c>
      <c r="E11" t="inlineStr">
        <is>
          <t>Аккум зарядка</t>
        </is>
      </c>
      <c r="F11" t="inlineStr">
        <is>
          <t>Аккум разрядка</t>
        </is>
      </c>
      <c r="G11" t="inlineStr">
        <is>
          <t>Без Аккум</t>
        </is>
      </c>
    </row>
    <row r="12">
      <c r="B12" t="n">
        <v>4</v>
      </c>
      <c r="E12" s="12">
        <f>E4-$B$12*Обработка!C77*4</f>
        <v/>
      </c>
      <c r="F12" s="12">
        <f>F4-$B$12*Обработка!C82*4</f>
        <v/>
      </c>
      <c r="G12" s="12">
        <f>G4-$B$12*Обработка!C72*4</f>
        <v/>
      </c>
      <c r="I12" s="11">
        <f>I4-$B$12*Обработка!E77*4</f>
        <v/>
      </c>
      <c r="J12" s="11">
        <f>J4-$B$12*Обработка!E82*4</f>
        <v/>
      </c>
      <c r="K12" s="11">
        <f>K4-$B$12*Обработка!E72*4</f>
        <v/>
      </c>
    </row>
    <row r="13">
      <c r="E13" s="12">
        <f>E5-$B$12*Обработка!C78*4</f>
        <v/>
      </c>
      <c r="F13" s="12">
        <f>F5-$B$12*Обработка!C83*4</f>
        <v/>
      </c>
      <c r="G13" s="12">
        <f>G5-$B$12*Обработка!C73*4</f>
        <v/>
      </c>
      <c r="I13" s="11">
        <f>I5-$B$12*Обработка!E78*4</f>
        <v/>
      </c>
      <c r="J13" s="11">
        <f>J5-$B$12*Обработка!E83*4</f>
        <v/>
      </c>
      <c r="K13" s="11">
        <f>K5-$B$12*Обработка!E73*4</f>
        <v/>
      </c>
    </row>
    <row r="14">
      <c r="E14" s="12">
        <f>E6-$B$12*Обработка!C79*4</f>
        <v/>
      </c>
      <c r="F14" s="12">
        <f>F6-$B$12*Обработка!C84*4</f>
        <v/>
      </c>
      <c r="G14" s="12">
        <f>G6-$B$12*Обработка!C74*4</f>
        <v/>
      </c>
      <c r="I14" s="11">
        <f>I6-$B$12*Обработка!E79*4</f>
        <v/>
      </c>
      <c r="J14" s="11">
        <f>J6-$B$12*Обработка!E84*4</f>
        <v/>
      </c>
      <c r="K14" s="11">
        <f>K6-$B$12*Обработка!E74*4</f>
        <v/>
      </c>
    </row>
    <row r="15">
      <c r="E15" s="12">
        <f>E7-$B$12*Обработка!C80*4</f>
        <v/>
      </c>
      <c r="F15" s="12">
        <f>F7-$B$12*Обработка!C85*4</f>
        <v/>
      </c>
      <c r="G15" s="12">
        <f>G7-$B$12*Обработка!C75*4</f>
        <v/>
      </c>
      <c r="I15" s="11">
        <f>I7-$B$12*Обработка!E80*4</f>
        <v/>
      </c>
      <c r="J15" s="11">
        <f>J7-$B$12*Обработка!E85*4</f>
        <v/>
      </c>
      <c r="K15" s="11">
        <f>K7-$B$12*Обработка!E75*4</f>
        <v/>
      </c>
    </row>
    <row r="16">
      <c r="B16">
        <f>0.0000358619528053605*A4^5 - 0.000379724657991076*A4^4 - 0.0158829254247223*A4^3 + 0.521492467029231*A4^2 + 0.430287752478577*A4 + 1535.32324024035</f>
        <v/>
      </c>
      <c r="E16" s="12">
        <f>E8-$B$12*Обработка!C81*4</f>
        <v/>
      </c>
      <c r="F16" s="12">
        <f>F8-$B$12*Обработка!C86*4</f>
        <v/>
      </c>
      <c r="G16" s="12">
        <f>G8-$B$12*Обработка!C76*4</f>
        <v/>
      </c>
      <c r="I16" s="11">
        <f>I8-$B$12*Обработка!E81*4</f>
        <v/>
      </c>
      <c r="J16" s="11">
        <f>J8-$B$12*Обработка!E86*4</f>
        <v/>
      </c>
      <c r="K16" s="11">
        <f>K8-$B$12*Обработка!E76*4</f>
        <v/>
      </c>
    </row>
    <row r="19">
      <c r="E19" t="inlineStr">
        <is>
          <t>Сумма маржинальной прибыли</t>
        </is>
      </c>
      <c r="I19" t="inlineStr">
        <is>
          <t>Приращения</t>
        </is>
      </c>
    </row>
    <row r="20" ht="30" customHeight="1">
      <c r="E20" s="15" t="inlineStr">
        <is>
          <t>Зарядка день-разрядка ночь</t>
        </is>
      </c>
      <c r="F20" s="5" t="inlineStr">
        <is>
          <t>Зарядка ночь разрядка день</t>
        </is>
      </c>
      <c r="G20" s="6" t="inlineStr">
        <is>
          <t>Без аккум</t>
        </is>
      </c>
      <c r="I20" s="15" t="inlineStr">
        <is>
          <t>Зарядка день-разрядка ночь</t>
        </is>
      </c>
      <c r="J20" s="5" t="inlineStr">
        <is>
          <t>Зарядка ночь разрядка день</t>
        </is>
      </c>
    </row>
    <row r="21">
      <c r="D21" s="14" t="n">
        <v>-29</v>
      </c>
      <c r="E21" s="15">
        <f>(E12+J12)/1000000</f>
        <v/>
      </c>
      <c r="F21" s="5">
        <f>(I12+F12)/1000000</f>
        <v/>
      </c>
      <c r="G21" s="6">
        <f>(G12+K12)/1000000</f>
        <v/>
      </c>
      <c r="I21" s="15">
        <f>E21-G21</f>
        <v/>
      </c>
      <c r="J21" s="5">
        <f>F21-G21</f>
        <v/>
      </c>
    </row>
    <row r="22">
      <c r="D22" s="14" t="n">
        <v>-15</v>
      </c>
      <c r="E22" s="15">
        <f>(E13+J13)/1000000</f>
        <v/>
      </c>
      <c r="F22" s="5">
        <f>(I13+F13)/1000000</f>
        <v/>
      </c>
      <c r="G22" s="6">
        <f>(G13+K13)/1000000</f>
        <v/>
      </c>
      <c r="I22" s="15">
        <f>E22-G22</f>
        <v/>
      </c>
      <c r="J22" s="5">
        <f>F22-G22</f>
        <v/>
      </c>
    </row>
    <row r="23">
      <c r="D23" s="14" t="n">
        <v>0</v>
      </c>
      <c r="E23" s="15">
        <f>(E14+J14)/1000000</f>
        <v/>
      </c>
      <c r="F23" s="5">
        <f>(I14+F14)/1000000</f>
        <v/>
      </c>
      <c r="G23" s="6">
        <f>(G14+K14)/1000000</f>
        <v/>
      </c>
      <c r="I23" s="15">
        <f>E23-G23</f>
        <v/>
      </c>
      <c r="J23" s="5">
        <f>F23-G23</f>
        <v/>
      </c>
    </row>
    <row r="24">
      <c r="D24" s="14" t="n">
        <v>8</v>
      </c>
      <c r="E24" s="15">
        <f>(E15+J15)/1000000</f>
        <v/>
      </c>
      <c r="F24" s="5">
        <f>(I15+F15)/1000000</f>
        <v/>
      </c>
      <c r="G24" s="6">
        <f>(G15+K15)/1000000</f>
        <v/>
      </c>
      <c r="I24" s="15">
        <f>E24-G24</f>
        <v/>
      </c>
      <c r="J24" s="5">
        <f>F24-G24</f>
        <v/>
      </c>
    </row>
    <row r="25">
      <c r="D25" s="14" t="n">
        <v>15</v>
      </c>
      <c r="E25" s="15">
        <f>(E16+J16)/1000000</f>
        <v/>
      </c>
      <c r="F25" s="5">
        <f>(I16+F16)/1000000</f>
        <v/>
      </c>
      <c r="G25" s="6">
        <f>(G16+K16)/1000000</f>
        <v/>
      </c>
      <c r="I25" s="15">
        <f>E25-G25</f>
        <v/>
      </c>
      <c r="J25" s="5">
        <f>F25-G25</f>
        <v/>
      </c>
    </row>
    <row r="28" ht="17.25" customHeight="1">
      <c r="A28" t="inlineStr">
        <is>
          <t>Пик</t>
        </is>
      </c>
      <c r="B28" t="inlineStr">
        <is>
          <t>2,920684582141670E-05x5 - 1,817632666623050E-04x4 - 1,464067050969310E-02x3 + 4,667237990612450E-01x2 + 5,024806964265030E-01x + 1,536443136672040E+03</t>
        </is>
      </c>
    </row>
    <row r="29" ht="17.25" customHeight="1">
      <c r="A29" t="inlineStr">
        <is>
          <t>провал</t>
        </is>
      </c>
      <c r="B29" t="inlineStr">
        <is>
          <t>-3,843671881309520E-05x5 + 1,452674024182700E-05x4 + 2,559162832808860E-02x3 + 4,935307632601750E-03x2 - 4,816976534850370E+00x + 8,551048550043700E+02</t>
        </is>
      </c>
    </row>
    <row r="49">
      <c r="D49" t="inlineStr">
        <is>
          <t>Относительная прибыль, руб/МВт</t>
        </is>
      </c>
    </row>
    <row r="50">
      <c r="D50" s="15" t="inlineStr">
        <is>
          <t>Зарядка день-разрядка ночь</t>
        </is>
      </c>
      <c r="E50" s="5" t="inlineStr">
        <is>
          <t>Зарядка ночь разрядка день</t>
        </is>
      </c>
      <c r="F50" s="6" t="inlineStr">
        <is>
          <t>Нет Аккум</t>
        </is>
      </c>
    </row>
    <row r="51">
      <c r="C51" s="14" t="n">
        <v>-29</v>
      </c>
      <c r="D51" s="15">
        <f>E21/((Обработка!B4+Обработка!C10)*4)*1000000</f>
        <v/>
      </c>
      <c r="E51" s="5">
        <f>F21/((Обработка!C4+Обработка!B10)*4)*1000000</f>
        <v/>
      </c>
      <c r="F51" s="6">
        <f>G21/((Обработка!D4+Обработка!D10)*4)*1000000</f>
        <v/>
      </c>
    </row>
    <row r="52">
      <c r="C52" s="14" t="n">
        <v>-15</v>
      </c>
      <c r="D52" s="15">
        <f>E22/((Обработка!B5+Обработка!C11)*4)*1000000</f>
        <v/>
      </c>
      <c r="E52" s="5">
        <f>F22/((Обработка!C5+Обработка!B11)*4)*1000000</f>
        <v/>
      </c>
      <c r="F52" s="6">
        <f>G22/((Обработка!D5+Обработка!D11)*4)*1000000</f>
        <v/>
      </c>
    </row>
    <row r="53">
      <c r="C53" s="14" t="n">
        <v>0</v>
      </c>
      <c r="D53" s="15">
        <f>E23/((Обработка!B6+Обработка!C12)*4)*1000000</f>
        <v/>
      </c>
      <c r="E53" s="5">
        <f>F23/((Обработка!C6+Обработка!B12)*4)*1000000</f>
        <v/>
      </c>
      <c r="F53" s="6">
        <f>G23/((Обработка!D6+Обработка!D12)*4)*1000000</f>
        <v/>
      </c>
    </row>
    <row r="54">
      <c r="C54" s="14" t="n">
        <v>8</v>
      </c>
      <c r="D54" s="15">
        <f>E24/((Обработка!B7+Обработка!C13)*4)*1000000</f>
        <v/>
      </c>
      <c r="E54" s="5">
        <f>F24/((Обработка!C7+Обработка!B13)*4)*1000000</f>
        <v/>
      </c>
      <c r="F54" s="6">
        <f>G24/((Обработка!D7+Обработка!D13)*4)*1000000</f>
        <v/>
      </c>
    </row>
    <row r="55">
      <c r="C55" s="14" t="n">
        <v>15</v>
      </c>
      <c r="D55" s="15">
        <f>E25/((Обработка!B8+Обработка!C14)*4)*1000000</f>
        <v/>
      </c>
      <c r="E55" s="5">
        <f>F25/((Обработка!C8+Обработка!B14)*4)*1000000</f>
        <v/>
      </c>
      <c r="F55" s="6">
        <f>G25/((Обработка!D8+Обработка!D14)*4)*1000000</f>
        <v/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Опарин Максим Витальевич</dc:creator>
  <dcterms:created xsi:type="dcterms:W3CDTF">2015-06-05T18:17:20Z</dcterms:created>
  <dcterms:modified xsi:type="dcterms:W3CDTF">2022-11-21T11:50:57Z</dcterms:modified>
  <cp:lastModifiedBy>Опарин Максим Витальевич</cp:lastModifiedBy>
</cp:coreProperties>
</file>