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theme/themeOverride5.xml" ContentType="application/vnd.openxmlformats-officedocument.themeOverride+xml"/>
  <Override PartName="/xl/charts/chart26.xml" ContentType="application/vnd.openxmlformats-officedocument.drawingml.chart+xml"/>
  <Override PartName="/xl/theme/themeOverride6.xml" ContentType="application/vnd.openxmlformats-officedocument.themeOverride+xml"/>
  <Override PartName="/xl/charts/chart27.xml" ContentType="application/vnd.openxmlformats-officedocument.drawingml.chart+xml"/>
  <Override PartName="/xl/theme/themeOverride7.xml" ContentType="application/vnd.openxmlformats-officedocument.themeOverride+xml"/>
  <Override PartName="/xl/charts/chart28.xml" ContentType="application/vnd.openxmlformats-officedocument.drawingml.chart+xml"/>
  <Override PartName="/xl/theme/themeOverride8.xml" ContentType="application/vnd.openxmlformats-officedocument.themeOverrid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theme/themeOverride9.xml" ContentType="application/vnd.openxmlformats-officedocument.themeOverride+xml"/>
  <Override PartName="/xl/charts/chart44.xml" ContentType="application/vnd.openxmlformats-officedocument.drawingml.chart+xml"/>
  <Override PartName="/xl/theme/themeOverride10.xml" ContentType="application/vnd.openxmlformats-officedocument.themeOverride+xml"/>
  <Override PartName="/xl/charts/chart45.xml" ContentType="application/vnd.openxmlformats-officedocument.drawingml.chart+xml"/>
  <Override PartName="/xl/theme/themeOverride11.xml" ContentType="application/vnd.openxmlformats-officedocument.themeOverride+xml"/>
  <Override PartName="/xl/charts/chart46.xml" ContentType="application/vnd.openxmlformats-officedocument.drawingml.chart+xml"/>
  <Override PartName="/xl/theme/themeOverride12.xml" ContentType="application/vnd.openxmlformats-officedocument.themeOverrid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theme/themeOverride13.xml" ContentType="application/vnd.openxmlformats-officedocument.themeOverride+xml"/>
  <Override PartName="/xl/charts/chart56.xml" ContentType="application/vnd.openxmlformats-officedocument.drawingml.chart+xml"/>
  <Override PartName="/xl/theme/themeOverride14.xml" ContentType="application/vnd.openxmlformats-officedocument.themeOverride+xml"/>
  <Override PartName="/xl/charts/chart57.xml" ContentType="application/vnd.openxmlformats-officedocument.drawingml.chart+xml"/>
  <Override PartName="/xl/theme/themeOverride15.xml" ContentType="application/vnd.openxmlformats-officedocument.themeOverride+xml"/>
  <Override PartName="/xl/charts/chart58.xml" ContentType="application/vnd.openxmlformats-officedocument.drawingml.chart+xml"/>
  <Override PartName="/xl/theme/themeOverride16.xml" ContentType="application/vnd.openxmlformats-officedocument.themeOverride+xml"/>
  <Override PartName="/xl/charts/chart59.xml" ContentType="application/vnd.openxmlformats-officedocument.drawingml.chart+xml"/>
  <Override PartName="/xl/theme/themeOverride17.xml" ContentType="application/vnd.openxmlformats-officedocument.themeOverride+xml"/>
  <Override PartName="/xl/drawings/drawing4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theme/themeOverride18.xml" ContentType="application/vnd.openxmlformats-officedocument.themeOverride+xml"/>
  <Override PartName="/xl/charts/chart67.xml" ContentType="application/vnd.openxmlformats-officedocument.drawingml.chart+xml"/>
  <Override PartName="/xl/theme/themeOverride19.xml" ContentType="application/vnd.openxmlformats-officedocument.themeOverride+xml"/>
  <Override PartName="/xl/charts/chart68.xml" ContentType="application/vnd.openxmlformats-officedocument.drawingml.chart+xml"/>
  <Override PartName="/xl/theme/themeOverride20.xml" ContentType="application/vnd.openxmlformats-officedocument.themeOverride+xml"/>
  <Override PartName="/xl/charts/chart69.xml" ContentType="application/vnd.openxmlformats-officedocument.drawingml.chart+xml"/>
  <Override PartName="/xl/theme/themeOverride21.xml" ContentType="application/vnd.openxmlformats-officedocument.themeOverride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5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NaumovVY\Documents\GitHub\GZ\"/>
    </mc:Choice>
  </mc:AlternateContent>
  <xr:revisionPtr revIDLastSave="0" documentId="13_ncr:1_{5331FED2-A691-42BB-AB58-05C6173995AA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140m3" sheetId="1" r:id="rId1"/>
    <sheet name="250m3 обр" sheetId="10" r:id="rId2"/>
    <sheet name="400m3 обр" sheetId="11" r:id="rId3"/>
    <sheet name="565m3 обр" sheetId="12" r:id="rId4"/>
    <sheet name="250m3" sheetId="2" r:id="rId5"/>
    <sheet name="400m3" sheetId="3" r:id="rId6"/>
    <sheet name="565m3" sheetId="4" r:id="rId7"/>
    <sheet name="Деньги" sheetId="6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G10" i="6"/>
  <c r="G11" i="6"/>
  <c r="G12" i="6"/>
  <c r="G4" i="6"/>
  <c r="C4" i="6"/>
  <c r="D4" i="6"/>
  <c r="E4" i="6"/>
  <c r="F5" i="6"/>
  <c r="F6" i="6"/>
  <c r="F7" i="6"/>
  <c r="F8" i="6"/>
  <c r="F9" i="6"/>
  <c r="F10" i="6"/>
  <c r="F11" i="6"/>
  <c r="F12" i="6"/>
  <c r="F4" i="6"/>
  <c r="D5" i="6"/>
  <c r="D6" i="6"/>
  <c r="D7" i="6"/>
  <c r="D8" i="6"/>
  <c r="D9" i="6"/>
  <c r="D10" i="6"/>
  <c r="D11" i="6"/>
  <c r="D12" i="6"/>
  <c r="C5" i="6"/>
  <c r="C6" i="6"/>
  <c r="C7" i="6"/>
  <c r="C8" i="6"/>
  <c r="C9" i="6"/>
  <c r="C10" i="6"/>
  <c r="C11" i="6"/>
  <c r="C12" i="6"/>
  <c r="AA4" i="11"/>
  <c r="AB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5" i="11"/>
  <c r="AB15" i="11"/>
  <c r="AA16" i="11"/>
  <c r="AB16" i="11"/>
  <c r="AA17" i="11"/>
  <c r="AB17" i="11"/>
  <c r="AA18" i="11"/>
  <c r="AB18" i="11"/>
  <c r="AA19" i="11"/>
  <c r="AB19" i="11"/>
  <c r="AA20" i="11"/>
  <c r="AB20" i="11"/>
  <c r="AA21" i="11"/>
  <c r="AB21" i="11"/>
  <c r="AA22" i="11"/>
  <c r="AB22" i="11"/>
  <c r="AA23" i="11"/>
  <c r="AB23" i="11"/>
  <c r="AA26" i="11"/>
  <c r="AB26" i="11"/>
  <c r="AA27" i="11"/>
  <c r="AB27" i="11"/>
  <c r="AA28" i="11"/>
  <c r="AB28" i="11"/>
  <c r="AA29" i="11"/>
  <c r="AB29" i="11"/>
  <c r="AA30" i="11"/>
  <c r="AB30" i="11"/>
  <c r="AA31" i="11"/>
  <c r="AB31" i="11"/>
  <c r="AA32" i="11"/>
  <c r="AB32" i="11"/>
  <c r="AA33" i="11"/>
  <c r="AB33" i="11"/>
  <c r="AA34" i="11"/>
  <c r="AB34" i="11"/>
  <c r="AA37" i="11"/>
  <c r="AB37" i="11"/>
  <c r="AA38" i="11"/>
  <c r="AB38" i="11"/>
  <c r="AA39" i="11"/>
  <c r="AB39" i="11"/>
  <c r="AA40" i="11"/>
  <c r="AB40" i="11"/>
  <c r="AA41" i="11"/>
  <c r="AB41" i="11"/>
  <c r="AA42" i="11"/>
  <c r="AB42" i="11"/>
  <c r="AA43" i="11"/>
  <c r="AB43" i="11"/>
  <c r="AA44" i="11"/>
  <c r="AB44" i="11"/>
  <c r="AA45" i="11"/>
  <c r="AB45" i="11"/>
  <c r="AB3" i="11"/>
  <c r="AA3" i="11"/>
  <c r="E9" i="6"/>
  <c r="E10" i="6"/>
  <c r="E11" i="6"/>
  <c r="E12" i="6"/>
  <c r="B9" i="6"/>
  <c r="B10" i="6"/>
  <c r="B11" i="6"/>
  <c r="B12" i="6"/>
  <c r="W16" i="10"/>
  <c r="Z16" i="10" s="1"/>
  <c r="W6" i="10"/>
  <c r="AD6" i="10" s="1"/>
  <c r="Y45" i="12"/>
  <c r="AF45" i="12" s="1"/>
  <c r="X45" i="12"/>
  <c r="AE45" i="12" s="1"/>
  <c r="W45" i="12"/>
  <c r="Z45" i="12" s="1"/>
  <c r="Y44" i="12"/>
  <c r="AF44" i="12" s="1"/>
  <c r="X44" i="12"/>
  <c r="AA44" i="12" s="1"/>
  <c r="W44" i="12"/>
  <c r="AD44" i="12" s="1"/>
  <c r="Y43" i="12"/>
  <c r="AB43" i="12" s="1"/>
  <c r="X43" i="12"/>
  <c r="AE43" i="12" s="1"/>
  <c r="W43" i="12"/>
  <c r="AD43" i="12" s="1"/>
  <c r="Y42" i="12"/>
  <c r="AF42" i="12" s="1"/>
  <c r="X42" i="12"/>
  <c r="AE42" i="12" s="1"/>
  <c r="W42" i="12"/>
  <c r="AD42" i="12" s="1"/>
  <c r="Y41" i="12"/>
  <c r="AF41" i="12" s="1"/>
  <c r="X41" i="12"/>
  <c r="AE41" i="12" s="1"/>
  <c r="W41" i="12"/>
  <c r="Z41" i="12" s="1"/>
  <c r="Y40" i="12"/>
  <c r="AF40" i="12" s="1"/>
  <c r="X40" i="12"/>
  <c r="AA40" i="12" s="1"/>
  <c r="W40" i="12"/>
  <c r="Z40" i="12" s="1"/>
  <c r="Y39" i="12"/>
  <c r="AB39" i="12" s="1"/>
  <c r="X39" i="12"/>
  <c r="AE39" i="12" s="1"/>
  <c r="W39" i="12"/>
  <c r="Z39" i="12" s="1"/>
  <c r="Y38" i="12"/>
  <c r="AF38" i="12" s="1"/>
  <c r="X38" i="12"/>
  <c r="AA38" i="12" s="1"/>
  <c r="W38" i="12"/>
  <c r="AD38" i="12" s="1"/>
  <c r="Y37" i="12"/>
  <c r="AB37" i="12" s="1"/>
  <c r="X37" i="12"/>
  <c r="AE37" i="12" s="1"/>
  <c r="W37" i="12"/>
  <c r="Z37" i="12" s="1"/>
  <c r="AI34" i="12"/>
  <c r="AH34" i="12"/>
  <c r="AG34" i="12"/>
  <c r="Y34" i="12"/>
  <c r="AF34" i="12" s="1"/>
  <c r="X34" i="12"/>
  <c r="AE34" i="12" s="1"/>
  <c r="W34" i="12"/>
  <c r="Z34" i="12" s="1"/>
  <c r="AI33" i="12"/>
  <c r="AH33" i="12"/>
  <c r="AG33" i="12"/>
  <c r="Y33" i="12"/>
  <c r="AB33" i="12" s="1"/>
  <c r="X33" i="12"/>
  <c r="AE33" i="12" s="1"/>
  <c r="W33" i="12"/>
  <c r="Z33" i="12" s="1"/>
  <c r="AI32" i="12"/>
  <c r="AH32" i="12"/>
  <c r="AG32" i="12"/>
  <c r="Y32" i="12"/>
  <c r="AF32" i="12" s="1"/>
  <c r="X32" i="12"/>
  <c r="AE32" i="12" s="1"/>
  <c r="W32" i="12"/>
  <c r="Z32" i="12" s="1"/>
  <c r="AI31" i="12"/>
  <c r="AH31" i="12"/>
  <c r="AG31" i="12"/>
  <c r="Y31" i="12"/>
  <c r="AB31" i="12" s="1"/>
  <c r="X31" i="12"/>
  <c r="AE31" i="12" s="1"/>
  <c r="W31" i="12"/>
  <c r="Z31" i="12" s="1"/>
  <c r="AI30" i="12"/>
  <c r="AH30" i="12"/>
  <c r="AG30" i="12"/>
  <c r="Y30" i="12"/>
  <c r="AF30" i="12" s="1"/>
  <c r="X30" i="12"/>
  <c r="AE30" i="12" s="1"/>
  <c r="W30" i="12"/>
  <c r="Z30" i="12" s="1"/>
  <c r="AI29" i="12"/>
  <c r="AH29" i="12"/>
  <c r="AG29" i="12"/>
  <c r="Y29" i="12"/>
  <c r="AF29" i="12" s="1"/>
  <c r="X29" i="12"/>
  <c r="AE29" i="12" s="1"/>
  <c r="W29" i="12"/>
  <c r="Z29" i="12" s="1"/>
  <c r="AI28" i="12"/>
  <c r="AH28" i="12"/>
  <c r="AG28" i="12"/>
  <c r="Y28" i="12"/>
  <c r="AF28" i="12" s="1"/>
  <c r="X28" i="12"/>
  <c r="AE28" i="12" s="1"/>
  <c r="W28" i="12"/>
  <c r="Z28" i="12" s="1"/>
  <c r="AI27" i="12"/>
  <c r="AH27" i="12"/>
  <c r="AG27" i="12"/>
  <c r="Y27" i="12"/>
  <c r="AF27" i="12" s="1"/>
  <c r="X27" i="12"/>
  <c r="AE27" i="12" s="1"/>
  <c r="W27" i="12"/>
  <c r="Z27" i="12" s="1"/>
  <c r="AI26" i="12"/>
  <c r="AH26" i="12"/>
  <c r="AG26" i="12"/>
  <c r="Y26" i="12"/>
  <c r="AB26" i="12" s="1"/>
  <c r="X26" i="12"/>
  <c r="AE26" i="12" s="1"/>
  <c r="W26" i="12"/>
  <c r="Z26" i="12" s="1"/>
  <c r="Y23" i="12"/>
  <c r="AF23" i="12" s="1"/>
  <c r="X23" i="12"/>
  <c r="AA23" i="12" s="1"/>
  <c r="W23" i="12"/>
  <c r="AD23" i="12" s="1"/>
  <c r="Y22" i="12"/>
  <c r="AB22" i="12" s="1"/>
  <c r="X22" i="12"/>
  <c r="AE22" i="12" s="1"/>
  <c r="W22" i="12"/>
  <c r="AD22" i="12" s="1"/>
  <c r="Y21" i="12"/>
  <c r="AF21" i="12" s="1"/>
  <c r="X21" i="12"/>
  <c r="AE21" i="12" s="1"/>
  <c r="W21" i="12"/>
  <c r="AD21" i="12" s="1"/>
  <c r="Y20" i="12"/>
  <c r="AF20" i="12" s="1"/>
  <c r="X20" i="12"/>
  <c r="AE20" i="12" s="1"/>
  <c r="W20" i="12"/>
  <c r="Z20" i="12" s="1"/>
  <c r="Y19" i="12"/>
  <c r="AF19" i="12" s="1"/>
  <c r="X19" i="12"/>
  <c r="AA19" i="12" s="1"/>
  <c r="W19" i="12"/>
  <c r="Z19" i="12" s="1"/>
  <c r="Y18" i="12"/>
  <c r="AB18" i="12" s="1"/>
  <c r="X18" i="12"/>
  <c r="AE18" i="12" s="1"/>
  <c r="W18" i="12"/>
  <c r="Z18" i="12" s="1"/>
  <c r="Y17" i="12"/>
  <c r="AF17" i="12" s="1"/>
  <c r="X17" i="12"/>
  <c r="AE17" i="12" s="1"/>
  <c r="W17" i="12"/>
  <c r="AD17" i="12" s="1"/>
  <c r="Y16" i="12"/>
  <c r="AF16" i="12" s="1"/>
  <c r="X16" i="12"/>
  <c r="AE16" i="12" s="1"/>
  <c r="W16" i="12"/>
  <c r="Z16" i="12" s="1"/>
  <c r="Y15" i="12"/>
  <c r="AF15" i="12" s="1"/>
  <c r="X15" i="12"/>
  <c r="AA15" i="12" s="1"/>
  <c r="W15" i="12"/>
  <c r="AD15" i="12" s="1"/>
  <c r="AI11" i="12"/>
  <c r="AH11" i="12"/>
  <c r="AG11" i="12"/>
  <c r="Y11" i="12"/>
  <c r="AF11" i="12" s="1"/>
  <c r="X11" i="12"/>
  <c r="AA11" i="12" s="1"/>
  <c r="W11" i="12"/>
  <c r="AD11" i="12" s="1"/>
  <c r="AI10" i="12"/>
  <c r="AH10" i="12"/>
  <c r="AG10" i="12"/>
  <c r="Y10" i="12"/>
  <c r="AF10" i="12" s="1"/>
  <c r="X10" i="12"/>
  <c r="AA10" i="12" s="1"/>
  <c r="W10" i="12"/>
  <c r="AD10" i="12" s="1"/>
  <c r="AI9" i="12"/>
  <c r="AH9" i="12"/>
  <c r="AG9" i="12"/>
  <c r="Y9" i="12"/>
  <c r="AF9" i="12" s="1"/>
  <c r="X9" i="12"/>
  <c r="AA9" i="12" s="1"/>
  <c r="W9" i="12"/>
  <c r="AD9" i="12" s="1"/>
  <c r="AI8" i="12"/>
  <c r="AH8" i="12"/>
  <c r="AG8" i="12"/>
  <c r="Y8" i="12"/>
  <c r="AF8" i="12" s="1"/>
  <c r="X8" i="12"/>
  <c r="AA8" i="12" s="1"/>
  <c r="W8" i="12"/>
  <c r="AD8" i="12" s="1"/>
  <c r="AI7" i="12"/>
  <c r="AH7" i="12"/>
  <c r="AG7" i="12"/>
  <c r="Y7" i="12"/>
  <c r="AF7" i="12" s="1"/>
  <c r="X7" i="12"/>
  <c r="AA7" i="12" s="1"/>
  <c r="W7" i="12"/>
  <c r="Z7" i="12" s="1"/>
  <c r="AI6" i="12"/>
  <c r="AH6" i="12"/>
  <c r="AG6" i="12"/>
  <c r="Y6" i="12"/>
  <c r="AF6" i="12" s="1"/>
  <c r="X6" i="12"/>
  <c r="AA6" i="12" s="1"/>
  <c r="W6" i="12"/>
  <c r="AD6" i="12" s="1"/>
  <c r="AI5" i="12"/>
  <c r="AH5" i="12"/>
  <c r="AG5" i="12"/>
  <c r="Y5" i="12"/>
  <c r="AF5" i="12" s="1"/>
  <c r="X5" i="12"/>
  <c r="AA5" i="12" s="1"/>
  <c r="W5" i="12"/>
  <c r="Z5" i="12" s="1"/>
  <c r="AI4" i="12"/>
  <c r="AH4" i="12"/>
  <c r="AG4" i="12"/>
  <c r="Y4" i="12"/>
  <c r="AF4" i="12" s="1"/>
  <c r="X4" i="12"/>
  <c r="AA4" i="12" s="1"/>
  <c r="W4" i="12"/>
  <c r="AD4" i="12" s="1"/>
  <c r="AI3" i="12"/>
  <c r="AH3" i="12"/>
  <c r="AG3" i="12"/>
  <c r="Y3" i="12"/>
  <c r="AF3" i="12" s="1"/>
  <c r="X3" i="12"/>
  <c r="AA3" i="12" s="1"/>
  <c r="W3" i="12"/>
  <c r="Z3" i="12" s="1"/>
  <c r="Y45" i="11"/>
  <c r="AJ45" i="11" s="1"/>
  <c r="X45" i="11"/>
  <c r="AI45" i="11" s="1"/>
  <c r="W45" i="11"/>
  <c r="AH45" i="11" s="1"/>
  <c r="Y44" i="11"/>
  <c r="AJ44" i="11" s="1"/>
  <c r="X44" i="11"/>
  <c r="AI44" i="11" s="1"/>
  <c r="W44" i="11"/>
  <c r="AH44" i="11" s="1"/>
  <c r="Y43" i="11"/>
  <c r="AJ43" i="11" s="1"/>
  <c r="X43" i="11"/>
  <c r="AI43" i="11" s="1"/>
  <c r="W43" i="11"/>
  <c r="AH43" i="11" s="1"/>
  <c r="Y42" i="11"/>
  <c r="AJ42" i="11" s="1"/>
  <c r="X42" i="11"/>
  <c r="AI42" i="11" s="1"/>
  <c r="W42" i="11"/>
  <c r="AH42" i="11" s="1"/>
  <c r="Y41" i="11"/>
  <c r="AJ41" i="11" s="1"/>
  <c r="X41" i="11"/>
  <c r="AI41" i="11" s="1"/>
  <c r="W41" i="11"/>
  <c r="AH41" i="11" s="1"/>
  <c r="Y40" i="11"/>
  <c r="AJ40" i="11" s="1"/>
  <c r="X40" i="11"/>
  <c r="AE40" i="11" s="1"/>
  <c r="W40" i="11"/>
  <c r="AH40" i="11" s="1"/>
  <c r="Y39" i="11"/>
  <c r="AF39" i="11" s="1"/>
  <c r="X39" i="11"/>
  <c r="AI39" i="11" s="1"/>
  <c r="W39" i="11"/>
  <c r="AD39" i="11" s="1"/>
  <c r="Y38" i="11"/>
  <c r="AJ38" i="11" s="1"/>
  <c r="X38" i="11"/>
  <c r="AE38" i="11" s="1"/>
  <c r="W38" i="11"/>
  <c r="AH38" i="11" s="1"/>
  <c r="Y37" i="11"/>
  <c r="AF37" i="11" s="1"/>
  <c r="X37" i="11"/>
  <c r="AI37" i="11" s="1"/>
  <c r="W37" i="11"/>
  <c r="AH37" i="11" s="1"/>
  <c r="AM34" i="11"/>
  <c r="AL34" i="11"/>
  <c r="AK34" i="11"/>
  <c r="Y34" i="11"/>
  <c r="AJ34" i="11" s="1"/>
  <c r="X34" i="11"/>
  <c r="AI34" i="11" s="1"/>
  <c r="W34" i="11"/>
  <c r="AD34" i="11" s="1"/>
  <c r="AM33" i="11"/>
  <c r="AL33" i="11"/>
  <c r="AK33" i="11"/>
  <c r="Y33" i="11"/>
  <c r="AF33" i="11" s="1"/>
  <c r="X33" i="11"/>
  <c r="AI33" i="11" s="1"/>
  <c r="W33" i="11"/>
  <c r="AH33" i="11" s="1"/>
  <c r="AM32" i="11"/>
  <c r="AL32" i="11"/>
  <c r="AK32" i="11"/>
  <c r="Y32" i="11"/>
  <c r="AJ32" i="11" s="1"/>
  <c r="X32" i="11"/>
  <c r="AI32" i="11" s="1"/>
  <c r="W32" i="11"/>
  <c r="AH32" i="11" s="1"/>
  <c r="AM31" i="11"/>
  <c r="AL31" i="11"/>
  <c r="AK31" i="11"/>
  <c r="Y31" i="11"/>
  <c r="AF31" i="11" s="1"/>
  <c r="X31" i="11"/>
  <c r="AI31" i="11" s="1"/>
  <c r="W31" i="11"/>
  <c r="AH31" i="11" s="1"/>
  <c r="AM30" i="11"/>
  <c r="AL30" i="11"/>
  <c r="AK30" i="11"/>
  <c r="Y30" i="11"/>
  <c r="AJ30" i="11" s="1"/>
  <c r="X30" i="11"/>
  <c r="AI30" i="11" s="1"/>
  <c r="W30" i="11"/>
  <c r="AD30" i="11" s="1"/>
  <c r="AM29" i="11"/>
  <c r="AL29" i="11"/>
  <c r="AK29" i="11"/>
  <c r="Y29" i="11"/>
  <c r="AF29" i="11" s="1"/>
  <c r="X29" i="11"/>
  <c r="AI29" i="11" s="1"/>
  <c r="W29" i="11"/>
  <c r="AH29" i="11" s="1"/>
  <c r="AM28" i="11"/>
  <c r="AL28" i="11"/>
  <c r="AK28" i="11"/>
  <c r="Y28" i="11"/>
  <c r="AJ28" i="11" s="1"/>
  <c r="X28" i="11"/>
  <c r="AI28" i="11" s="1"/>
  <c r="W28" i="11"/>
  <c r="AD28" i="11" s="1"/>
  <c r="AM27" i="11"/>
  <c r="AL27" i="11"/>
  <c r="AK27" i="11"/>
  <c r="Y27" i="11"/>
  <c r="AF27" i="11" s="1"/>
  <c r="X27" i="11"/>
  <c r="AI27" i="11" s="1"/>
  <c r="W27" i="11"/>
  <c r="AH27" i="11" s="1"/>
  <c r="AM26" i="11"/>
  <c r="AL26" i="11"/>
  <c r="AK26" i="11"/>
  <c r="Y26" i="11"/>
  <c r="AJ26" i="11" s="1"/>
  <c r="X26" i="11"/>
  <c r="AI26" i="11" s="1"/>
  <c r="W26" i="11"/>
  <c r="AD26" i="11" s="1"/>
  <c r="Y23" i="11"/>
  <c r="AJ23" i="11" s="1"/>
  <c r="X23" i="11"/>
  <c r="AE23" i="11" s="1"/>
  <c r="W23" i="11"/>
  <c r="AD23" i="11" s="1"/>
  <c r="Y22" i="11"/>
  <c r="AF22" i="11" s="1"/>
  <c r="X22" i="11"/>
  <c r="AI22" i="11" s="1"/>
  <c r="W22" i="11"/>
  <c r="AD22" i="11" s="1"/>
  <c r="Y21" i="11"/>
  <c r="AJ21" i="11" s="1"/>
  <c r="X21" i="11"/>
  <c r="AE21" i="11" s="1"/>
  <c r="W21" i="11"/>
  <c r="AH21" i="11" s="1"/>
  <c r="Y20" i="11"/>
  <c r="AF20" i="11" s="1"/>
  <c r="X20" i="11"/>
  <c r="AI20" i="11" s="1"/>
  <c r="W20" i="11"/>
  <c r="AH20" i="11" s="1"/>
  <c r="Y19" i="11"/>
  <c r="AJ19" i="11" s="1"/>
  <c r="X19" i="11"/>
  <c r="AI19" i="11" s="1"/>
  <c r="W19" i="11"/>
  <c r="AH19" i="11" s="1"/>
  <c r="Y18" i="11"/>
  <c r="AJ18" i="11" s="1"/>
  <c r="X18" i="11"/>
  <c r="AI18" i="11" s="1"/>
  <c r="W18" i="11"/>
  <c r="AH18" i="11" s="1"/>
  <c r="Y17" i="11"/>
  <c r="AJ17" i="11" s="1"/>
  <c r="X17" i="11"/>
  <c r="AI17" i="11" s="1"/>
  <c r="W17" i="11"/>
  <c r="AH17" i="11" s="1"/>
  <c r="Y16" i="11"/>
  <c r="AJ16" i="11" s="1"/>
  <c r="X16" i="11"/>
  <c r="AI16" i="11" s="1"/>
  <c r="W16" i="11"/>
  <c r="AD16" i="11" s="1"/>
  <c r="Y15" i="11"/>
  <c r="AJ15" i="11" s="1"/>
  <c r="X15" i="11"/>
  <c r="AE15" i="11" s="1"/>
  <c r="W15" i="11"/>
  <c r="AD15" i="11" s="1"/>
  <c r="AM11" i="11"/>
  <c r="AL11" i="11"/>
  <c r="AK11" i="11"/>
  <c r="Y11" i="11"/>
  <c r="AJ11" i="11" s="1"/>
  <c r="X11" i="11"/>
  <c r="AI11" i="11" s="1"/>
  <c r="W11" i="11"/>
  <c r="AH11" i="11" s="1"/>
  <c r="AM10" i="11"/>
  <c r="AL10" i="11"/>
  <c r="AK10" i="11"/>
  <c r="Y10" i="11"/>
  <c r="AJ10" i="11" s="1"/>
  <c r="X10" i="11"/>
  <c r="AE10" i="11" s="1"/>
  <c r="W10" i="11"/>
  <c r="AH10" i="11" s="1"/>
  <c r="AM9" i="11"/>
  <c r="AL9" i="11"/>
  <c r="AK9" i="11"/>
  <c r="Y9" i="11"/>
  <c r="AJ9" i="11" s="1"/>
  <c r="X9" i="11"/>
  <c r="AI9" i="11" s="1"/>
  <c r="W9" i="11"/>
  <c r="AH9" i="11" s="1"/>
  <c r="AM8" i="11"/>
  <c r="AL8" i="11"/>
  <c r="AK8" i="11"/>
  <c r="Y8" i="11"/>
  <c r="AJ8" i="11" s="1"/>
  <c r="X8" i="11"/>
  <c r="AE8" i="11" s="1"/>
  <c r="W8" i="11"/>
  <c r="AH8" i="11" s="1"/>
  <c r="AM7" i="11"/>
  <c r="AL7" i="11"/>
  <c r="AK7" i="11"/>
  <c r="Y7" i="11"/>
  <c r="AJ7" i="11" s="1"/>
  <c r="X7" i="11"/>
  <c r="AI7" i="11" s="1"/>
  <c r="W7" i="11"/>
  <c r="AH7" i="11" s="1"/>
  <c r="AM6" i="11"/>
  <c r="AL6" i="11"/>
  <c r="AK6" i="11"/>
  <c r="Y6" i="11"/>
  <c r="AJ6" i="11" s="1"/>
  <c r="X6" i="11"/>
  <c r="AE6" i="11" s="1"/>
  <c r="W6" i="11"/>
  <c r="AH6" i="11" s="1"/>
  <c r="AM5" i="11"/>
  <c r="AL5" i="11"/>
  <c r="AK5" i="11"/>
  <c r="Y5" i="11"/>
  <c r="AJ5" i="11" s="1"/>
  <c r="X5" i="11"/>
  <c r="AI5" i="11" s="1"/>
  <c r="W5" i="11"/>
  <c r="AH5" i="11" s="1"/>
  <c r="AM4" i="11"/>
  <c r="AL4" i="11"/>
  <c r="AK4" i="11"/>
  <c r="Y4" i="11"/>
  <c r="AJ4" i="11" s="1"/>
  <c r="X4" i="11"/>
  <c r="AE4" i="11" s="1"/>
  <c r="W4" i="11"/>
  <c r="AD4" i="11" s="1"/>
  <c r="AM3" i="11"/>
  <c r="AL3" i="11"/>
  <c r="AK3" i="11"/>
  <c r="Y3" i="11"/>
  <c r="AJ3" i="11" s="1"/>
  <c r="X3" i="11"/>
  <c r="AI3" i="11" s="1"/>
  <c r="W3" i="11"/>
  <c r="AH3" i="11" s="1"/>
  <c r="Y45" i="10"/>
  <c r="AF45" i="10" s="1"/>
  <c r="X45" i="10"/>
  <c r="AE45" i="10" s="1"/>
  <c r="W45" i="10"/>
  <c r="AD45" i="10" s="1"/>
  <c r="Y44" i="10"/>
  <c r="AF44" i="10" s="1"/>
  <c r="X44" i="10"/>
  <c r="AE44" i="10" s="1"/>
  <c r="W44" i="10"/>
  <c r="AD44" i="10" s="1"/>
  <c r="Y43" i="10"/>
  <c r="AF43" i="10" s="1"/>
  <c r="X43" i="10"/>
  <c r="AE43" i="10" s="1"/>
  <c r="W43" i="10"/>
  <c r="AD43" i="10" s="1"/>
  <c r="Y42" i="10"/>
  <c r="AF42" i="10" s="1"/>
  <c r="X42" i="10"/>
  <c r="AE42" i="10" s="1"/>
  <c r="W42" i="10"/>
  <c r="Z42" i="10" s="1"/>
  <c r="Y41" i="10"/>
  <c r="AF41" i="10" s="1"/>
  <c r="X41" i="10"/>
  <c r="AA41" i="10" s="1"/>
  <c r="W41" i="10"/>
  <c r="AD41" i="10" s="1"/>
  <c r="Y40" i="10"/>
  <c r="AB40" i="10" s="1"/>
  <c r="X40" i="10"/>
  <c r="AE40" i="10" s="1"/>
  <c r="W40" i="10"/>
  <c r="AD40" i="10" s="1"/>
  <c r="Y39" i="10"/>
  <c r="AF39" i="10" s="1"/>
  <c r="X39" i="10"/>
  <c r="AE39" i="10" s="1"/>
  <c r="W39" i="10"/>
  <c r="AD39" i="10" s="1"/>
  <c r="Y38" i="10"/>
  <c r="AF38" i="10" s="1"/>
  <c r="X38" i="10"/>
  <c r="AE38" i="10" s="1"/>
  <c r="W38" i="10"/>
  <c r="AD38" i="10" s="1"/>
  <c r="Y37" i="10"/>
  <c r="AF37" i="10" s="1"/>
  <c r="X37" i="10"/>
  <c r="AA37" i="10" s="1"/>
  <c r="W37" i="10"/>
  <c r="AD37" i="10" s="1"/>
  <c r="AI34" i="10"/>
  <c r="AH34" i="10"/>
  <c r="AG34" i="10"/>
  <c r="Y34" i="10"/>
  <c r="AF34" i="10" s="1"/>
  <c r="X34" i="10"/>
  <c r="AE34" i="10" s="1"/>
  <c r="W34" i="10"/>
  <c r="AD34" i="10" s="1"/>
  <c r="AI33" i="10"/>
  <c r="AH33" i="10"/>
  <c r="AG33" i="10"/>
  <c r="Y33" i="10"/>
  <c r="AF33" i="10" s="1"/>
  <c r="X33" i="10"/>
  <c r="AA33" i="10" s="1"/>
  <c r="W33" i="10"/>
  <c r="AD33" i="10" s="1"/>
  <c r="AI32" i="10"/>
  <c r="AH32" i="10"/>
  <c r="AG32" i="10"/>
  <c r="Y32" i="10"/>
  <c r="AF32" i="10" s="1"/>
  <c r="X32" i="10"/>
  <c r="AE32" i="10" s="1"/>
  <c r="W32" i="10"/>
  <c r="Z32" i="10" s="1"/>
  <c r="AI31" i="10"/>
  <c r="AH31" i="10"/>
  <c r="AG31" i="10"/>
  <c r="Y31" i="10"/>
  <c r="AF31" i="10" s="1"/>
  <c r="X31" i="10"/>
  <c r="AA31" i="10" s="1"/>
  <c r="W31" i="10"/>
  <c r="AD31" i="10" s="1"/>
  <c r="AI30" i="10"/>
  <c r="AH30" i="10"/>
  <c r="AG30" i="10"/>
  <c r="Y30" i="10"/>
  <c r="AF30" i="10" s="1"/>
  <c r="X30" i="10"/>
  <c r="AE30" i="10" s="1"/>
  <c r="W30" i="10"/>
  <c r="AD30" i="10" s="1"/>
  <c r="AI29" i="10"/>
  <c r="AH29" i="10"/>
  <c r="AG29" i="10"/>
  <c r="Y29" i="10"/>
  <c r="AF29" i="10" s="1"/>
  <c r="X29" i="10"/>
  <c r="AA29" i="10" s="1"/>
  <c r="W29" i="10"/>
  <c r="AD29" i="10" s="1"/>
  <c r="AI28" i="10"/>
  <c r="AH28" i="10"/>
  <c r="AG28" i="10"/>
  <c r="Y28" i="10"/>
  <c r="AF28" i="10" s="1"/>
  <c r="X28" i="10"/>
  <c r="AE28" i="10" s="1"/>
  <c r="W28" i="10"/>
  <c r="Z28" i="10" s="1"/>
  <c r="AI27" i="10"/>
  <c r="AH27" i="10"/>
  <c r="AG27" i="10"/>
  <c r="Y27" i="10"/>
  <c r="AF27" i="10" s="1"/>
  <c r="X27" i="10"/>
  <c r="AA27" i="10" s="1"/>
  <c r="W27" i="10"/>
  <c r="AD27" i="10" s="1"/>
  <c r="AI26" i="10"/>
  <c r="AH26" i="10"/>
  <c r="AG26" i="10"/>
  <c r="Y26" i="10"/>
  <c r="AF26" i="10" s="1"/>
  <c r="X26" i="10"/>
  <c r="AE26" i="10" s="1"/>
  <c r="W26" i="10"/>
  <c r="AD26" i="10" s="1"/>
  <c r="Y23" i="10"/>
  <c r="AF23" i="10" s="1"/>
  <c r="X23" i="10"/>
  <c r="AE23" i="10" s="1"/>
  <c r="W23" i="10"/>
  <c r="AD23" i="10" s="1"/>
  <c r="Y22" i="10"/>
  <c r="AB22" i="10" s="1"/>
  <c r="X22" i="10"/>
  <c r="AE22" i="10" s="1"/>
  <c r="W22" i="10"/>
  <c r="AD22" i="10" s="1"/>
  <c r="Y21" i="10"/>
  <c r="AF21" i="10" s="1"/>
  <c r="X21" i="10"/>
  <c r="AE21" i="10" s="1"/>
  <c r="W21" i="10"/>
  <c r="AD21" i="10" s="1"/>
  <c r="Y20" i="10"/>
  <c r="AF20" i="10" s="1"/>
  <c r="X20" i="10"/>
  <c r="AE20" i="10" s="1"/>
  <c r="W20" i="10"/>
  <c r="AD20" i="10" s="1"/>
  <c r="Y19" i="10"/>
  <c r="AF19" i="10" s="1"/>
  <c r="X19" i="10"/>
  <c r="AE19" i="10" s="1"/>
  <c r="W19" i="10"/>
  <c r="AD19" i="10" s="1"/>
  <c r="Y18" i="10"/>
  <c r="AF18" i="10" s="1"/>
  <c r="X18" i="10"/>
  <c r="AE18" i="10" s="1"/>
  <c r="W18" i="10"/>
  <c r="AD18" i="10" s="1"/>
  <c r="Y17" i="10"/>
  <c r="AF17" i="10" s="1"/>
  <c r="X17" i="10"/>
  <c r="AE17" i="10" s="1"/>
  <c r="W17" i="10"/>
  <c r="AD17" i="10" s="1"/>
  <c r="Y16" i="10"/>
  <c r="AF16" i="10" s="1"/>
  <c r="X16" i="10"/>
  <c r="AA16" i="10" s="1"/>
  <c r="Y15" i="10"/>
  <c r="AB15" i="10" s="1"/>
  <c r="X15" i="10"/>
  <c r="AA15" i="10" s="1"/>
  <c r="W15" i="10"/>
  <c r="AD15" i="10" s="1"/>
  <c r="AI11" i="10"/>
  <c r="AH11" i="10"/>
  <c r="AG11" i="10"/>
  <c r="Y11" i="10"/>
  <c r="AB11" i="10" s="1"/>
  <c r="X11" i="10"/>
  <c r="AA11" i="10" s="1"/>
  <c r="W11" i="10"/>
  <c r="AD11" i="10" s="1"/>
  <c r="AI10" i="10"/>
  <c r="AH10" i="10"/>
  <c r="AG10" i="10"/>
  <c r="Y10" i="10"/>
  <c r="AF10" i="10" s="1"/>
  <c r="X10" i="10"/>
  <c r="AA10" i="10" s="1"/>
  <c r="W10" i="10"/>
  <c r="AD10" i="10" s="1"/>
  <c r="AI9" i="10"/>
  <c r="AH9" i="10"/>
  <c r="AG9" i="10"/>
  <c r="Y9" i="10"/>
  <c r="AB9" i="10" s="1"/>
  <c r="X9" i="10"/>
  <c r="AE9" i="10" s="1"/>
  <c r="W9" i="10"/>
  <c r="AD9" i="10" s="1"/>
  <c r="AI8" i="10"/>
  <c r="AH8" i="10"/>
  <c r="AG8" i="10"/>
  <c r="Y8" i="10"/>
  <c r="AB8" i="10" s="1"/>
  <c r="X8" i="10"/>
  <c r="AA8" i="10" s="1"/>
  <c r="W8" i="10"/>
  <c r="AD8" i="10" s="1"/>
  <c r="AI7" i="10"/>
  <c r="AH7" i="10"/>
  <c r="AG7" i="10"/>
  <c r="Y7" i="10"/>
  <c r="AF7" i="10" s="1"/>
  <c r="X7" i="10"/>
  <c r="AA7" i="10" s="1"/>
  <c r="W7" i="10"/>
  <c r="AD7" i="10" s="1"/>
  <c r="AI6" i="10"/>
  <c r="AH6" i="10"/>
  <c r="AG6" i="10"/>
  <c r="Z6" i="10"/>
  <c r="Y6" i="10"/>
  <c r="AB6" i="10" s="1"/>
  <c r="X6" i="10"/>
  <c r="AE6" i="10" s="1"/>
  <c r="AI5" i="10"/>
  <c r="AH5" i="10"/>
  <c r="AG5" i="10"/>
  <c r="Y5" i="10"/>
  <c r="AB5" i="10" s="1"/>
  <c r="X5" i="10"/>
  <c r="AE5" i="10" s="1"/>
  <c r="W5" i="10"/>
  <c r="AD5" i="10" s="1"/>
  <c r="AI4" i="10"/>
  <c r="AH4" i="10"/>
  <c r="AG4" i="10"/>
  <c r="Y4" i="10"/>
  <c r="AF4" i="10" s="1"/>
  <c r="X4" i="10"/>
  <c r="AA4" i="10" s="1"/>
  <c r="W4" i="10"/>
  <c r="AD4" i="10" s="1"/>
  <c r="AI3" i="10"/>
  <c r="AH3" i="10"/>
  <c r="AG3" i="10"/>
  <c r="Y3" i="10"/>
  <c r="AB3" i="10" s="1"/>
  <c r="X3" i="10"/>
  <c r="AE3" i="10" s="1"/>
  <c r="W3" i="10"/>
  <c r="AD3" i="10" s="1"/>
  <c r="AD38" i="1"/>
  <c r="AD39" i="1"/>
  <c r="AD40" i="1"/>
  <c r="AD41" i="1"/>
  <c r="AD42" i="1"/>
  <c r="AD43" i="1"/>
  <c r="AD44" i="1"/>
  <c r="AD45" i="1"/>
  <c r="AD37" i="1"/>
  <c r="AC38" i="1"/>
  <c r="AC39" i="1"/>
  <c r="AC40" i="1"/>
  <c r="AC41" i="1"/>
  <c r="AC42" i="1"/>
  <c r="AC43" i="1"/>
  <c r="AC44" i="1"/>
  <c r="AC45" i="1"/>
  <c r="AC37" i="1"/>
  <c r="AE38" i="1"/>
  <c r="AE39" i="1"/>
  <c r="AE40" i="1"/>
  <c r="AE41" i="1"/>
  <c r="AE42" i="1"/>
  <c r="AE43" i="1"/>
  <c r="AE44" i="1"/>
  <c r="AE45" i="1"/>
  <c r="AE37" i="1"/>
  <c r="AD27" i="1"/>
  <c r="AD28" i="1"/>
  <c r="AD29" i="1"/>
  <c r="AD30" i="1"/>
  <c r="AD31" i="1"/>
  <c r="AD32" i="1"/>
  <c r="AD33" i="1"/>
  <c r="AD34" i="1"/>
  <c r="AD26" i="1"/>
  <c r="AC27" i="1"/>
  <c r="AC28" i="1"/>
  <c r="AC29" i="1"/>
  <c r="AC30" i="1"/>
  <c r="AC31" i="1"/>
  <c r="AC32" i="1"/>
  <c r="AC33" i="1"/>
  <c r="AC34" i="1"/>
  <c r="AC26" i="1"/>
  <c r="AE27" i="1"/>
  <c r="AE28" i="1"/>
  <c r="AE29" i="1"/>
  <c r="AE30" i="1"/>
  <c r="AE31" i="1"/>
  <c r="AE32" i="1"/>
  <c r="AE33" i="1"/>
  <c r="AE34" i="1"/>
  <c r="AE26" i="1"/>
  <c r="AD16" i="1"/>
  <c r="AD17" i="1"/>
  <c r="AD18" i="1"/>
  <c r="AD19" i="1"/>
  <c r="AD20" i="1"/>
  <c r="AD21" i="1"/>
  <c r="AD22" i="1"/>
  <c r="AD23" i="1"/>
  <c r="AD15" i="1"/>
  <c r="AC16" i="1"/>
  <c r="AC17" i="1"/>
  <c r="AC18" i="1"/>
  <c r="AC19" i="1"/>
  <c r="AC20" i="1"/>
  <c r="AC21" i="1"/>
  <c r="AC22" i="1"/>
  <c r="AC23" i="1"/>
  <c r="AC15" i="1"/>
  <c r="AE16" i="1"/>
  <c r="AE17" i="1"/>
  <c r="AE18" i="1"/>
  <c r="AE19" i="1"/>
  <c r="AE20" i="1"/>
  <c r="AE21" i="1"/>
  <c r="AE22" i="1"/>
  <c r="AE23" i="1"/>
  <c r="AE15" i="1"/>
  <c r="AE3" i="1"/>
  <c r="AE4" i="1"/>
  <c r="AE5" i="1"/>
  <c r="AE6" i="1"/>
  <c r="AE7" i="1"/>
  <c r="AE8" i="1"/>
  <c r="AE9" i="1"/>
  <c r="AE10" i="1"/>
  <c r="AE11" i="1"/>
  <c r="AD4" i="1"/>
  <c r="AD5" i="1"/>
  <c r="AD6" i="1"/>
  <c r="AD7" i="1"/>
  <c r="AD8" i="1"/>
  <c r="AD9" i="1"/>
  <c r="AD10" i="1"/>
  <c r="AD11" i="1"/>
  <c r="AD3" i="1"/>
  <c r="AC4" i="1"/>
  <c r="AC5" i="1"/>
  <c r="AC6" i="1"/>
  <c r="AC7" i="1"/>
  <c r="AC8" i="1"/>
  <c r="AC9" i="1"/>
  <c r="AC10" i="1"/>
  <c r="AC11" i="1"/>
  <c r="AC3" i="1"/>
  <c r="AA44" i="1"/>
  <c r="AA37" i="1"/>
  <c r="Z41" i="1"/>
  <c r="Z44" i="1"/>
  <c r="Z45" i="1"/>
  <c r="Y40" i="1"/>
  <c r="Y43" i="1"/>
  <c r="Y44" i="1"/>
  <c r="AA28" i="1"/>
  <c r="AA31" i="1"/>
  <c r="AA32" i="1"/>
  <c r="Z27" i="1"/>
  <c r="Z30" i="1"/>
  <c r="Z31" i="1"/>
  <c r="Z26" i="1"/>
  <c r="Y29" i="1"/>
  <c r="Y30" i="1"/>
  <c r="Y34" i="1"/>
  <c r="AA17" i="1"/>
  <c r="AA18" i="1"/>
  <c r="AA22" i="1"/>
  <c r="Z16" i="1"/>
  <c r="Z17" i="1"/>
  <c r="Z21" i="1"/>
  <c r="Z15" i="1"/>
  <c r="Y16" i="1"/>
  <c r="Y20" i="1"/>
  <c r="Y23" i="1"/>
  <c r="Y15" i="1"/>
  <c r="Z10" i="1"/>
  <c r="AA10" i="1"/>
  <c r="AA11" i="1"/>
  <c r="AA7" i="1"/>
  <c r="Z3" i="1"/>
  <c r="X37" i="1"/>
  <c r="X38" i="1"/>
  <c r="AA38" i="1" s="1"/>
  <c r="X39" i="1"/>
  <c r="AA39" i="1" s="1"/>
  <c r="X40" i="1"/>
  <c r="AA40" i="1" s="1"/>
  <c r="X41" i="1"/>
  <c r="AA41" i="1" s="1"/>
  <c r="X42" i="1"/>
  <c r="AA42" i="1" s="1"/>
  <c r="X43" i="1"/>
  <c r="AA43" i="1" s="1"/>
  <c r="X44" i="1"/>
  <c r="X45" i="1"/>
  <c r="AA45" i="1" s="1"/>
  <c r="W38" i="1"/>
  <c r="Z38" i="1" s="1"/>
  <c r="W39" i="1"/>
  <c r="Z39" i="1" s="1"/>
  <c r="W40" i="1"/>
  <c r="Z40" i="1" s="1"/>
  <c r="W41" i="1"/>
  <c r="W42" i="1"/>
  <c r="Z42" i="1" s="1"/>
  <c r="W43" i="1"/>
  <c r="Z43" i="1" s="1"/>
  <c r="W44" i="1"/>
  <c r="W45" i="1"/>
  <c r="W37" i="1"/>
  <c r="Z37" i="1" s="1"/>
  <c r="V38" i="1"/>
  <c r="Y38" i="1" s="1"/>
  <c r="V39" i="1"/>
  <c r="Y39" i="1" s="1"/>
  <c r="V40" i="1"/>
  <c r="V41" i="1"/>
  <c r="Y41" i="1" s="1"/>
  <c r="V42" i="1"/>
  <c r="Y42" i="1" s="1"/>
  <c r="V43" i="1"/>
  <c r="V44" i="1"/>
  <c r="V45" i="1"/>
  <c r="Y45" i="1" s="1"/>
  <c r="V37" i="1"/>
  <c r="Y37" i="1" s="1"/>
  <c r="X27" i="1"/>
  <c r="AA27" i="1" s="1"/>
  <c r="X28" i="1"/>
  <c r="X29" i="1"/>
  <c r="AA29" i="1" s="1"/>
  <c r="X30" i="1"/>
  <c r="AA30" i="1" s="1"/>
  <c r="X31" i="1"/>
  <c r="X32" i="1"/>
  <c r="X33" i="1"/>
  <c r="AA33" i="1" s="1"/>
  <c r="X34" i="1"/>
  <c r="AA34" i="1" s="1"/>
  <c r="X26" i="1"/>
  <c r="AA26" i="1" s="1"/>
  <c r="W27" i="1"/>
  <c r="W28" i="1"/>
  <c r="Z28" i="1" s="1"/>
  <c r="W29" i="1"/>
  <c r="Z29" i="1" s="1"/>
  <c r="W30" i="1"/>
  <c r="W31" i="1"/>
  <c r="W32" i="1"/>
  <c r="Z32" i="1" s="1"/>
  <c r="W33" i="1"/>
  <c r="Z33" i="1" s="1"/>
  <c r="W34" i="1"/>
  <c r="Z34" i="1" s="1"/>
  <c r="W26" i="1"/>
  <c r="V27" i="1"/>
  <c r="Y27" i="1" s="1"/>
  <c r="V28" i="1"/>
  <c r="Y28" i="1" s="1"/>
  <c r="V29" i="1"/>
  <c r="V30" i="1"/>
  <c r="V31" i="1"/>
  <c r="Y31" i="1" s="1"/>
  <c r="V32" i="1"/>
  <c r="Y32" i="1" s="1"/>
  <c r="V33" i="1"/>
  <c r="Y33" i="1" s="1"/>
  <c r="V34" i="1"/>
  <c r="V26" i="1"/>
  <c r="Y26" i="1" s="1"/>
  <c r="X16" i="1"/>
  <c r="AA16" i="1" s="1"/>
  <c r="X17" i="1"/>
  <c r="X18" i="1"/>
  <c r="X19" i="1"/>
  <c r="AA19" i="1" s="1"/>
  <c r="X20" i="1"/>
  <c r="AA20" i="1" s="1"/>
  <c r="X21" i="1"/>
  <c r="AA21" i="1" s="1"/>
  <c r="X22" i="1"/>
  <c r="X23" i="1"/>
  <c r="AA23" i="1" s="1"/>
  <c r="X15" i="1"/>
  <c r="AA15" i="1" s="1"/>
  <c r="W16" i="1"/>
  <c r="W17" i="1"/>
  <c r="W18" i="1"/>
  <c r="Z18" i="1" s="1"/>
  <c r="W19" i="1"/>
  <c r="Z19" i="1" s="1"/>
  <c r="W20" i="1"/>
  <c r="Z20" i="1" s="1"/>
  <c r="W21" i="1"/>
  <c r="W22" i="1"/>
  <c r="Z22" i="1" s="1"/>
  <c r="W23" i="1"/>
  <c r="Z23" i="1" s="1"/>
  <c r="W15" i="1"/>
  <c r="V16" i="1"/>
  <c r="V17" i="1"/>
  <c r="Y17" i="1" s="1"/>
  <c r="V18" i="1"/>
  <c r="Y18" i="1" s="1"/>
  <c r="V19" i="1"/>
  <c r="Y19" i="1" s="1"/>
  <c r="V20" i="1"/>
  <c r="V21" i="1"/>
  <c r="Y21" i="1" s="1"/>
  <c r="V22" i="1"/>
  <c r="Y22" i="1" s="1"/>
  <c r="V23" i="1"/>
  <c r="V15" i="1"/>
  <c r="X4" i="1"/>
  <c r="AA4" i="1" s="1"/>
  <c r="X5" i="1"/>
  <c r="AA5" i="1" s="1"/>
  <c r="X6" i="1"/>
  <c r="AA6" i="1" s="1"/>
  <c r="X7" i="1"/>
  <c r="X8" i="1"/>
  <c r="AA8" i="1" s="1"/>
  <c r="X9" i="1"/>
  <c r="AA9" i="1" s="1"/>
  <c r="X10" i="1"/>
  <c r="X11" i="1"/>
  <c r="X3" i="1"/>
  <c r="AA3" i="1" s="1"/>
  <c r="V4" i="1"/>
  <c r="Y4" i="1" s="1"/>
  <c r="V5" i="1"/>
  <c r="Y5" i="1" s="1"/>
  <c r="V6" i="1"/>
  <c r="Y6" i="1" s="1"/>
  <c r="V7" i="1"/>
  <c r="Y7" i="1" s="1"/>
  <c r="V8" i="1"/>
  <c r="Y8" i="1" s="1"/>
  <c r="V9" i="1"/>
  <c r="Y9" i="1" s="1"/>
  <c r="V10" i="1"/>
  <c r="Y10" i="1" s="1"/>
  <c r="V11" i="1"/>
  <c r="Y11" i="1" s="1"/>
  <c r="V3" i="1"/>
  <c r="Y3" i="1" s="1"/>
  <c r="W3" i="1"/>
  <c r="W4" i="1"/>
  <c r="Z4" i="1" s="1"/>
  <c r="W5" i="1"/>
  <c r="Z5" i="1" s="1"/>
  <c r="W6" i="1"/>
  <c r="Z6" i="1" s="1"/>
  <c r="W7" i="1"/>
  <c r="Z7" i="1" s="1"/>
  <c r="W8" i="1"/>
  <c r="Z8" i="1" s="1"/>
  <c r="W9" i="1"/>
  <c r="Z9" i="1" s="1"/>
  <c r="W10" i="1"/>
  <c r="W11" i="1"/>
  <c r="Z11" i="1" s="1"/>
  <c r="AH26" i="1"/>
  <c r="AG27" i="1"/>
  <c r="AG28" i="1"/>
  <c r="AG29" i="1"/>
  <c r="AG30" i="1"/>
  <c r="AG31" i="1"/>
  <c r="AG32" i="1"/>
  <c r="AG33" i="1"/>
  <c r="AG34" i="1"/>
  <c r="AG26" i="1"/>
  <c r="AF27" i="1"/>
  <c r="AF28" i="1"/>
  <c r="AF29" i="1"/>
  <c r="AF30" i="1"/>
  <c r="AF31" i="1"/>
  <c r="AF32" i="1"/>
  <c r="AF33" i="1"/>
  <c r="AF34" i="1"/>
  <c r="AF26" i="1"/>
  <c r="AH27" i="1"/>
  <c r="AH28" i="1"/>
  <c r="AH29" i="1"/>
  <c r="AH30" i="1"/>
  <c r="AH31" i="1"/>
  <c r="AH32" i="1"/>
  <c r="AH33" i="1"/>
  <c r="AH34" i="1"/>
  <c r="AG3" i="1"/>
  <c r="AG4" i="1"/>
  <c r="AG5" i="1"/>
  <c r="AG6" i="1"/>
  <c r="AG7" i="1"/>
  <c r="AG8" i="1"/>
  <c r="AG9" i="1"/>
  <c r="AG10" i="1"/>
  <c r="AG11" i="1"/>
  <c r="AF4" i="1"/>
  <c r="AF5" i="1"/>
  <c r="AF6" i="1"/>
  <c r="AF7" i="1"/>
  <c r="AF8" i="1"/>
  <c r="AF9" i="1"/>
  <c r="AF10" i="1"/>
  <c r="AF11" i="1"/>
  <c r="AF3" i="1"/>
  <c r="AH4" i="1"/>
  <c r="AH5" i="1"/>
  <c r="AH6" i="1"/>
  <c r="AH7" i="1"/>
  <c r="AH8" i="1"/>
  <c r="AH9" i="1"/>
  <c r="AH10" i="1"/>
  <c r="AH11" i="1"/>
  <c r="AH3" i="1"/>
  <c r="B16" i="6"/>
  <c r="E8" i="6"/>
  <c r="B8" i="6"/>
  <c r="E7" i="6"/>
  <c r="B7" i="6"/>
  <c r="E6" i="6"/>
  <c r="B6" i="6"/>
  <c r="E5" i="6"/>
  <c r="B5" i="6"/>
  <c r="B4" i="6"/>
  <c r="AD10" i="11" l="1"/>
  <c r="AD27" i="12"/>
  <c r="Z6" i="12"/>
  <c r="AA28" i="12"/>
  <c r="AD19" i="12"/>
  <c r="Z8" i="12"/>
  <c r="AB17" i="12"/>
  <c r="AE19" i="12"/>
  <c r="AD7" i="12"/>
  <c r="AD40" i="12"/>
  <c r="AF43" i="12"/>
  <c r="AF26" i="12"/>
  <c r="AE7" i="12"/>
  <c r="AB8" i="12"/>
  <c r="Z9" i="12"/>
  <c r="Z10" i="12"/>
  <c r="AA16" i="12"/>
  <c r="AD18" i="12"/>
  <c r="AE44" i="12"/>
  <c r="Z4" i="12"/>
  <c r="Z23" i="12"/>
  <c r="AD3" i="12"/>
  <c r="Z43" i="12"/>
  <c r="AA39" i="12"/>
  <c r="AA17" i="12"/>
  <c r="AA18" i="12"/>
  <c r="AB27" i="12"/>
  <c r="AB40" i="12"/>
  <c r="Z44" i="12"/>
  <c r="AE9" i="12"/>
  <c r="AB10" i="12"/>
  <c r="Z11" i="12"/>
  <c r="AB16" i="12"/>
  <c r="Z22" i="12"/>
  <c r="AB23" i="12"/>
  <c r="AB28" i="12"/>
  <c r="AB29" i="12"/>
  <c r="AD39" i="12"/>
  <c r="AA43" i="12"/>
  <c r="Z15" i="12"/>
  <c r="AF18" i="12"/>
  <c r="AA21" i="12"/>
  <c r="AA22" i="12"/>
  <c r="AD29" i="12"/>
  <c r="AA30" i="12"/>
  <c r="AB38" i="12"/>
  <c r="Z42" i="12"/>
  <c r="AE11" i="12"/>
  <c r="AB15" i="12"/>
  <c r="AB21" i="12"/>
  <c r="AB30" i="12"/>
  <c r="AD31" i="12"/>
  <c r="AA32" i="12"/>
  <c r="AE38" i="12"/>
  <c r="AA42" i="12"/>
  <c r="AB20" i="12"/>
  <c r="AF31" i="12"/>
  <c r="AB32" i="12"/>
  <c r="AD33" i="12"/>
  <c r="AA34" i="12"/>
  <c r="AA41" i="12"/>
  <c r="AD45" i="12"/>
  <c r="AE3" i="12"/>
  <c r="AB4" i="12"/>
  <c r="AD5" i="12"/>
  <c r="AD20" i="12"/>
  <c r="AF33" i="12"/>
  <c r="AB34" i="12"/>
  <c r="AD37" i="12"/>
  <c r="AB41" i="12"/>
  <c r="AE5" i="12"/>
  <c r="AB6" i="12"/>
  <c r="Z17" i="12"/>
  <c r="AA26" i="12"/>
  <c r="AF37" i="12"/>
  <c r="AF34" i="11"/>
  <c r="AH23" i="11"/>
  <c r="AH28" i="11"/>
  <c r="AD9" i="11"/>
  <c r="AF8" i="11"/>
  <c r="AD19" i="11"/>
  <c r="AE32" i="11"/>
  <c r="AF41" i="11"/>
  <c r="AJ22" i="11"/>
  <c r="AH30" i="11"/>
  <c r="AD44" i="11"/>
  <c r="AJ37" i="11"/>
  <c r="AE17" i="11"/>
  <c r="AD6" i="11"/>
  <c r="AH15" i="11"/>
  <c r="AF17" i="11"/>
  <c r="AD5" i="11"/>
  <c r="AF6" i="11"/>
  <c r="AE43" i="11"/>
  <c r="AH4" i="11"/>
  <c r="AH22" i="11"/>
  <c r="AD32" i="11"/>
  <c r="AH39" i="11"/>
  <c r="AD7" i="11"/>
  <c r="AD8" i="11"/>
  <c r="AI6" i="11"/>
  <c r="AJ33" i="11"/>
  <c r="AH34" i="11"/>
  <c r="AE30" i="11"/>
  <c r="AI21" i="11"/>
  <c r="AF38" i="11"/>
  <c r="AF40" i="11"/>
  <c r="AD3" i="11"/>
  <c r="AD11" i="11"/>
  <c r="AF16" i="11"/>
  <c r="AF26" i="11"/>
  <c r="AJ27" i="11"/>
  <c r="AF28" i="11"/>
  <c r="AJ29" i="11"/>
  <c r="AF30" i="11"/>
  <c r="AJ31" i="11"/>
  <c r="AJ39" i="11"/>
  <c r="AI40" i="11"/>
  <c r="AF4" i="11"/>
  <c r="AI10" i="11"/>
  <c r="AF15" i="11"/>
  <c r="AH16" i="11"/>
  <c r="AE22" i="11"/>
  <c r="AF23" i="11"/>
  <c r="AH26" i="11"/>
  <c r="AF32" i="11"/>
  <c r="AE34" i="11"/>
  <c r="AD43" i="11"/>
  <c r="AI4" i="11"/>
  <c r="AI15" i="11"/>
  <c r="AF21" i="11"/>
  <c r="AI23" i="11"/>
  <c r="AD42" i="11"/>
  <c r="AD18" i="11"/>
  <c r="AE39" i="11"/>
  <c r="AD40" i="11"/>
  <c r="AD41" i="11"/>
  <c r="AE42" i="11"/>
  <c r="AD17" i="11"/>
  <c r="AE18" i="11"/>
  <c r="AE41" i="11"/>
  <c r="AF42" i="11"/>
  <c r="AI8" i="11"/>
  <c r="AF10" i="11"/>
  <c r="AE16" i="11"/>
  <c r="AJ20" i="11"/>
  <c r="AE26" i="11"/>
  <c r="AE28" i="11"/>
  <c r="AI38" i="11"/>
  <c r="Z15" i="10"/>
  <c r="AF3" i="10"/>
  <c r="AF9" i="10"/>
  <c r="AE7" i="10"/>
  <c r="AF6" i="10"/>
  <c r="AE27" i="10"/>
  <c r="AA32" i="10"/>
  <c r="AA26" i="10"/>
  <c r="Z31" i="10"/>
  <c r="Z41" i="10"/>
  <c r="Z37" i="10"/>
  <c r="AA30" i="10"/>
  <c r="AE31" i="10"/>
  <c r="Z40" i="10"/>
  <c r="AD16" i="10"/>
  <c r="Z21" i="10"/>
  <c r="AE29" i="10"/>
  <c r="AB38" i="10"/>
  <c r="AF40" i="10"/>
  <c r="AB21" i="10"/>
  <c r="AA28" i="10"/>
  <c r="AB42" i="10"/>
  <c r="AB44" i="10"/>
  <c r="Z3" i="10"/>
  <c r="AA5" i="10"/>
  <c r="Z9" i="10"/>
  <c r="AE11" i="10"/>
  <c r="AF15" i="10"/>
  <c r="AA34" i="10"/>
  <c r="AE37" i="10"/>
  <c r="AE4" i="10"/>
  <c r="AE8" i="10"/>
  <c r="AE10" i="10"/>
  <c r="AE33" i="10"/>
  <c r="AE41" i="10"/>
  <c r="AA43" i="10"/>
  <c r="AA3" i="10"/>
  <c r="AF5" i="10"/>
  <c r="AA6" i="10"/>
  <c r="AF8" i="10"/>
  <c r="AA9" i="10"/>
  <c r="AF11" i="10"/>
  <c r="AE16" i="10"/>
  <c r="Z19" i="10"/>
  <c r="Z20" i="10"/>
  <c r="AD28" i="10"/>
  <c r="Z29" i="10"/>
  <c r="AD32" i="10"/>
  <c r="Z33" i="10"/>
  <c r="AA40" i="10"/>
  <c r="AD42" i="10"/>
  <c r="AE15" i="10"/>
  <c r="AA19" i="10"/>
  <c r="AA20" i="10"/>
  <c r="AA39" i="10"/>
  <c r="Z4" i="10"/>
  <c r="Z7" i="10"/>
  <c r="Z10" i="10"/>
  <c r="AA18" i="10"/>
  <c r="AB19" i="10"/>
  <c r="Z23" i="10"/>
  <c r="Z26" i="10"/>
  <c r="Z30" i="10"/>
  <c r="Z34" i="10"/>
  <c r="AB39" i="10"/>
  <c r="Z44" i="10"/>
  <c r="Z45" i="10"/>
  <c r="AB4" i="10"/>
  <c r="AB10" i="10"/>
  <c r="AB18" i="10"/>
  <c r="AA23" i="10"/>
  <c r="Z38" i="10"/>
  <c r="AA44" i="10"/>
  <c r="AA45" i="10"/>
  <c r="Z5" i="10"/>
  <c r="AB7" i="10"/>
  <c r="Z11" i="10"/>
  <c r="Z17" i="10"/>
  <c r="AB23" i="10"/>
  <c r="Z27" i="10"/>
  <c r="Z8" i="10"/>
  <c r="AB17" i="10"/>
  <c r="AA22" i="10"/>
  <c r="AB43" i="10"/>
  <c r="AF22" i="10"/>
  <c r="AE4" i="12"/>
  <c r="AE6" i="12"/>
  <c r="AE8" i="12"/>
  <c r="AE10" i="12"/>
  <c r="AE15" i="12"/>
  <c r="AD16" i="12"/>
  <c r="AF22" i="12"/>
  <c r="AE23" i="12"/>
  <c r="AD26" i="12"/>
  <c r="AD28" i="12"/>
  <c r="AD30" i="12"/>
  <c r="AD32" i="12"/>
  <c r="AD34" i="12"/>
  <c r="AF39" i="12"/>
  <c r="AE40" i="12"/>
  <c r="AD41" i="12"/>
  <c r="AB42" i="12"/>
  <c r="AB3" i="12"/>
  <c r="AB7" i="12"/>
  <c r="AB19" i="12"/>
  <c r="AA20" i="12"/>
  <c r="Z21" i="12"/>
  <c r="AA27" i="12"/>
  <c r="AA29" i="12"/>
  <c r="AA31" i="12"/>
  <c r="AA33" i="12"/>
  <c r="AA37" i="12"/>
  <c r="Z38" i="12"/>
  <c r="AB44" i="12"/>
  <c r="AA45" i="12"/>
  <c r="AB5" i="12"/>
  <c r="AB9" i="12"/>
  <c r="AB11" i="12"/>
  <c r="AB45" i="12"/>
  <c r="AE3" i="11"/>
  <c r="AE5" i="11"/>
  <c r="AE7" i="11"/>
  <c r="AE9" i="11"/>
  <c r="AE11" i="11"/>
  <c r="AF18" i="11"/>
  <c r="AE19" i="11"/>
  <c r="AD20" i="11"/>
  <c r="AD27" i="11"/>
  <c r="AD29" i="11"/>
  <c r="AD31" i="11"/>
  <c r="AD33" i="11"/>
  <c r="AD37" i="11"/>
  <c r="AF43" i="11"/>
  <c r="AE44" i="11"/>
  <c r="AD45" i="11"/>
  <c r="AF3" i="11"/>
  <c r="AF5" i="11"/>
  <c r="AF7" i="11"/>
  <c r="AF9" i="11"/>
  <c r="AF11" i="11"/>
  <c r="AF19" i="11"/>
  <c r="AE20" i="11"/>
  <c r="AD21" i="11"/>
  <c r="AE27" i="11"/>
  <c r="AE29" i="11"/>
  <c r="AE31" i="11"/>
  <c r="AE33" i="11"/>
  <c r="AE37" i="11"/>
  <c r="AD38" i="11"/>
  <c r="AF44" i="11"/>
  <c r="AE45" i="11"/>
  <c r="AF45" i="11"/>
  <c r="AB16" i="10"/>
  <c r="AA17" i="10"/>
  <c r="Z18" i="10"/>
  <c r="AB26" i="10"/>
  <c r="AB28" i="10"/>
  <c r="AB30" i="10"/>
  <c r="AB32" i="10"/>
  <c r="AB34" i="10"/>
  <c r="AB41" i="10"/>
  <c r="AA42" i="10"/>
  <c r="Z43" i="10"/>
  <c r="AB20" i="10"/>
  <c r="AA21" i="10"/>
  <c r="Z22" i="10"/>
  <c r="AB27" i="10"/>
  <c r="AB29" i="10"/>
  <c r="AB31" i="10"/>
  <c r="AB33" i="10"/>
  <c r="AB37" i="10"/>
  <c r="AA38" i="10"/>
  <c r="Z39" i="10"/>
  <c r="AB45" i="10"/>
  <c r="F53" i="6"/>
  <c r="F51" i="6" l="1"/>
  <c r="F52" i="6"/>
  <c r="F54" i="6"/>
  <c r="F55" i="6"/>
  <c r="E53" i="6"/>
  <c r="D55" i="6" l="1"/>
  <c r="D52" i="6"/>
  <c r="E52" i="6"/>
  <c r="D54" i="6"/>
  <c r="D51" i="6"/>
  <c r="D53" i="6"/>
  <c r="E55" i="6"/>
  <c r="E54" i="6"/>
  <c r="E51" i="6"/>
</calcChain>
</file>

<file path=xl/sharedStrings.xml><?xml version="1.0" encoding="utf-8"?>
<sst xmlns="http://schemas.openxmlformats.org/spreadsheetml/2006/main" count="315" uniqueCount="55">
  <si>
    <t>T_air</t>
  </si>
  <si>
    <t>n_GTU</t>
  </si>
  <si>
    <t>GTU</t>
  </si>
  <si>
    <t>GTU_KPD</t>
  </si>
  <si>
    <t>Turbine</t>
  </si>
  <si>
    <t>KN</t>
  </si>
  <si>
    <t>DK</t>
  </si>
  <si>
    <t>PEN</t>
  </si>
  <si>
    <t>Turbine_Qt</t>
  </si>
  <si>
    <t>ASW_Qt</t>
  </si>
  <si>
    <t>ASW_bull</t>
  </si>
  <si>
    <t>Delta_P_Diafragma</t>
  </si>
  <si>
    <t>INKOND</t>
  </si>
  <si>
    <t>ASWatm</t>
  </si>
  <si>
    <t>Calculate_minimum</t>
  </si>
  <si>
    <t>G_ASW</t>
  </si>
  <si>
    <t>Time to calculate</t>
  </si>
  <si>
    <t>То что скинет Дима (ОБНОВИТЬ)</t>
  </si>
  <si>
    <t>Т</t>
  </si>
  <si>
    <t>Пик</t>
  </si>
  <si>
    <t>Провал</t>
  </si>
  <si>
    <t>Зарядка день-разрядка ночь</t>
  </si>
  <si>
    <t>Зарядка ночь разрядка день</t>
  </si>
  <si>
    <t>2,920684582141670E-05x5 - 1,817632666623050E-04x4 - 1,464067050969310E-02x3 + 4,667237990612450E-01x2 + 5,024806964265030E-01x + 1,536443136672040E+03</t>
  </si>
  <si>
    <t>провал</t>
  </si>
  <si>
    <t>-3,843671881309520E-05x5 + 1,452674024182700E-05x4 + 2,559162832808860E-02x3 + 4,935307632601750E-03x2 - 4,816976534850370E+00x + 8,551048550043700E+02</t>
  </si>
  <si>
    <t>Относительная прибыль, руб/МВт</t>
  </si>
  <si>
    <t>Нет Аккум</t>
  </si>
  <si>
    <t xml:space="preserve">Мощность нетто </t>
  </si>
  <si>
    <t>с Аккумулятором на зарядке</t>
  </si>
  <si>
    <t>С аккумулятором на разрядке</t>
  </si>
  <si>
    <t>Без аккумулятора</t>
  </si>
  <si>
    <t>МИНИМУМ НАГРУЗКИ</t>
  </si>
  <si>
    <t>НОЧЬ</t>
  </si>
  <si>
    <t>ДЕНь</t>
  </si>
  <si>
    <t>НОМИНАЛЬНАЯ НАГРУЗКА</t>
  </si>
  <si>
    <t>АТМ АККУМ</t>
  </si>
  <si>
    <t>1 МПА Аккум</t>
  </si>
  <si>
    <t>Мощность нетто</t>
  </si>
  <si>
    <t>Нагрузка</t>
  </si>
  <si>
    <t>КПД эд</t>
  </si>
  <si>
    <t>КПД мех</t>
  </si>
  <si>
    <t>КПД эг</t>
  </si>
  <si>
    <t>КПД нетто физ метод</t>
  </si>
  <si>
    <t>КИТТ</t>
  </si>
  <si>
    <t>Атмосферный тип</t>
  </si>
  <si>
    <t>ТИП ПОД ДАВЛЕНИЕМ</t>
  </si>
  <si>
    <t>ДОБАВИТЬ ДЕЛЬТУ МОЩНОСТИ</t>
  </si>
  <si>
    <t>ДЕНЬ РАЗРЯДКА НОЧЬ ЗАРЯДКА</t>
  </si>
  <si>
    <t>ДЕЛЬТА МОЩНОСТИ (Разность зарядки  от без Аккум)</t>
  </si>
  <si>
    <t>ДЕЛЬТА МОЩНОСТИ (Разность разрядки  от без Аккум)</t>
  </si>
  <si>
    <t>Пик максимум</t>
  </si>
  <si>
    <t>Пик минимум</t>
  </si>
  <si>
    <t>Провал Максимум</t>
  </si>
  <si>
    <t>Провал 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</si>
</sst>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72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2" borderId="0" xfId="0" applyFill="1"/>
    <xf numFmtId="0" fontId="0" fillId="7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'140m3'!$W$3:$W$11</c:f>
              <c:numCache>
                <c:formatCode>General</c:formatCode>
                <c:ptCount val="9"/>
                <c:pt idx="0">
                  <c:v>174.35367548932481</c:v>
                </c:pt>
                <c:pt idx="1">
                  <c:v>185.8297510366188</c:v>
                </c:pt>
                <c:pt idx="2">
                  <c:v>196.04297189396064</c:v>
                </c:pt>
                <c:pt idx="3">
                  <c:v>196.25420666040401</c:v>
                </c:pt>
                <c:pt idx="4">
                  <c:v>196.15898363070707</c:v>
                </c:pt>
                <c:pt idx="5">
                  <c:v>196.80912525594897</c:v>
                </c:pt>
                <c:pt idx="6">
                  <c:v>195.46285386071236</c:v>
                </c:pt>
                <c:pt idx="7">
                  <c:v>190.76125771359915</c:v>
                </c:pt>
                <c:pt idx="8">
                  <c:v>187.90184218378522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3E-4B94-9473-AADF1CD729BB}"/>
            </c:ext>
          </c:extLst>
        </c:ser>
        <c:ser>
          <c:idx val="0"/>
          <c:order val="1"/>
          <c:tx>
            <c:v>Разрядка 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D-434A-A4C7-8A18F02FC49C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D-434A-A4C7-8A18F02F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35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'140m3'!$V$26:$V$34</c:f>
              <c:numCache>
                <c:formatCode>General</c:formatCode>
                <c:ptCount val="9"/>
                <c:pt idx="0">
                  <c:v>179.31755077183414</c:v>
                </c:pt>
                <c:pt idx="1">
                  <c:v>192.38799967480065</c:v>
                </c:pt>
                <c:pt idx="2">
                  <c:v>202.78671037320575</c:v>
                </c:pt>
                <c:pt idx="3">
                  <c:v>203.38884934131843</c:v>
                </c:pt>
                <c:pt idx="4">
                  <c:v>203.64605367347158</c:v>
                </c:pt>
                <c:pt idx="5">
                  <c:v>204.50329954219035</c:v>
                </c:pt>
                <c:pt idx="6">
                  <c:v>203.05558616512494</c:v>
                </c:pt>
                <c:pt idx="7">
                  <c:v>198.38373810778307</c:v>
                </c:pt>
                <c:pt idx="8">
                  <c:v>195.18317143522594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'140m3'!$W$37:$W$45</c:f>
              <c:numCache>
                <c:formatCode>General</c:formatCode>
                <c:ptCount val="9"/>
                <c:pt idx="0">
                  <c:v>205.15402734064858</c:v>
                </c:pt>
                <c:pt idx="1">
                  <c:v>205.11815198570972</c:v>
                </c:pt>
                <c:pt idx="2">
                  <c:v>206.93565293812867</c:v>
                </c:pt>
                <c:pt idx="3">
                  <c:v>209.71211633089843</c:v>
                </c:pt>
                <c:pt idx="4">
                  <c:v>212.34208604036152</c:v>
                </c:pt>
                <c:pt idx="5">
                  <c:v>214.49517994713449</c:v>
                </c:pt>
                <c:pt idx="6">
                  <c:v>214.28706901005845</c:v>
                </c:pt>
                <c:pt idx="7">
                  <c:v>209.20293790180753</c:v>
                </c:pt>
                <c:pt idx="8">
                  <c:v>206.055864103647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'140m3'!$AC$3:$AC$11</c:f>
              <c:numCache>
                <c:formatCode>General</c:formatCode>
                <c:ptCount val="9"/>
                <c:pt idx="0">
                  <c:v>0.76591970425976008</c:v>
                </c:pt>
                <c:pt idx="1">
                  <c:v>0.77570335954682956</c:v>
                </c:pt>
                <c:pt idx="2">
                  <c:v>0.78311534897836665</c:v>
                </c:pt>
                <c:pt idx="3">
                  <c:v>0.79059892700774836</c:v>
                </c:pt>
                <c:pt idx="4">
                  <c:v>0.79790501353701182</c:v>
                </c:pt>
                <c:pt idx="5">
                  <c:v>0.80306991791510396</c:v>
                </c:pt>
                <c:pt idx="6">
                  <c:v>0.80946450042839813</c:v>
                </c:pt>
                <c:pt idx="7">
                  <c:v>0.81735399737403769</c:v>
                </c:pt>
                <c:pt idx="8">
                  <c:v>0.82040912100279428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F-46FF-BCE7-61FDA9A157AA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'140m3'!$AD$3:$AD$11</c:f>
              <c:numCache>
                <c:formatCode>General</c:formatCode>
                <c:ptCount val="9"/>
                <c:pt idx="0">
                  <c:v>0.7630966120108541</c:v>
                </c:pt>
                <c:pt idx="1">
                  <c:v>0.77377987832781436</c:v>
                </c:pt>
                <c:pt idx="2">
                  <c:v>0.78284248632726383</c:v>
                </c:pt>
                <c:pt idx="3">
                  <c:v>0.78983925691292467</c:v>
                </c:pt>
                <c:pt idx="4">
                  <c:v>0.79640991406343242</c:v>
                </c:pt>
                <c:pt idx="5">
                  <c:v>0.80104973386525469</c:v>
                </c:pt>
                <c:pt idx="6">
                  <c:v>0.8066326807779326</c:v>
                </c:pt>
                <c:pt idx="7">
                  <c:v>0.81460410896150071</c:v>
                </c:pt>
                <c:pt idx="8">
                  <c:v>0.81737441892671392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BF-46FF-BCE7-61FDA9A157AA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'140m3'!$AE$3:$AE$11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BF-46FF-BCE7-61FDA9A1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4041873856370428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'140m3'!$Y$3:$Y$11</c:f>
              <c:numCache>
                <c:formatCode>General</c:formatCode>
                <c:ptCount val="9"/>
                <c:pt idx="0">
                  <c:v>0.63393821716937138</c:v>
                </c:pt>
                <c:pt idx="1">
                  <c:v>0.64958895533844974</c:v>
                </c:pt>
                <c:pt idx="2">
                  <c:v>0.66183626682615582</c:v>
                </c:pt>
                <c:pt idx="3">
                  <c:v>0.67231669427269081</c:v>
                </c:pt>
                <c:pt idx="4">
                  <c:v>0.68240485010843122</c:v>
                </c:pt>
                <c:pt idx="5">
                  <c:v>0.68996320511029263</c:v>
                </c:pt>
                <c:pt idx="6">
                  <c:v>0.69813154507333641</c:v>
                </c:pt>
                <c:pt idx="7">
                  <c:v>0.70689112307982593</c:v>
                </c:pt>
                <c:pt idx="8">
                  <c:v>0.70995238007848327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D-4D67-A2CE-C6EF11E917BC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'140m3'!$Z$3:$Z$11</c:f>
              <c:numCache>
                <c:formatCode>General</c:formatCode>
                <c:ptCount val="9"/>
                <c:pt idx="0">
                  <c:v>0.62911855898391411</c:v>
                </c:pt>
                <c:pt idx="1">
                  <c:v>0.64552505027281937</c:v>
                </c:pt>
                <c:pt idx="2">
                  <c:v>0.66022096396871577</c:v>
                </c:pt>
                <c:pt idx="3">
                  <c:v>0.66987533246185882</c:v>
                </c:pt>
                <c:pt idx="4">
                  <c:v>0.67888408409801893</c:v>
                </c:pt>
                <c:pt idx="5">
                  <c:v>0.68573022077877599</c:v>
                </c:pt>
                <c:pt idx="6">
                  <c:v>0.6928975889612341</c:v>
                </c:pt>
                <c:pt idx="7">
                  <c:v>0.70166681292698874</c:v>
                </c:pt>
                <c:pt idx="8">
                  <c:v>0.70444435463106525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CD-4D67-A2CE-C6EF11E917BC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'140m3'!$AA$3:$AA$11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CD-4D67-A2CE-C6EF11E9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7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4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'140m3'!$Y$15:$Y$23</c:f>
              <c:numCache>
                <c:formatCode>General</c:formatCode>
                <c:ptCount val="9"/>
                <c:pt idx="0">
                  <c:v>0.62717584002310289</c:v>
                </c:pt>
                <c:pt idx="1">
                  <c:v>0.64066058345296217</c:v>
                </c:pt>
                <c:pt idx="2">
                  <c:v>0.65656779435358414</c:v>
                </c:pt>
                <c:pt idx="3">
                  <c:v>0.66491158648393589</c:v>
                </c:pt>
                <c:pt idx="4">
                  <c:v>0.67253627085191481</c:v>
                </c:pt>
                <c:pt idx="5">
                  <c:v>0.67801492109938521</c:v>
                </c:pt>
                <c:pt idx="6">
                  <c:v>0.68396587784258411</c:v>
                </c:pt>
                <c:pt idx="7">
                  <c:v>0.69087264875945531</c:v>
                </c:pt>
                <c:pt idx="8">
                  <c:v>0.69318271766793482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53-4DE3-990B-7CF45D383212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'140m3'!$Z$15:$Z$23</c:f>
              <c:numCache>
                <c:formatCode>General</c:formatCode>
                <c:ptCount val="9"/>
                <c:pt idx="0">
                  <c:v>0.62215676868388392</c:v>
                </c:pt>
                <c:pt idx="1">
                  <c:v>0.63480456145894382</c:v>
                </c:pt>
                <c:pt idx="2">
                  <c:v>0.64976598655347118</c:v>
                </c:pt>
                <c:pt idx="3">
                  <c:v>0.65780761685543132</c:v>
                </c:pt>
                <c:pt idx="4">
                  <c:v>0.66504384874946376</c:v>
                </c:pt>
                <c:pt idx="5">
                  <c:v>0.67020269565050516</c:v>
                </c:pt>
                <c:pt idx="6">
                  <c:v>0.67562471339169605</c:v>
                </c:pt>
                <c:pt idx="7">
                  <c:v>0.68212073323104816</c:v>
                </c:pt>
                <c:pt idx="8">
                  <c:v>0.68426730240437461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53-4DE3-990B-7CF45D383212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'140m3'!$AA$15:$AA$23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53-4DE3-990B-7CF45D38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'140m3'!$AC$15:$AC$23</c:f>
              <c:numCache>
                <c:formatCode>General</c:formatCode>
                <c:ptCount val="9"/>
                <c:pt idx="0">
                  <c:v>0.74945673519542144</c:v>
                </c:pt>
                <c:pt idx="1">
                  <c:v>0.76349248673993741</c:v>
                </c:pt>
                <c:pt idx="2">
                  <c:v>0.77737323226600286</c:v>
                </c:pt>
                <c:pt idx="3">
                  <c:v>0.78266432846016065</c:v>
                </c:pt>
                <c:pt idx="4">
                  <c:v>0.7874558279577244</c:v>
                </c:pt>
                <c:pt idx="5">
                  <c:v>0.79080135922101347</c:v>
                </c:pt>
                <c:pt idx="6">
                  <c:v>0.79529698356142775</c:v>
                </c:pt>
                <c:pt idx="7">
                  <c:v>0.80199946348014584</c:v>
                </c:pt>
                <c:pt idx="8">
                  <c:v>0.80447906594602636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1-42EE-B0B6-98FF6D4F5A76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'140m3'!$AD$15:$AD$23</c:f>
              <c:numCache>
                <c:formatCode>General</c:formatCode>
                <c:ptCount val="9"/>
                <c:pt idx="0">
                  <c:v>0.74397184758731238</c:v>
                </c:pt>
                <c:pt idx="1">
                  <c:v>0.75743054182548408</c:v>
                </c:pt>
                <c:pt idx="2">
                  <c:v>0.77061323393090542</c:v>
                </c:pt>
                <c:pt idx="3">
                  <c:v>0.77558580981414504</c:v>
                </c:pt>
                <c:pt idx="4">
                  <c:v>0.78000393578219118</c:v>
                </c:pt>
                <c:pt idx="5">
                  <c:v>0.78301028817397911</c:v>
                </c:pt>
                <c:pt idx="6">
                  <c:v>0.78703827948157756</c:v>
                </c:pt>
                <c:pt idx="7">
                  <c:v>0.79358617492704919</c:v>
                </c:pt>
                <c:pt idx="8">
                  <c:v>0.79600624110614548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1-42EE-B0B6-98FF6D4F5A76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'140m3'!$AE$15:$AE$23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D1-42EE-B0B6-98FF6D4F5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'140m3'!$AC$26:$AC$34</c:f>
              <c:numCache>
                <c:formatCode>General</c:formatCode>
                <c:ptCount val="9"/>
                <c:pt idx="0">
                  <c:v>0.75776998721946109</c:v>
                </c:pt>
                <c:pt idx="1">
                  <c:v>0.79408133831078498</c:v>
                </c:pt>
                <c:pt idx="2">
                  <c:v>0.83510239357997107</c:v>
                </c:pt>
                <c:pt idx="3">
                  <c:v>0.84687522483367716</c:v>
                </c:pt>
                <c:pt idx="4">
                  <c:v>0.8220977134436156</c:v>
                </c:pt>
                <c:pt idx="5">
                  <c:v>0.8023765002890193</c:v>
                </c:pt>
                <c:pt idx="6">
                  <c:v>0.78308841621547975</c:v>
                </c:pt>
                <c:pt idx="7">
                  <c:v>0.77984723857439953</c:v>
                </c:pt>
                <c:pt idx="8">
                  <c:v>0.77988481475579197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4-4ABA-93AA-8B04B050C4F9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'140m3'!$AD$26:$AD$34</c:f>
              <c:numCache>
                <c:formatCode>General</c:formatCode>
                <c:ptCount val="9"/>
                <c:pt idx="0">
                  <c:v>0.73524606856921826</c:v>
                </c:pt>
                <c:pt idx="1">
                  <c:v>0.76842699505197809</c:v>
                </c:pt>
                <c:pt idx="2">
                  <c:v>0.80883383696110411</c:v>
                </c:pt>
                <c:pt idx="3">
                  <c:v>0.82022912984313101</c:v>
                </c:pt>
                <c:pt idx="4">
                  <c:v>0.81422708678547839</c:v>
                </c:pt>
                <c:pt idx="5">
                  <c:v>0.80016930469433456</c:v>
                </c:pt>
                <c:pt idx="6">
                  <c:v>0.78436751788382675</c:v>
                </c:pt>
                <c:pt idx="7">
                  <c:v>0.78060460315699021</c:v>
                </c:pt>
                <c:pt idx="8">
                  <c:v>0.77963735716888083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B4-4ABA-93AA-8B04B050C4F9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'140m3'!$AE$26:$AE$34</c:f>
              <c:numCache>
                <c:formatCode>General</c:formatCode>
                <c:ptCount val="9"/>
                <c:pt idx="0">
                  <c:v>0.7530866859793951</c:v>
                </c:pt>
                <c:pt idx="1">
                  <c:v>0.78876367652236712</c:v>
                </c:pt>
                <c:pt idx="2">
                  <c:v>0.83081222922936504</c:v>
                </c:pt>
                <c:pt idx="3">
                  <c:v>0.84189406630217212</c:v>
                </c:pt>
                <c:pt idx="4">
                  <c:v>0.81866347786534954</c:v>
                </c:pt>
                <c:pt idx="5">
                  <c:v>0.80143247276774021</c:v>
                </c:pt>
                <c:pt idx="6">
                  <c:v>0.78508257090703848</c:v>
                </c:pt>
                <c:pt idx="7">
                  <c:v>0.78141333056696716</c:v>
                </c:pt>
                <c:pt idx="8">
                  <c:v>0.78064178209734814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B4-4ABA-93AA-8B04B050C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7918627842"/>
          <c:w val="0.98687142857838139"/>
          <c:h val="0.1444433051966581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'140m3'!$Y$26:$Y$34</c:f>
              <c:numCache>
                <c:formatCode>General</c:formatCode>
                <c:ptCount val="9"/>
                <c:pt idx="0">
                  <c:v>0.63551958059119984</c:v>
                </c:pt>
                <c:pt idx="1">
                  <c:v>0.65057263772266827</c:v>
                </c:pt>
                <c:pt idx="2">
                  <c:v>0.66147871723259177</c:v>
                </c:pt>
                <c:pt idx="3">
                  <c:v>0.67234229481711882</c:v>
                </c:pt>
                <c:pt idx="4">
                  <c:v>0.68261853083086732</c:v>
                </c:pt>
                <c:pt idx="5">
                  <c:v>0.69014339319108231</c:v>
                </c:pt>
                <c:pt idx="6">
                  <c:v>0.69815898402262588</c:v>
                </c:pt>
                <c:pt idx="7">
                  <c:v>0.7068663894893269</c:v>
                </c:pt>
                <c:pt idx="8">
                  <c:v>0.70993432062970974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3-4DC6-BE06-8240F18F770A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'140m3'!$Z$26:$Z$34</c:f>
              <c:numCache>
                <c:formatCode>General</c:formatCode>
                <c:ptCount val="9"/>
                <c:pt idx="0">
                  <c:v>0.62736485339222992</c:v>
                </c:pt>
                <c:pt idx="1">
                  <c:v>0.64401357063846665</c:v>
                </c:pt>
                <c:pt idx="2">
                  <c:v>0.65963963293755412</c:v>
                </c:pt>
                <c:pt idx="3">
                  <c:v>0.66927074022788835</c:v>
                </c:pt>
                <c:pt idx="4">
                  <c:v>0.67831136223878397</c:v>
                </c:pt>
                <c:pt idx="5">
                  <c:v>0.6853459417190062</c:v>
                </c:pt>
                <c:pt idx="6">
                  <c:v>0.69278012463576844</c:v>
                </c:pt>
                <c:pt idx="7">
                  <c:v>0.70153709188918878</c:v>
                </c:pt>
                <c:pt idx="8">
                  <c:v>0.70442898948933896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3-4DC6-BE06-8240F18F770A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'140m3'!$AA$26:$AA$34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43-4DC6-BE06-8240F18F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'140m3'!$Y$37:$Y$45</c:f>
              <c:numCache>
                <c:formatCode>General</c:formatCode>
                <c:ptCount val="9"/>
                <c:pt idx="0">
                  <c:v>0.62670644265050879</c:v>
                </c:pt>
                <c:pt idx="1">
                  <c:v>0.64012639561428353</c:v>
                </c:pt>
                <c:pt idx="2">
                  <c:v>0.6559980191255792</c:v>
                </c:pt>
                <c:pt idx="3">
                  <c:v>0.66435517630802676</c:v>
                </c:pt>
                <c:pt idx="4">
                  <c:v>0.67200168781619274</c:v>
                </c:pt>
                <c:pt idx="5">
                  <c:v>0.67749796893352199</c:v>
                </c:pt>
                <c:pt idx="6">
                  <c:v>0.68346441164484184</c:v>
                </c:pt>
                <c:pt idx="7">
                  <c:v>0.69074205750036866</c:v>
                </c:pt>
                <c:pt idx="8">
                  <c:v>0.69320989854638448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B9-4510-BB37-573FA8987216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'140m3'!$Z$37:$Z$45</c:f>
              <c:numCache>
                <c:formatCode>General</c:formatCode>
                <c:ptCount val="9"/>
                <c:pt idx="0">
                  <c:v>0.53265805120033916</c:v>
                </c:pt>
                <c:pt idx="1">
                  <c:v>0.53269511156215488</c:v>
                </c:pt>
                <c:pt idx="2">
                  <c:v>0.53759035819004664</c:v>
                </c:pt>
                <c:pt idx="3">
                  <c:v>0.54487585601773636</c:v>
                </c:pt>
                <c:pt idx="4">
                  <c:v>0.55154769506655721</c:v>
                </c:pt>
                <c:pt idx="5">
                  <c:v>0.55660803057529906</c:v>
                </c:pt>
                <c:pt idx="6">
                  <c:v>0.56084800262694756</c:v>
                </c:pt>
                <c:pt idx="7">
                  <c:v>0.56340426598448645</c:v>
                </c:pt>
                <c:pt idx="8">
                  <c:v>0.56440718647132693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B9-4510-BB37-573FA8987216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'140m3'!$AA$37:$AA$45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B9-4510-BB37-573FA898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2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'140m3'!$AC$37:$AC$45</c:f>
              <c:numCache>
                <c:formatCode>General</c:formatCode>
                <c:ptCount val="9"/>
                <c:pt idx="0">
                  <c:v>0.74892360659251966</c:v>
                </c:pt>
                <c:pt idx="1">
                  <c:v>0.76292226055612777</c:v>
                </c:pt>
                <c:pt idx="2">
                  <c:v>0.77679362780209105</c:v>
                </c:pt>
                <c:pt idx="3">
                  <c:v>0.78210518651975602</c:v>
                </c:pt>
                <c:pt idx="4">
                  <c:v>0.78692169992691641</c:v>
                </c:pt>
                <c:pt idx="5">
                  <c:v>0.79028784526046736</c:v>
                </c:pt>
                <c:pt idx="6">
                  <c:v>0.79480259325917679</c:v>
                </c:pt>
                <c:pt idx="7">
                  <c:v>0.80188013323028007</c:v>
                </c:pt>
                <c:pt idx="8">
                  <c:v>0.80450277193182063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B-452E-B034-C0C054B0AA27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'140m3'!$AD$37:$AD$45</c:f>
              <c:numCache>
                <c:formatCode>General</c:formatCode>
                <c:ptCount val="9"/>
                <c:pt idx="0">
                  <c:v>0.74255094412739797</c:v>
                </c:pt>
                <c:pt idx="1">
                  <c:v>0.75594819157538051</c:v>
                </c:pt>
                <c:pt idx="2">
                  <c:v>0.76931765295209065</c:v>
                </c:pt>
                <c:pt idx="3">
                  <c:v>0.7745830129082889</c:v>
                </c:pt>
                <c:pt idx="4">
                  <c:v>0.77928502461905103</c:v>
                </c:pt>
                <c:pt idx="5">
                  <c:v>0.78259248846718243</c:v>
                </c:pt>
                <c:pt idx="6">
                  <c:v>0.78694896213843124</c:v>
                </c:pt>
                <c:pt idx="7">
                  <c:v>0.79356264512954944</c:v>
                </c:pt>
                <c:pt idx="8">
                  <c:v>0.79598635154554875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2B-452E-B034-C0C054B0AA27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'140m3'!$AE$37:$AE$45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2B-452E-B034-C0C054B0A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5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обр'!$X$3:$X$11</c:f>
              <c:numCache>
                <c:formatCode>General</c:formatCode>
                <c:ptCount val="9"/>
                <c:pt idx="0">
                  <c:v>171.84895145773527</c:v>
                </c:pt>
                <c:pt idx="1">
                  <c:v>183.09151329886231</c:v>
                </c:pt>
                <c:pt idx="2">
                  <c:v>192.55987331577887</c:v>
                </c:pt>
                <c:pt idx="3">
                  <c:v>192.51648191266347</c:v>
                </c:pt>
                <c:pt idx="4">
                  <c:v>192.14627973138758</c:v>
                </c:pt>
                <c:pt idx="5">
                  <c:v>192.54675085735249</c:v>
                </c:pt>
                <c:pt idx="6">
                  <c:v>190.90514251236573</c:v>
                </c:pt>
                <c:pt idx="7">
                  <c:v>186.55848400231793</c:v>
                </c:pt>
                <c:pt idx="8">
                  <c:v>183.51218675597025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D-431E-8C95-DAD70D920790}"/>
            </c:ext>
          </c:extLst>
        </c:ser>
        <c:ser>
          <c:idx val="0"/>
          <c:order val="1"/>
          <c:tx>
            <c:v>Разрядка 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1D-431E-8C95-DAD70D920790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1D-431E-8C95-DAD70D920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35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'140m3'!$V$15:$V$23</c:f>
              <c:numCache>
                <c:formatCode>General</c:formatCode>
                <c:ptCount val="9"/>
                <c:pt idx="0">
                  <c:v>204.89888776690057</c:v>
                </c:pt>
                <c:pt idx="1">
                  <c:v>204.95361187398194</c:v>
                </c:pt>
                <c:pt idx="2">
                  <c:v>206.81941552419988</c:v>
                </c:pt>
                <c:pt idx="3">
                  <c:v>209.53907033421584</c:v>
                </c:pt>
                <c:pt idx="4">
                  <c:v>212.14454051578946</c:v>
                </c:pt>
                <c:pt idx="5">
                  <c:v>214.25025678751729</c:v>
                </c:pt>
                <c:pt idx="6">
                  <c:v>214.01340536181817</c:v>
                </c:pt>
                <c:pt idx="7">
                  <c:v>209.00791094145666</c:v>
                </c:pt>
                <c:pt idx="8">
                  <c:v>205.885179856874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DB-48B4-9B83-6E1616CD77B0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'140m3'!$W$15:$W$23</c:f>
              <c:numCache>
                <c:formatCode>General</c:formatCode>
                <c:ptCount val="9"/>
                <c:pt idx="0">
                  <c:v>204.94980163551304</c:v>
                </c:pt>
                <c:pt idx="1">
                  <c:v>204.9454591754386</c:v>
                </c:pt>
                <c:pt idx="2">
                  <c:v>206.79611700437002</c:v>
                </c:pt>
                <c:pt idx="3">
                  <c:v>209.60825583787346</c:v>
                </c:pt>
                <c:pt idx="4">
                  <c:v>212.27917194311533</c:v>
                </c:pt>
                <c:pt idx="5">
                  <c:v>214.46538154493356</c:v>
                </c:pt>
                <c:pt idx="6">
                  <c:v>214.27701615574694</c:v>
                </c:pt>
                <c:pt idx="7">
                  <c:v>209.20575148180754</c:v>
                </c:pt>
                <c:pt idx="8">
                  <c:v>206.05683430364701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B-48B4-9B83-6E1616CD77B0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DB-48B4-9B83-6E1616CD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обр'!$W$15:$W$23</c:f>
              <c:numCache>
                <c:formatCode>General</c:formatCode>
                <c:ptCount val="9"/>
                <c:pt idx="0">
                  <c:v>204.68195662635833</c:v>
                </c:pt>
                <c:pt idx="1">
                  <c:v>204.80623081123869</c:v>
                </c:pt>
                <c:pt idx="2">
                  <c:v>206.71635933925569</c:v>
                </c:pt>
                <c:pt idx="3">
                  <c:v>209.4151269300053</c:v>
                </c:pt>
                <c:pt idx="4">
                  <c:v>212.01636941304622</c:v>
                </c:pt>
                <c:pt idx="5">
                  <c:v>214.11854247688464</c:v>
                </c:pt>
                <c:pt idx="6">
                  <c:v>213.88619119687402</c:v>
                </c:pt>
                <c:pt idx="7">
                  <c:v>208.93954138440188</c:v>
                </c:pt>
                <c:pt idx="8">
                  <c:v>205.84044595413076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7-4823-99B0-A68B2434CB4D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обр'!$X$15:$X$23</c:f>
              <c:numCache>
                <c:formatCode>General</c:formatCode>
                <c:ptCount val="9"/>
                <c:pt idx="0">
                  <c:v>204.9378109421159</c:v>
                </c:pt>
                <c:pt idx="1">
                  <c:v>204.89904755580011</c:v>
                </c:pt>
                <c:pt idx="2">
                  <c:v>206.76658686473155</c:v>
                </c:pt>
                <c:pt idx="3">
                  <c:v>209.63641002190323</c:v>
                </c:pt>
                <c:pt idx="4">
                  <c:v>212.36562584072303</c:v>
                </c:pt>
                <c:pt idx="5">
                  <c:v>214.60069629685273</c:v>
                </c:pt>
                <c:pt idx="6">
                  <c:v>214.45712087775649</c:v>
                </c:pt>
                <c:pt idx="7">
                  <c:v>209.32393883097291</c:v>
                </c:pt>
                <c:pt idx="8">
                  <c:v>206.15174615923445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7-4823-99B0-A68B2434CB4D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7-4823-99B0-A68B2434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обр'!$W$26:$W$34</c:f>
              <c:numCache>
                <c:formatCode>General</c:formatCode>
                <c:ptCount val="9"/>
                <c:pt idx="0">
                  <c:v>184.05330477405636</c:v>
                </c:pt>
                <c:pt idx="1">
                  <c:v>197.25025370848482</c:v>
                </c:pt>
                <c:pt idx="2">
                  <c:v>207.57080379524723</c:v>
                </c:pt>
                <c:pt idx="3">
                  <c:v>208.16932953729935</c:v>
                </c:pt>
                <c:pt idx="4">
                  <c:v>208.32387782870813</c:v>
                </c:pt>
                <c:pt idx="5">
                  <c:v>208.97235463391814</c:v>
                </c:pt>
                <c:pt idx="6">
                  <c:v>207.49408552382778</c:v>
                </c:pt>
                <c:pt idx="7">
                  <c:v>202.63048659695909</c:v>
                </c:pt>
                <c:pt idx="8">
                  <c:v>199.36299634771933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9-4B73-95A5-B931BC259B13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обр'!$X$26:$X$34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9-4B73-95A5-B931BC259B13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9-4B73-95A5-B931BC25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обр'!$W$37:$W$45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9-4D54-93B3-5838A5602F06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обр'!$X$37:$X$45</c:f>
              <c:numCache>
                <c:formatCode>General</c:formatCode>
                <c:ptCount val="9"/>
                <c:pt idx="0">
                  <c:v>205.38528021550241</c:v>
                </c:pt>
                <c:pt idx="1">
                  <c:v>205.30467468478469</c:v>
                </c:pt>
                <c:pt idx="2">
                  <c:v>207.09041287151516</c:v>
                </c:pt>
                <c:pt idx="3">
                  <c:v>209.8859612850186</c:v>
                </c:pt>
                <c:pt idx="4">
                  <c:v>212.51484516163742</c:v>
                </c:pt>
                <c:pt idx="5">
                  <c:v>214.66872453483253</c:v>
                </c:pt>
                <c:pt idx="6">
                  <c:v>214.46359329849014</c:v>
                </c:pt>
                <c:pt idx="7">
                  <c:v>209.32306565097286</c:v>
                </c:pt>
                <c:pt idx="8">
                  <c:v>206.15425937281231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29-4D54-93B3-5838A5602F06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29-4D54-93B3-5838A560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22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обр'!$AG$3:$AG$11</c:f>
              <c:numCache>
                <c:formatCode>General</c:formatCode>
                <c:ptCount val="9"/>
                <c:pt idx="0">
                  <c:v>0.88970000000000005</c:v>
                </c:pt>
                <c:pt idx="1">
                  <c:v>0.94932000000000005</c:v>
                </c:pt>
                <c:pt idx="2">
                  <c:v>0.98975999999999997</c:v>
                </c:pt>
                <c:pt idx="3">
                  <c:v>0.98258999999999996</c:v>
                </c:pt>
                <c:pt idx="4">
                  <c:v>0.97457000000000005</c:v>
                </c:pt>
                <c:pt idx="5">
                  <c:v>0.97009999999999996</c:v>
                </c:pt>
                <c:pt idx="6">
                  <c:v>0.96735000000000004</c:v>
                </c:pt>
                <c:pt idx="7">
                  <c:v>0.96772000000000002</c:v>
                </c:pt>
                <c:pt idx="8">
                  <c:v>0.96652000000000005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F-4250-ACDA-59EC56F99804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обр'!$AH$3:$AH$11</c:f>
              <c:numCache>
                <c:formatCode>General</c:formatCode>
                <c:ptCount val="9"/>
                <c:pt idx="0">
                  <c:v>0.84547000000000005</c:v>
                </c:pt>
                <c:pt idx="1">
                  <c:v>0.89854999999999996</c:v>
                </c:pt>
                <c:pt idx="2">
                  <c:v>0.93374000000000001</c:v>
                </c:pt>
                <c:pt idx="3">
                  <c:v>0.92064000000000001</c:v>
                </c:pt>
                <c:pt idx="4">
                  <c:v>0.90629999999999999</c:v>
                </c:pt>
                <c:pt idx="5">
                  <c:v>0.89702000000000004</c:v>
                </c:pt>
                <c:pt idx="6">
                  <c:v>0.88851000000000002</c:v>
                </c:pt>
                <c:pt idx="7">
                  <c:v>0.88778999999999997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AF-4250-ACDA-59EC56F99804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обр'!$AI$3:$AI$11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AF-4250-ACDA-59EC56F99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обр'!$AG$3:$AG$11</c:f>
              <c:numCache>
                <c:formatCode>General</c:formatCode>
                <c:ptCount val="9"/>
                <c:pt idx="0">
                  <c:v>0.88970000000000005</c:v>
                </c:pt>
                <c:pt idx="1">
                  <c:v>0.94932000000000005</c:v>
                </c:pt>
                <c:pt idx="2">
                  <c:v>0.98975999999999997</c:v>
                </c:pt>
                <c:pt idx="3">
                  <c:v>0.98258999999999996</c:v>
                </c:pt>
                <c:pt idx="4">
                  <c:v>0.97457000000000005</c:v>
                </c:pt>
                <c:pt idx="5">
                  <c:v>0.97009999999999996</c:v>
                </c:pt>
                <c:pt idx="6">
                  <c:v>0.96735000000000004</c:v>
                </c:pt>
                <c:pt idx="7">
                  <c:v>0.96772000000000002</c:v>
                </c:pt>
                <c:pt idx="8">
                  <c:v>0.96652000000000005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7-41AF-8087-D3D09B036FB7}"/>
            </c:ext>
          </c:extLst>
        </c:ser>
        <c:ser>
          <c:idx val="0"/>
          <c:order val="1"/>
          <c:tx>
            <c:v>Разрядка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обр'!$AH$3:$AH$11</c:f>
              <c:numCache>
                <c:formatCode>General</c:formatCode>
                <c:ptCount val="9"/>
                <c:pt idx="0">
                  <c:v>0.84547000000000005</c:v>
                </c:pt>
                <c:pt idx="1">
                  <c:v>0.89854999999999996</c:v>
                </c:pt>
                <c:pt idx="2">
                  <c:v>0.93374000000000001</c:v>
                </c:pt>
                <c:pt idx="3">
                  <c:v>0.92064000000000001</c:v>
                </c:pt>
                <c:pt idx="4">
                  <c:v>0.90629999999999999</c:v>
                </c:pt>
                <c:pt idx="5">
                  <c:v>0.89702000000000004</c:v>
                </c:pt>
                <c:pt idx="6">
                  <c:v>0.88851000000000002</c:v>
                </c:pt>
                <c:pt idx="7">
                  <c:v>0.88778999999999997</c:v>
                </c:pt>
                <c:pt idx="8">
                  <c:v>0.88644999999999996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D7-41AF-8087-D3D09B036FB7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обр'!$AI$3:$AI$11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D7-41AF-8087-D3D09B036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142844667015502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обр'!$W$37:$W$45</c:f>
              <c:numCache>
                <c:formatCode>General</c:formatCode>
                <c:ptCount val="9"/>
                <c:pt idx="0">
                  <c:v>204.73258640929294</c:v>
                </c:pt>
                <c:pt idx="1">
                  <c:v>204.83557994426369</c:v>
                </c:pt>
                <c:pt idx="2">
                  <c:v>206.73876956439128</c:v>
                </c:pt>
                <c:pt idx="3">
                  <c:v>209.4457014922063</c:v>
                </c:pt>
                <c:pt idx="4">
                  <c:v>212.04621830313661</c:v>
                </c:pt>
                <c:pt idx="5">
                  <c:v>214.14173816844234</c:v>
                </c:pt>
                <c:pt idx="6">
                  <c:v>213.90995970200956</c:v>
                </c:pt>
                <c:pt idx="7">
                  <c:v>208.93968889229129</c:v>
                </c:pt>
                <c:pt idx="8">
                  <c:v>205.83676850055286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0-4F61-81C4-15D327B21AAB}"/>
            </c:ext>
          </c:extLst>
        </c:ser>
        <c:ser>
          <c:idx val="0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обр'!$X$26:$X$34</c:f>
              <c:numCache>
                <c:formatCode>General</c:formatCode>
                <c:ptCount val="9"/>
                <c:pt idx="0">
                  <c:v>168.6457010564381</c:v>
                </c:pt>
                <c:pt idx="1">
                  <c:v>179.49748157941522</c:v>
                </c:pt>
                <c:pt idx="2">
                  <c:v>189.54907736750664</c:v>
                </c:pt>
                <c:pt idx="3">
                  <c:v>190.00899195213182</c:v>
                </c:pt>
                <c:pt idx="4">
                  <c:v>190.46445966704945</c:v>
                </c:pt>
                <c:pt idx="5">
                  <c:v>191.53049741673581</c:v>
                </c:pt>
                <c:pt idx="6">
                  <c:v>190.65547260060603</c:v>
                </c:pt>
                <c:pt idx="7">
                  <c:v>186.51675310323233</c:v>
                </c:pt>
                <c:pt idx="8">
                  <c:v>183.48669427890482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F0-4F61-81C4-15D327B21AAB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F0-4F61-81C4-15D327B21AAB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F0-4F61-81C4-15D327B2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85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6117056454520865E-2"/>
              <c:y val="0.1536331336528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обр'!$W$15:$W$23</c:f>
              <c:numCache>
                <c:formatCode>General</c:formatCode>
                <c:ptCount val="9"/>
                <c:pt idx="0">
                  <c:v>204.68195662635833</c:v>
                </c:pt>
                <c:pt idx="1">
                  <c:v>204.80623081123869</c:v>
                </c:pt>
                <c:pt idx="2">
                  <c:v>206.71635933925569</c:v>
                </c:pt>
                <c:pt idx="3">
                  <c:v>209.4151269300053</c:v>
                </c:pt>
                <c:pt idx="4">
                  <c:v>212.01636941304622</c:v>
                </c:pt>
                <c:pt idx="5">
                  <c:v>214.11854247688464</c:v>
                </c:pt>
                <c:pt idx="6">
                  <c:v>213.88619119687402</c:v>
                </c:pt>
                <c:pt idx="7">
                  <c:v>208.93954138440188</c:v>
                </c:pt>
                <c:pt idx="8">
                  <c:v>205.84044595413076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A-45DE-A0C3-F9077054375D}"/>
            </c:ext>
          </c:extLst>
        </c:ser>
        <c:ser>
          <c:idx val="0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обр'!$X$3:$X$11</c:f>
              <c:numCache>
                <c:formatCode>General</c:formatCode>
                <c:ptCount val="9"/>
                <c:pt idx="0">
                  <c:v>171.84895145773527</c:v>
                </c:pt>
                <c:pt idx="1">
                  <c:v>183.09151329886231</c:v>
                </c:pt>
                <c:pt idx="2">
                  <c:v>192.55987331577887</c:v>
                </c:pt>
                <c:pt idx="3">
                  <c:v>192.51648191266347</c:v>
                </c:pt>
                <c:pt idx="4">
                  <c:v>192.14627973138758</c:v>
                </c:pt>
                <c:pt idx="5">
                  <c:v>192.54675085735249</c:v>
                </c:pt>
                <c:pt idx="6">
                  <c:v>190.90514251236573</c:v>
                </c:pt>
                <c:pt idx="7">
                  <c:v>186.55848400231793</c:v>
                </c:pt>
                <c:pt idx="8">
                  <c:v>183.51218675597025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1A-45DE-A0C3-F9077054375D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1A-45DE-A0C3-F9077054375D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1A-45DE-A0C3-F9077054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9619230940832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обр'!$W$3:$W$11</c:f>
              <c:numCache>
                <c:formatCode>General</c:formatCode>
                <c:ptCount val="9"/>
                <c:pt idx="0">
                  <c:v>181.13756587080277</c:v>
                </c:pt>
                <c:pt idx="1">
                  <c:v>194.11196124921852</c:v>
                </c:pt>
                <c:pt idx="2">
                  <c:v>204.62960565255716</c:v>
                </c:pt>
                <c:pt idx="3">
                  <c:v>205.80322292069113</c:v>
                </c:pt>
                <c:pt idx="4">
                  <c:v>206.70938820699629</c:v>
                </c:pt>
                <c:pt idx="5">
                  <c:v>207.99066046324296</c:v>
                </c:pt>
                <c:pt idx="6">
                  <c:v>207.30382832143539</c:v>
                </c:pt>
                <c:pt idx="7">
                  <c:v>202.63307467695907</c:v>
                </c:pt>
                <c:pt idx="8">
                  <c:v>199.3803393126741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8-453D-9396-C0A4F6247510}"/>
            </c:ext>
          </c:extLst>
        </c:ser>
        <c:ser>
          <c:idx val="0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обр'!$X$15:$X$23</c:f>
              <c:numCache>
                <c:formatCode>General</c:formatCode>
                <c:ptCount val="9"/>
                <c:pt idx="0">
                  <c:v>204.9378109421159</c:v>
                </c:pt>
                <c:pt idx="1">
                  <c:v>204.89904755580011</c:v>
                </c:pt>
                <c:pt idx="2">
                  <c:v>206.76658686473155</c:v>
                </c:pt>
                <c:pt idx="3">
                  <c:v>209.63641002190323</c:v>
                </c:pt>
                <c:pt idx="4">
                  <c:v>212.36562584072303</c:v>
                </c:pt>
                <c:pt idx="5">
                  <c:v>214.60069629685273</c:v>
                </c:pt>
                <c:pt idx="6">
                  <c:v>214.45712087775649</c:v>
                </c:pt>
                <c:pt idx="7">
                  <c:v>209.32393883097291</c:v>
                </c:pt>
                <c:pt idx="8">
                  <c:v>206.15174615923445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8-453D-9396-C0A4F6247510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28-453D-9396-C0A4F6247510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28-453D-9396-C0A4F6247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обр'!$W$26:$W$34</c:f>
              <c:numCache>
                <c:formatCode>General</c:formatCode>
                <c:ptCount val="9"/>
                <c:pt idx="0">
                  <c:v>184.05330477405636</c:v>
                </c:pt>
                <c:pt idx="1">
                  <c:v>197.25025370848482</c:v>
                </c:pt>
                <c:pt idx="2">
                  <c:v>207.57080379524723</c:v>
                </c:pt>
                <c:pt idx="3">
                  <c:v>208.16932953729935</c:v>
                </c:pt>
                <c:pt idx="4">
                  <c:v>208.32387782870813</c:v>
                </c:pt>
                <c:pt idx="5">
                  <c:v>208.97235463391814</c:v>
                </c:pt>
                <c:pt idx="6">
                  <c:v>207.49408552382778</c:v>
                </c:pt>
                <c:pt idx="7">
                  <c:v>202.63048659695909</c:v>
                </c:pt>
                <c:pt idx="8">
                  <c:v>199.36299634771933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F-4C4D-9495-9C555F7A7EBD}"/>
            </c:ext>
          </c:extLst>
        </c:ser>
        <c:ser>
          <c:idx val="0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обр'!$X$37:$X$45</c:f>
              <c:numCache>
                <c:formatCode>General</c:formatCode>
                <c:ptCount val="9"/>
                <c:pt idx="0">
                  <c:v>205.38528021550241</c:v>
                </c:pt>
                <c:pt idx="1">
                  <c:v>205.30467468478469</c:v>
                </c:pt>
                <c:pt idx="2">
                  <c:v>207.09041287151516</c:v>
                </c:pt>
                <c:pt idx="3">
                  <c:v>209.8859612850186</c:v>
                </c:pt>
                <c:pt idx="4">
                  <c:v>212.51484516163742</c:v>
                </c:pt>
                <c:pt idx="5">
                  <c:v>214.66872453483253</c:v>
                </c:pt>
                <c:pt idx="6">
                  <c:v>214.46359329849014</c:v>
                </c:pt>
                <c:pt idx="7">
                  <c:v>209.32306565097286</c:v>
                </c:pt>
                <c:pt idx="8">
                  <c:v>206.15425937281231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BF-4C4D-9495-9C555F7A7EBD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BF-4C4D-9495-9C555F7A7EBD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BF-4C4D-9495-9C555F7A7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обр'!$AD$3:$AD$11</c:f>
              <c:numCache>
                <c:formatCode>General</c:formatCode>
                <c:ptCount val="9"/>
                <c:pt idx="0">
                  <c:v>0.7678784383951931</c:v>
                </c:pt>
                <c:pt idx="1">
                  <c:v>0.77648425035803914</c:v>
                </c:pt>
                <c:pt idx="2">
                  <c:v>0.78195269602747575</c:v>
                </c:pt>
                <c:pt idx="3">
                  <c:v>0.78985482860597078</c:v>
                </c:pt>
                <c:pt idx="4">
                  <c:v>0.79753129889575192</c:v>
                </c:pt>
                <c:pt idx="5">
                  <c:v>0.80310312193309097</c:v>
                </c:pt>
                <c:pt idx="6">
                  <c:v>0.80950906200284012</c:v>
                </c:pt>
                <c:pt idx="7">
                  <c:v>0.8173642963609774</c:v>
                </c:pt>
                <c:pt idx="8">
                  <c:v>0.82048143325872613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E-48BD-9DC3-F2EEC38F4D47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обр'!$AE$3:$AE$11</c:f>
              <c:numCache>
                <c:formatCode>General</c:formatCode>
                <c:ptCount val="9"/>
                <c:pt idx="0">
                  <c:v>0.76145905232352507</c:v>
                </c:pt>
                <c:pt idx="1">
                  <c:v>0.77221415805151805</c:v>
                </c:pt>
                <c:pt idx="2">
                  <c:v>0.78218137378664865</c:v>
                </c:pt>
                <c:pt idx="3">
                  <c:v>0.78859812531228657</c:v>
                </c:pt>
                <c:pt idx="4">
                  <c:v>0.79460278236274062</c:v>
                </c:pt>
                <c:pt idx="5">
                  <c:v>0.79884781912893921</c:v>
                </c:pt>
                <c:pt idx="6">
                  <c:v>0.80406357375494109</c:v>
                </c:pt>
                <c:pt idx="7">
                  <c:v>0.81183865049626569</c:v>
                </c:pt>
                <c:pt idx="8">
                  <c:v>0.81476468431814286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5E-48BD-9DC3-F2EEC38F4D47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обр'!$AF$3:$AF$11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5E-48BD-9DC3-F2EEC38F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4041873856370428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'140m3'!$V$26:$V$34</c:f>
              <c:numCache>
                <c:formatCode>General</c:formatCode>
                <c:ptCount val="9"/>
                <c:pt idx="0">
                  <c:v>179.31755077183414</c:v>
                </c:pt>
                <c:pt idx="1">
                  <c:v>192.38799967480065</c:v>
                </c:pt>
                <c:pt idx="2">
                  <c:v>202.78671037320575</c:v>
                </c:pt>
                <c:pt idx="3">
                  <c:v>203.38884934131843</c:v>
                </c:pt>
                <c:pt idx="4">
                  <c:v>203.64605367347158</c:v>
                </c:pt>
                <c:pt idx="5">
                  <c:v>204.50329954219035</c:v>
                </c:pt>
                <c:pt idx="6">
                  <c:v>203.05558616512494</c:v>
                </c:pt>
                <c:pt idx="7">
                  <c:v>198.38373810778307</c:v>
                </c:pt>
                <c:pt idx="8">
                  <c:v>195.18317143522594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4-4949-ABCB-135A0798142F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'140m3'!$W$26:$W$34</c:f>
              <c:numCache>
                <c:formatCode>General</c:formatCode>
                <c:ptCount val="9"/>
                <c:pt idx="0">
                  <c:v>172.83427544159488</c:v>
                </c:pt>
                <c:pt idx="1">
                  <c:v>184.14435626752791</c:v>
                </c:pt>
                <c:pt idx="2">
                  <c:v>194.55307883735244</c:v>
                </c:pt>
                <c:pt idx="3">
                  <c:v>195.11117067648058</c:v>
                </c:pt>
                <c:pt idx="4">
                  <c:v>195.36489836680491</c:v>
                </c:pt>
                <c:pt idx="5">
                  <c:v>196.36074166344497</c:v>
                </c:pt>
                <c:pt idx="6">
                  <c:v>195.35315598474216</c:v>
                </c:pt>
                <c:pt idx="7">
                  <c:v>191.00950986480595</c:v>
                </c:pt>
                <c:pt idx="8">
                  <c:v>187.88529660525253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4-4949-ABCB-135A0798142F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4-4949-ABCB-135A0798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обр'!$Z$3:$Z$11</c:f>
              <c:numCache>
                <c:formatCode>General</c:formatCode>
                <c:ptCount val="9"/>
                <c:pt idx="0">
                  <c:v>0.63727522042552254</c:v>
                </c:pt>
                <c:pt idx="1">
                  <c:v>0.65147523351187631</c:v>
                </c:pt>
                <c:pt idx="2">
                  <c:v>0.66107635839379497</c:v>
                </c:pt>
                <c:pt idx="3">
                  <c:v>0.67205592223509536</c:v>
                </c:pt>
                <c:pt idx="4">
                  <c:v>0.68267668387514757</c:v>
                </c:pt>
                <c:pt idx="5">
                  <c:v>0.69069035173488935</c:v>
                </c:pt>
                <c:pt idx="6">
                  <c:v>0.69894294507779942</c:v>
                </c:pt>
                <c:pt idx="7">
                  <c:v>0.70760875605892049</c:v>
                </c:pt>
                <c:pt idx="8">
                  <c:v>0.71077472690213972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E2-4F29-B45A-B7A7566C4120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обр'!$AA$3:$AA$11</c:f>
              <c:numCache>
                <c:formatCode>General</c:formatCode>
                <c:ptCount val="9"/>
                <c:pt idx="0">
                  <c:v>0.62615689934884866</c:v>
                </c:pt>
                <c:pt idx="1">
                  <c:v>0.64264883639296344</c:v>
                </c:pt>
                <c:pt idx="2">
                  <c:v>0.65834264504396944</c:v>
                </c:pt>
                <c:pt idx="3">
                  <c:v>0.66723635386029967</c:v>
                </c:pt>
                <c:pt idx="4">
                  <c:v>0.67547589713598311</c:v>
                </c:pt>
                <c:pt idx="5">
                  <c:v>0.68180325188015267</c:v>
                </c:pt>
                <c:pt idx="6">
                  <c:v>0.6884222522018929</c:v>
                </c:pt>
                <c:pt idx="7">
                  <c:v>0.69704237409272329</c:v>
                </c:pt>
                <c:pt idx="8">
                  <c:v>0.69987972104010887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E2-4F29-B45A-B7A7566C4120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'250m3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обр'!$AB$3:$AB$11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E2-4F29-B45A-B7A7566C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7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4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обр'!$Z$15:$Z$23</c:f>
              <c:numCache>
                <c:formatCode>General</c:formatCode>
                <c:ptCount val="9"/>
                <c:pt idx="0">
                  <c:v>0.63122232116501797</c:v>
                </c:pt>
                <c:pt idx="1">
                  <c:v>0.64532440104412825</c:v>
                </c:pt>
                <c:pt idx="2">
                  <c:v>0.66173109530430652</c:v>
                </c:pt>
                <c:pt idx="3">
                  <c:v>0.67006934394009943</c:v>
                </c:pt>
                <c:pt idx="4">
                  <c:v>0.67773289481946619</c:v>
                </c:pt>
                <c:pt idx="5">
                  <c:v>0.68323049080831966</c:v>
                </c:pt>
                <c:pt idx="6">
                  <c:v>0.68929150103021086</c:v>
                </c:pt>
                <c:pt idx="7">
                  <c:v>0.69617783250292797</c:v>
                </c:pt>
                <c:pt idx="8">
                  <c:v>0.69851720076551271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4-4B06-9860-B5EEFE2A2745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обр'!$AA$15:$AA$23</c:f>
              <c:numCache>
                <c:formatCode>General</c:formatCode>
                <c:ptCount val="9"/>
                <c:pt idx="0">
                  <c:v>0.62011930570106699</c:v>
                </c:pt>
                <c:pt idx="1">
                  <c:v>0.63239564563661654</c:v>
                </c:pt>
                <c:pt idx="2">
                  <c:v>0.64687664880420848</c:v>
                </c:pt>
                <c:pt idx="3">
                  <c:v>0.65461863426050182</c:v>
                </c:pt>
                <c:pt idx="4">
                  <c:v>0.66155279172599935</c:v>
                </c:pt>
                <c:pt idx="5">
                  <c:v>0.6663867192119648</c:v>
                </c:pt>
                <c:pt idx="6">
                  <c:v>0.67141620609850039</c:v>
                </c:pt>
                <c:pt idx="7">
                  <c:v>0.67738734470300876</c:v>
                </c:pt>
                <c:pt idx="8">
                  <c:v>0.67936746025995587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4-4B06-9860-B5EEFE2A2745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обр'!$AB$15:$AB$23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A4-4B06-9860-B5EEFE2A2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обр'!$AD$15:$AD$23</c:f>
              <c:numCache>
                <c:formatCode>General</c:formatCode>
                <c:ptCount val="9"/>
                <c:pt idx="0">
                  <c:v>0.75402541189716665</c:v>
                </c:pt>
                <c:pt idx="1">
                  <c:v>0.76841581335029352</c:v>
                </c:pt>
                <c:pt idx="2">
                  <c:v>0.78253968471727842</c:v>
                </c:pt>
                <c:pt idx="3">
                  <c:v>0.78778236955530279</c:v>
                </c:pt>
                <c:pt idx="4">
                  <c:v>0.79255801691449757</c:v>
                </c:pt>
                <c:pt idx="5">
                  <c:v>0.79588664421401778</c:v>
                </c:pt>
                <c:pt idx="6">
                  <c:v>0.80042015506791642</c:v>
                </c:pt>
                <c:pt idx="7">
                  <c:v>0.80694363983354001</c:v>
                </c:pt>
                <c:pt idx="8">
                  <c:v>0.80938712451118211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F-4CE4-9E4B-99522EBF26F3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обр'!$AE$15:$AE$23</c:f>
              <c:numCache>
                <c:formatCode>General</c:formatCode>
                <c:ptCount val="9"/>
                <c:pt idx="0">
                  <c:v>0.74176062171081458</c:v>
                </c:pt>
                <c:pt idx="1">
                  <c:v>0.75495591266061823</c:v>
                </c:pt>
                <c:pt idx="2">
                  <c:v>0.76772099682017003</c:v>
                </c:pt>
                <c:pt idx="3">
                  <c:v>0.77236043717341452</c:v>
                </c:pt>
                <c:pt idx="4">
                  <c:v>0.7764470006845432</c:v>
                </c:pt>
                <c:pt idx="5">
                  <c:v>0.77910334625961197</c:v>
                </c:pt>
                <c:pt idx="6">
                  <c:v>0.78274062985980564</c:v>
                </c:pt>
                <c:pt idx="7">
                  <c:v>0.78892955354201033</c:v>
                </c:pt>
                <c:pt idx="8">
                  <c:v>0.79125025383805747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4F-4CE4-9E4B-99522EBF26F3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'250m3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обр'!$AF$15:$AF$23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4F-4CE4-9E4B-99522EBF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обр'!$AD$26:$AD$34</c:f>
              <c:numCache>
                <c:formatCode>General</c:formatCode>
                <c:ptCount val="9"/>
                <c:pt idx="0">
                  <c:v>0.76810949849513444</c:v>
                </c:pt>
                <c:pt idx="1">
                  <c:v>0.80480753752387735</c:v>
                </c:pt>
                <c:pt idx="2">
                  <c:v>0.84589514769870289</c:v>
                </c:pt>
                <c:pt idx="3">
                  <c:v>0.85781330997518224</c:v>
                </c:pt>
                <c:pt idx="4">
                  <c:v>0.82370153685803638</c:v>
                </c:pt>
                <c:pt idx="5">
                  <c:v>0.80158409529881214</c:v>
                </c:pt>
                <c:pt idx="6">
                  <c:v>0.77980160184711578</c:v>
                </c:pt>
                <c:pt idx="7">
                  <c:v>0.77720469545258242</c:v>
                </c:pt>
                <c:pt idx="8">
                  <c:v>0.77833646428709524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AA-496D-AA26-67D1FD501781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обр'!$AE$26:$AE$34</c:f>
              <c:numCache>
                <c:formatCode>General</c:formatCode>
                <c:ptCount val="9"/>
                <c:pt idx="0">
                  <c:v>0.71798416369408724</c:v>
                </c:pt>
                <c:pt idx="1">
                  <c:v>0.74982706698989288</c:v>
                </c:pt>
                <c:pt idx="2">
                  <c:v>0.7888244151420104</c:v>
                </c:pt>
                <c:pt idx="3">
                  <c:v>0.79979497487250029</c:v>
                </c:pt>
                <c:pt idx="4">
                  <c:v>0.81050524386022593</c:v>
                </c:pt>
                <c:pt idx="5">
                  <c:v>0.7973089486711219</c:v>
                </c:pt>
                <c:pt idx="6">
                  <c:v>0.78336955789901996</c:v>
                </c:pt>
                <c:pt idx="7">
                  <c:v>0.77973485664079334</c:v>
                </c:pt>
                <c:pt idx="8">
                  <c:v>0.77807091725711086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AA-496D-AA26-67D1FD501781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обр'!$AF$26:$AF$34</c:f>
              <c:numCache>
                <c:formatCode>General</c:formatCode>
                <c:ptCount val="9"/>
                <c:pt idx="0">
                  <c:v>0.75971372333257647</c:v>
                </c:pt>
                <c:pt idx="1">
                  <c:v>0.79624471381483952</c:v>
                </c:pt>
                <c:pt idx="2">
                  <c:v>0.83804598888107862</c:v>
                </c:pt>
                <c:pt idx="3">
                  <c:v>0.8500125992156442</c:v>
                </c:pt>
                <c:pt idx="4">
                  <c:v>0.81866347786534954</c:v>
                </c:pt>
                <c:pt idx="5">
                  <c:v>0.80143247276774021</c:v>
                </c:pt>
                <c:pt idx="6">
                  <c:v>0.78508257090703848</c:v>
                </c:pt>
                <c:pt idx="7">
                  <c:v>0.78141333056696716</c:v>
                </c:pt>
                <c:pt idx="8">
                  <c:v>0.78064178209734814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AA-496D-AA26-67D1FD50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9480334184"/>
          <c:w val="0.98687142857838139"/>
          <c:h val="0.1444433051966581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обр'!$Z$26:$Z$34</c:f>
              <c:numCache>
                <c:formatCode>General</c:formatCode>
                <c:ptCount val="9"/>
                <c:pt idx="0">
                  <c:v>0.64031932777279355</c:v>
                </c:pt>
                <c:pt idx="1">
                  <c:v>0.65248042391937944</c:v>
                </c:pt>
                <c:pt idx="2">
                  <c:v>0.659115800964718</c:v>
                </c:pt>
                <c:pt idx="3">
                  <c:v>0.67098092320379743</c:v>
                </c:pt>
                <c:pt idx="4">
                  <c:v>0.68236503003602234</c:v>
                </c:pt>
                <c:pt idx="5">
                  <c:v>0.69054868591341478</c:v>
                </c:pt>
                <c:pt idx="6">
                  <c:v>0.69896666194111845</c:v>
                </c:pt>
                <c:pt idx="7">
                  <c:v>0.7076018519750249</c:v>
                </c:pt>
                <c:pt idx="8">
                  <c:v>0.710786297242883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D-4717-A95A-3B58FE4FD998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обр'!$AA$26:$AA$34</c:f>
              <c:numCache>
                <c:formatCode>General</c:formatCode>
                <c:ptCount val="9"/>
                <c:pt idx="0">
                  <c:v>0.62247110446374132</c:v>
                </c:pt>
                <c:pt idx="1">
                  <c:v>0.63896724151344675</c:v>
                </c:pt>
                <c:pt idx="2">
                  <c:v>0.65611510689638497</c:v>
                </c:pt>
                <c:pt idx="3">
                  <c:v>0.66523452548879558</c:v>
                </c:pt>
                <c:pt idx="4">
                  <c:v>0.67392605509727432</c:v>
                </c:pt>
                <c:pt idx="5">
                  <c:v>0.68077634733184389</c:v>
                </c:pt>
                <c:pt idx="6">
                  <c:v>0.68814470580930176</c:v>
                </c:pt>
                <c:pt idx="7">
                  <c:v>0.69699558826410846</c:v>
                </c:pt>
                <c:pt idx="8">
                  <c:v>0.69985207796424598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6D-4717-A95A-3B58FE4FD998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'250m3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обр'!$AB$26:$AB$34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6D-4717-A95A-3B58FE4F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обр'!$Z$37:$Z$45</c:f>
              <c:numCache>
                <c:formatCode>General</c:formatCode>
                <c:ptCount val="9"/>
                <c:pt idx="0">
                  <c:v>0.63027675779959025</c:v>
                </c:pt>
                <c:pt idx="1">
                  <c:v>0.64421803723670823</c:v>
                </c:pt>
                <c:pt idx="2">
                  <c:v>0.66054702441581481</c:v>
                </c:pt>
                <c:pt idx="3">
                  <c:v>0.66893878948202556</c:v>
                </c:pt>
                <c:pt idx="4">
                  <c:v>0.6766289727520437</c:v>
                </c:pt>
                <c:pt idx="5">
                  <c:v>0.68213804820602242</c:v>
                </c:pt>
                <c:pt idx="6">
                  <c:v>0.68821987866160594</c:v>
                </c:pt>
                <c:pt idx="7">
                  <c:v>0.69592557534079358</c:v>
                </c:pt>
                <c:pt idx="8">
                  <c:v>0.69855070953149612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F-473A-BED6-481AB1BD4F45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обр'!$AA$37:$AA$45</c:f>
              <c:numCache>
                <c:formatCode>General</c:formatCode>
                <c:ptCount val="9"/>
                <c:pt idx="0">
                  <c:v>0.53325847180748409</c:v>
                </c:pt>
                <c:pt idx="1">
                  <c:v>0.53317951398598096</c:v>
                </c:pt>
                <c:pt idx="2">
                  <c:v>0.53799240320665664</c:v>
                </c:pt>
                <c:pt idx="3">
                  <c:v>0.54532754149899454</c:v>
                </c:pt>
                <c:pt idx="4">
                  <c:v>0.55199642803757709</c:v>
                </c:pt>
                <c:pt idx="5">
                  <c:v>0.5570583731480292</c:v>
                </c:pt>
                <c:pt idx="6">
                  <c:v>0.56131001508079947</c:v>
                </c:pt>
                <c:pt idx="7">
                  <c:v>0.56372778193039841</c:v>
                </c:pt>
                <c:pt idx="8">
                  <c:v>0.56467670074733767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6F-473A-BED6-481AB1BD4F45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обр'!$AB$37:$AB$45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6F-473A-BED6-481AB1BD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2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обр'!$AD$37:$AD$45</c:f>
              <c:numCache>
                <c:formatCode>General</c:formatCode>
                <c:ptCount val="9"/>
                <c:pt idx="0">
                  <c:v>0.75296366415584848</c:v>
                </c:pt>
                <c:pt idx="1">
                  <c:v>0.76726111236341743</c:v>
                </c:pt>
                <c:pt idx="2">
                  <c:v>0.78136361492294926</c:v>
                </c:pt>
                <c:pt idx="3">
                  <c:v>0.78666414112739802</c:v>
                </c:pt>
                <c:pt idx="4">
                  <c:v>0.79147847267217109</c:v>
                </c:pt>
                <c:pt idx="5">
                  <c:v>0.79483248070319534</c:v>
                </c:pt>
                <c:pt idx="6">
                  <c:v>0.79939768537464673</c:v>
                </c:pt>
                <c:pt idx="7">
                  <c:v>0.80671317610387805</c:v>
                </c:pt>
                <c:pt idx="8">
                  <c:v>0.80942085782219997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90-48FC-85E0-3991EA2D0371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обр'!$AE$37:$AE$45</c:f>
              <c:numCache>
                <c:formatCode>General</c:formatCode>
                <c:ptCount val="9"/>
                <c:pt idx="0">
                  <c:v>0.73867777440344184</c:v>
                </c:pt>
                <c:pt idx="1">
                  <c:v>0.7517935842518837</c:v>
                </c:pt>
                <c:pt idx="2">
                  <c:v>0.76494473512045136</c:v>
                </c:pt>
                <c:pt idx="3">
                  <c:v>0.7702287429784167</c:v>
                </c:pt>
                <c:pt idx="4">
                  <c:v>0.77490977598335264</c:v>
                </c:pt>
                <c:pt idx="5">
                  <c:v>0.77820304480643399</c:v>
                </c:pt>
                <c:pt idx="6">
                  <c:v>0.78251741989436552</c:v>
                </c:pt>
                <c:pt idx="7">
                  <c:v>0.78889255912733247</c:v>
                </c:pt>
                <c:pt idx="8">
                  <c:v>0.79122003011125985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90-48FC-85E0-3991EA2D0371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'250m3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'250m3 обр'!$AF$37:$AF$45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90-48FC-85E0-3991EA2D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5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обр'!$X$3:$X$11</c:f>
              <c:numCache>
                <c:formatCode>General</c:formatCode>
                <c:ptCount val="9"/>
                <c:pt idx="0">
                  <c:v>169.80056056708133</c:v>
                </c:pt>
                <c:pt idx="1">
                  <c:v>180.34816069542796</c:v>
                </c:pt>
                <c:pt idx="2">
                  <c:v>189.2689700179692</c:v>
                </c:pt>
                <c:pt idx="3">
                  <c:v>188.82858231666131</c:v>
                </c:pt>
                <c:pt idx="4">
                  <c:v>188.09411949572569</c:v>
                </c:pt>
                <c:pt idx="5">
                  <c:v>187.98135401688464</c:v>
                </c:pt>
                <c:pt idx="6">
                  <c:v>186.26594159849017</c:v>
                </c:pt>
                <c:pt idx="7">
                  <c:v>182.00692044293464</c:v>
                </c:pt>
                <c:pt idx="8">
                  <c:v>179.08430118833598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6-4D20-BDF2-3E079759A1BB}"/>
            </c:ext>
          </c:extLst>
        </c:ser>
        <c:ser>
          <c:idx val="0"/>
          <c:order val="1"/>
          <c:tx>
            <c:v>Разрядка 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6-4D20-BDF2-3E079759A1BB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96-4D20-BDF2-3E079759A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35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обр'!$W$15:$W$23</c:f>
              <c:numCache>
                <c:formatCode>General</c:formatCode>
                <c:ptCount val="9"/>
                <c:pt idx="0">
                  <c:v>204.50155688856989</c:v>
                </c:pt>
                <c:pt idx="1">
                  <c:v>204.6902151277618</c:v>
                </c:pt>
                <c:pt idx="2">
                  <c:v>206.63953973577884</c:v>
                </c:pt>
                <c:pt idx="3">
                  <c:v>209.3264762371717</c:v>
                </c:pt>
                <c:pt idx="4">
                  <c:v>211.92558428021266</c:v>
                </c:pt>
                <c:pt idx="5">
                  <c:v>214.0083759126741</c:v>
                </c:pt>
                <c:pt idx="6">
                  <c:v>213.78273762550771</c:v>
                </c:pt>
                <c:pt idx="7">
                  <c:v>208.8941469545029</c:v>
                </c:pt>
                <c:pt idx="8">
                  <c:v>205.80929485138753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E-4054-8E13-C089B3614EC8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обр'!$X$15:$X$23</c:f>
              <c:numCache>
                <c:formatCode>General</c:formatCode>
                <c:ptCount val="9"/>
                <c:pt idx="0">
                  <c:v>204.92559293880916</c:v>
                </c:pt>
                <c:pt idx="1">
                  <c:v>204.86509707249331</c:v>
                </c:pt>
                <c:pt idx="2">
                  <c:v>206.75021957004785</c:v>
                </c:pt>
                <c:pt idx="3">
                  <c:v>209.6836918029984</c:v>
                </c:pt>
                <c:pt idx="4">
                  <c:v>212.46476143906432</c:v>
                </c:pt>
                <c:pt idx="5">
                  <c:v>214.76761164950557</c:v>
                </c:pt>
                <c:pt idx="6">
                  <c:v>214.6513028061882</c:v>
                </c:pt>
                <c:pt idx="7">
                  <c:v>209.46336425371609</c:v>
                </c:pt>
                <c:pt idx="8">
                  <c:v>206.26893538913345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BE-4054-8E13-C089B3614EC8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BE-4054-8E13-C089B3614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обр'!$W$26:$W$34</c:f>
              <c:numCache>
                <c:formatCode>General</c:formatCode>
                <c:ptCount val="9"/>
                <c:pt idx="0">
                  <c:v>188.68032368642216</c:v>
                </c:pt>
                <c:pt idx="1">
                  <c:v>202.0381649173631</c:v>
                </c:pt>
                <c:pt idx="2">
                  <c:v>212.25882575853271</c:v>
                </c:pt>
                <c:pt idx="3">
                  <c:v>212.8186574260819</c:v>
                </c:pt>
                <c:pt idx="4">
                  <c:v>212.85660321763956</c:v>
                </c:pt>
                <c:pt idx="5">
                  <c:v>213.21748181396063</c:v>
                </c:pt>
                <c:pt idx="6">
                  <c:v>211.59348716405106</c:v>
                </c:pt>
                <c:pt idx="7">
                  <c:v>206.71889983928762</c:v>
                </c:pt>
                <c:pt idx="8">
                  <c:v>203.43583536934611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9E-40DC-BB6B-7C9D1BD87F6E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обр'!$X$26:$X$34</c:f>
              <c:numCache>
                <c:formatCode>General</c:formatCode>
                <c:ptCount val="9"/>
                <c:pt idx="0">
                  <c:v>164.96247956250932</c:v>
                </c:pt>
                <c:pt idx="1">
                  <c:v>175.0156650447741</c:v>
                </c:pt>
                <c:pt idx="2">
                  <c:v>184.32854048664538</c:v>
                </c:pt>
                <c:pt idx="3">
                  <c:v>184.98488045146198</c:v>
                </c:pt>
                <c:pt idx="4">
                  <c:v>185.42820018142481</c:v>
                </c:pt>
                <c:pt idx="5">
                  <c:v>186.41172283879851</c:v>
                </c:pt>
                <c:pt idx="6">
                  <c:v>185.84521477167465</c:v>
                </c:pt>
                <c:pt idx="7">
                  <c:v>181.93952425742691</c:v>
                </c:pt>
                <c:pt idx="8">
                  <c:v>179.02163567713981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9E-40DC-BB6B-7C9D1BD87F6E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9E-40DC-BB6B-7C9D1BD8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'140m3'!$V$37:$V$45</c:f>
              <c:numCache>
                <c:formatCode>General</c:formatCode>
                <c:ptCount val="9"/>
                <c:pt idx="0">
                  <c:v>204.92320651699094</c:v>
                </c:pt>
                <c:pt idx="1">
                  <c:v>204.97174926333864</c:v>
                </c:pt>
                <c:pt idx="2">
                  <c:v>206.83476725282299</c:v>
                </c:pt>
                <c:pt idx="3">
                  <c:v>209.55439414357258</c:v>
                </c:pt>
                <c:pt idx="4">
                  <c:v>212.16225795010101</c:v>
                </c:pt>
                <c:pt idx="5">
                  <c:v>214.26840348329614</c:v>
                </c:pt>
                <c:pt idx="6">
                  <c:v>214.03337682475276</c:v>
                </c:pt>
                <c:pt idx="7">
                  <c:v>209.00604894861246</c:v>
                </c:pt>
                <c:pt idx="8">
                  <c:v>205.88652883045191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8-41F1-9C73-D86D113BDB16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'140m3'!$W$37:$W$45</c:f>
              <c:numCache>
                <c:formatCode>General</c:formatCode>
                <c:ptCount val="9"/>
                <c:pt idx="0">
                  <c:v>205.15402734064858</c:v>
                </c:pt>
                <c:pt idx="1">
                  <c:v>205.11815198570972</c:v>
                </c:pt>
                <c:pt idx="2">
                  <c:v>206.93565293812867</c:v>
                </c:pt>
                <c:pt idx="3">
                  <c:v>209.71211633089843</c:v>
                </c:pt>
                <c:pt idx="4">
                  <c:v>212.34208604036152</c:v>
                </c:pt>
                <c:pt idx="5">
                  <c:v>214.49517994713449</c:v>
                </c:pt>
                <c:pt idx="6">
                  <c:v>214.28706901005845</c:v>
                </c:pt>
                <c:pt idx="7">
                  <c:v>209.20293790180753</c:v>
                </c:pt>
                <c:pt idx="8">
                  <c:v>206.055864103647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A8-41F1-9C73-D86D113BDB16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A8-41F1-9C73-D86D113B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22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обр'!$W$37:$W$45</c:f>
              <c:numCache>
                <c:formatCode>General</c:formatCode>
                <c:ptCount val="9"/>
                <c:pt idx="0">
                  <c:v>204.56615220086124</c:v>
                </c:pt>
                <c:pt idx="1">
                  <c:v>204.73163196647528</c:v>
                </c:pt>
                <c:pt idx="2">
                  <c:v>206.65943535247209</c:v>
                </c:pt>
                <c:pt idx="3">
                  <c:v>209.35124146670921</c:v>
                </c:pt>
                <c:pt idx="4">
                  <c:v>211.95006775617225</c:v>
                </c:pt>
                <c:pt idx="5">
                  <c:v>214.0443728935885</c:v>
                </c:pt>
                <c:pt idx="6">
                  <c:v>213.81243761284423</c:v>
                </c:pt>
                <c:pt idx="7">
                  <c:v>208.90037880312599</c:v>
                </c:pt>
                <c:pt idx="8">
                  <c:v>205.81124455780966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3-4AA6-A4A4-916CBFA9731C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обр'!$X$37:$X$45</c:f>
              <c:numCache>
                <c:formatCode>General</c:formatCode>
                <c:ptCount val="9"/>
                <c:pt idx="0">
                  <c:v>205.6443366488889</c:v>
                </c:pt>
                <c:pt idx="1">
                  <c:v>205.51344148826155</c:v>
                </c:pt>
                <c:pt idx="2">
                  <c:v>207.27318366563532</c:v>
                </c:pt>
                <c:pt idx="3">
                  <c:v>210.07863603069643</c:v>
                </c:pt>
                <c:pt idx="4">
                  <c:v>212.71245070933546</c:v>
                </c:pt>
                <c:pt idx="5">
                  <c:v>214.87697436326425</c:v>
                </c:pt>
                <c:pt idx="6">
                  <c:v>214.66967146123338</c:v>
                </c:pt>
                <c:pt idx="7">
                  <c:v>209.45947414729397</c:v>
                </c:pt>
                <c:pt idx="8">
                  <c:v>206.26920783628921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3-4AA6-A4A4-916CBFA9731C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3-4AA6-A4A4-916CBFA9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22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обр'!$AK$3:$AK$11</c:f>
              <c:numCache>
                <c:formatCode>General</c:formatCode>
                <c:ptCount val="9"/>
                <c:pt idx="0">
                  <c:v>0.90436000000000005</c:v>
                </c:pt>
                <c:pt idx="1">
                  <c:v>0.96496999999999999</c:v>
                </c:pt>
                <c:pt idx="2">
                  <c:v>1.0067999999999999</c:v>
                </c:pt>
                <c:pt idx="3">
                  <c:v>1.00017</c:v>
                </c:pt>
                <c:pt idx="4">
                  <c:v>0.99268999999999996</c:v>
                </c:pt>
                <c:pt idx="5">
                  <c:v>0.98914000000000002</c:v>
                </c:pt>
                <c:pt idx="6">
                  <c:v>0.98750000000000004</c:v>
                </c:pt>
                <c:pt idx="7">
                  <c:v>0.98868999999999996</c:v>
                </c:pt>
                <c:pt idx="8">
                  <c:v>0.98751999999999995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A-4750-8C7E-AB8D0A265251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обр'!$AL$3:$AL$11</c:f>
              <c:numCache>
                <c:formatCode>General</c:formatCode>
                <c:ptCount val="9"/>
                <c:pt idx="0">
                  <c:v>0.83579000000000003</c:v>
                </c:pt>
                <c:pt idx="1">
                  <c:v>0.88597000000000004</c:v>
                </c:pt>
                <c:pt idx="2">
                  <c:v>0.91874999999999996</c:v>
                </c:pt>
                <c:pt idx="3">
                  <c:v>0.90371999999999997</c:v>
                </c:pt>
                <c:pt idx="4">
                  <c:v>0.88756000000000002</c:v>
                </c:pt>
                <c:pt idx="5">
                  <c:v>0.87578</c:v>
                </c:pt>
                <c:pt idx="6">
                  <c:v>0.86660000000000004</c:v>
                </c:pt>
                <c:pt idx="7">
                  <c:v>0.86553999999999998</c:v>
                </c:pt>
                <c:pt idx="8">
                  <c:v>0.86443000000000003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EA-4750-8C7E-AB8D0A265251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обр'!$AM$3:$AM$11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EA-4750-8C7E-AB8D0A26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обр'!$AK$3:$AK$11</c:f>
              <c:numCache>
                <c:formatCode>General</c:formatCode>
                <c:ptCount val="9"/>
                <c:pt idx="0">
                  <c:v>0.90436000000000005</c:v>
                </c:pt>
                <c:pt idx="1">
                  <c:v>0.96496999999999999</c:v>
                </c:pt>
                <c:pt idx="2">
                  <c:v>1.0067999999999999</c:v>
                </c:pt>
                <c:pt idx="3">
                  <c:v>1.00017</c:v>
                </c:pt>
                <c:pt idx="4">
                  <c:v>0.99268999999999996</c:v>
                </c:pt>
                <c:pt idx="5">
                  <c:v>0.98914000000000002</c:v>
                </c:pt>
                <c:pt idx="6">
                  <c:v>0.98750000000000004</c:v>
                </c:pt>
                <c:pt idx="7">
                  <c:v>0.98868999999999996</c:v>
                </c:pt>
                <c:pt idx="8">
                  <c:v>0.98751999999999995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0-45A9-8E69-28B9D11BE358}"/>
            </c:ext>
          </c:extLst>
        </c:ser>
        <c:ser>
          <c:idx val="0"/>
          <c:order val="1"/>
          <c:tx>
            <c:v>Разрядка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обр'!$AL$3:$AL$11</c:f>
              <c:numCache>
                <c:formatCode>General</c:formatCode>
                <c:ptCount val="9"/>
                <c:pt idx="0">
                  <c:v>0.83579000000000003</c:v>
                </c:pt>
                <c:pt idx="1">
                  <c:v>0.88597000000000004</c:v>
                </c:pt>
                <c:pt idx="2">
                  <c:v>0.91874999999999996</c:v>
                </c:pt>
                <c:pt idx="3">
                  <c:v>0.90371999999999997</c:v>
                </c:pt>
                <c:pt idx="4">
                  <c:v>0.88756000000000002</c:v>
                </c:pt>
                <c:pt idx="5">
                  <c:v>0.87578</c:v>
                </c:pt>
                <c:pt idx="6">
                  <c:v>0.86660000000000004</c:v>
                </c:pt>
                <c:pt idx="7">
                  <c:v>0.86553999999999998</c:v>
                </c:pt>
                <c:pt idx="8">
                  <c:v>0.86443000000000003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70-45A9-8E69-28B9D11BE358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обр'!$AM$3:$AM$11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70-45A9-8E69-28B9D11BE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91929287689E-2"/>
              <c:y val="0.320517281183478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142844667015502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обр'!$W$37:$W$45</c:f>
              <c:numCache>
                <c:formatCode>General</c:formatCode>
                <c:ptCount val="9"/>
                <c:pt idx="0">
                  <c:v>204.56615220086124</c:v>
                </c:pt>
                <c:pt idx="1">
                  <c:v>204.73163196647528</c:v>
                </c:pt>
                <c:pt idx="2">
                  <c:v>206.65943535247209</c:v>
                </c:pt>
                <c:pt idx="3">
                  <c:v>209.35124146670921</c:v>
                </c:pt>
                <c:pt idx="4">
                  <c:v>211.95006775617225</c:v>
                </c:pt>
                <c:pt idx="5">
                  <c:v>214.0443728935885</c:v>
                </c:pt>
                <c:pt idx="6">
                  <c:v>213.81243761284423</c:v>
                </c:pt>
                <c:pt idx="7">
                  <c:v>208.90037880312599</c:v>
                </c:pt>
                <c:pt idx="8">
                  <c:v>205.81124455780966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5-4EB9-9108-F1B3F79D5644}"/>
            </c:ext>
          </c:extLst>
        </c:ser>
        <c:ser>
          <c:idx val="0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обр'!$X$26:$X$34</c:f>
              <c:numCache>
                <c:formatCode>General</c:formatCode>
                <c:ptCount val="9"/>
                <c:pt idx="0">
                  <c:v>164.96247956250932</c:v>
                </c:pt>
                <c:pt idx="1">
                  <c:v>175.0156650447741</c:v>
                </c:pt>
                <c:pt idx="2">
                  <c:v>184.32854048664538</c:v>
                </c:pt>
                <c:pt idx="3">
                  <c:v>184.98488045146198</c:v>
                </c:pt>
                <c:pt idx="4">
                  <c:v>185.42820018142481</c:v>
                </c:pt>
                <c:pt idx="5">
                  <c:v>186.41172283879851</c:v>
                </c:pt>
                <c:pt idx="6">
                  <c:v>185.84521477167465</c:v>
                </c:pt>
                <c:pt idx="7">
                  <c:v>181.93952425742691</c:v>
                </c:pt>
                <c:pt idx="8">
                  <c:v>179.02163567713981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5-4EB9-9108-F1B3F79D5644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A5-4EB9-9108-F1B3F79D5644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A5-4EB9-9108-F1B3F79D5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85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6117056454520865E-2"/>
              <c:y val="0.1536331336528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обр'!$W$15:$W$23</c:f>
              <c:numCache>
                <c:formatCode>General</c:formatCode>
                <c:ptCount val="9"/>
                <c:pt idx="0">
                  <c:v>204.50155688856989</c:v>
                </c:pt>
                <c:pt idx="1">
                  <c:v>204.6902151277618</c:v>
                </c:pt>
                <c:pt idx="2">
                  <c:v>206.63953973577884</c:v>
                </c:pt>
                <c:pt idx="3">
                  <c:v>209.3264762371717</c:v>
                </c:pt>
                <c:pt idx="4">
                  <c:v>211.92558428021266</c:v>
                </c:pt>
                <c:pt idx="5">
                  <c:v>214.0083759126741</c:v>
                </c:pt>
                <c:pt idx="6">
                  <c:v>213.78273762550771</c:v>
                </c:pt>
                <c:pt idx="7">
                  <c:v>208.8941469545029</c:v>
                </c:pt>
                <c:pt idx="8">
                  <c:v>205.80929485138753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66-4512-9DB7-BE31583AD1A7}"/>
            </c:ext>
          </c:extLst>
        </c:ser>
        <c:ser>
          <c:idx val="0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обр'!$X$3:$X$11</c:f>
              <c:numCache>
                <c:formatCode>General</c:formatCode>
                <c:ptCount val="9"/>
                <c:pt idx="0">
                  <c:v>169.80056056708133</c:v>
                </c:pt>
                <c:pt idx="1">
                  <c:v>180.34816069542796</c:v>
                </c:pt>
                <c:pt idx="2">
                  <c:v>189.2689700179692</c:v>
                </c:pt>
                <c:pt idx="3">
                  <c:v>188.82858231666131</c:v>
                </c:pt>
                <c:pt idx="4">
                  <c:v>188.09411949572569</c:v>
                </c:pt>
                <c:pt idx="5">
                  <c:v>187.98135401688464</c:v>
                </c:pt>
                <c:pt idx="6">
                  <c:v>186.26594159849017</c:v>
                </c:pt>
                <c:pt idx="7">
                  <c:v>182.00692044293464</c:v>
                </c:pt>
                <c:pt idx="8">
                  <c:v>179.08430118833598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6-4512-9DB7-BE31583AD1A7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66-4512-9DB7-BE31583AD1A7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66-4512-9DB7-BE31583A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9619230940832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обр'!$W$3:$W$11</c:f>
              <c:numCache>
                <c:formatCode>General</c:formatCode>
                <c:ptCount val="9"/>
                <c:pt idx="0">
                  <c:v>184.17492590287083</c:v>
                </c:pt>
                <c:pt idx="1">
                  <c:v>197.38832627876661</c:v>
                </c:pt>
                <c:pt idx="2">
                  <c:v>208.15482970444444</c:v>
                </c:pt>
                <c:pt idx="3">
                  <c:v>209.45484109698032</c:v>
                </c:pt>
                <c:pt idx="4">
                  <c:v>210.46543621942584</c:v>
                </c:pt>
                <c:pt idx="5">
                  <c:v>211.86978975359918</c:v>
                </c:pt>
                <c:pt idx="6">
                  <c:v>211.32122030111645</c:v>
                </c:pt>
                <c:pt idx="7">
                  <c:v>206.74649216644337</c:v>
                </c:pt>
                <c:pt idx="8">
                  <c:v>203.45229062072303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C-40F1-93A8-5E25DF2FC251}"/>
            </c:ext>
          </c:extLst>
        </c:ser>
        <c:ser>
          <c:idx val="0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обр'!$X$15:$X$23</c:f>
              <c:numCache>
                <c:formatCode>General</c:formatCode>
                <c:ptCount val="9"/>
                <c:pt idx="0">
                  <c:v>204.92559293880916</c:v>
                </c:pt>
                <c:pt idx="1">
                  <c:v>204.86509707249331</c:v>
                </c:pt>
                <c:pt idx="2">
                  <c:v>206.75021957004785</c:v>
                </c:pt>
                <c:pt idx="3">
                  <c:v>209.6836918029984</c:v>
                </c:pt>
                <c:pt idx="4">
                  <c:v>212.46476143906432</c:v>
                </c:pt>
                <c:pt idx="5">
                  <c:v>214.76761164950557</c:v>
                </c:pt>
                <c:pt idx="6">
                  <c:v>214.6513028061882</c:v>
                </c:pt>
                <c:pt idx="7">
                  <c:v>209.46336425371609</c:v>
                </c:pt>
                <c:pt idx="8">
                  <c:v>206.26893538913345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FC-40F1-93A8-5E25DF2FC251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FC-40F1-93A8-5E25DF2FC251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FC-40F1-93A8-5E25DF2F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обр'!$W$26:$W$34</c:f>
              <c:numCache>
                <c:formatCode>General</c:formatCode>
                <c:ptCount val="9"/>
                <c:pt idx="0">
                  <c:v>188.68032368642216</c:v>
                </c:pt>
                <c:pt idx="1">
                  <c:v>202.0381649173631</c:v>
                </c:pt>
                <c:pt idx="2">
                  <c:v>212.25882575853271</c:v>
                </c:pt>
                <c:pt idx="3">
                  <c:v>212.8186574260819</c:v>
                </c:pt>
                <c:pt idx="4">
                  <c:v>212.85660321763956</c:v>
                </c:pt>
                <c:pt idx="5">
                  <c:v>213.21748181396063</c:v>
                </c:pt>
                <c:pt idx="6">
                  <c:v>211.59348716405106</c:v>
                </c:pt>
                <c:pt idx="7">
                  <c:v>206.71889983928762</c:v>
                </c:pt>
                <c:pt idx="8">
                  <c:v>203.43583536934611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обр'!$X$37:$X$45</c:f>
              <c:numCache>
                <c:formatCode>General</c:formatCode>
                <c:ptCount val="9"/>
                <c:pt idx="0">
                  <c:v>205.6443366488889</c:v>
                </c:pt>
                <c:pt idx="1">
                  <c:v>205.51344148826155</c:v>
                </c:pt>
                <c:pt idx="2">
                  <c:v>207.27318366563532</c:v>
                </c:pt>
                <c:pt idx="3">
                  <c:v>210.07863603069643</c:v>
                </c:pt>
                <c:pt idx="4">
                  <c:v>212.71245070933546</c:v>
                </c:pt>
                <c:pt idx="5">
                  <c:v>214.87697436326425</c:v>
                </c:pt>
                <c:pt idx="6">
                  <c:v>214.66967146123338</c:v>
                </c:pt>
                <c:pt idx="7">
                  <c:v>209.45947414729397</c:v>
                </c:pt>
                <c:pt idx="8">
                  <c:v>206.26920783628921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9374236353409961E-2"/>
              <c:y val="0.1645424684264111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обр'!$AH$3:$AH$11</c:f>
              <c:numCache>
                <c:formatCode>General</c:formatCode>
                <c:ptCount val="9"/>
                <c:pt idx="0">
                  <c:v>0.769708364567806</c:v>
                </c:pt>
                <c:pt idx="1">
                  <c:v>0.77663980255563703</c:v>
                </c:pt>
                <c:pt idx="2">
                  <c:v>0.77949621625455379</c:v>
                </c:pt>
                <c:pt idx="3">
                  <c:v>0.78787536573548955</c:v>
                </c:pt>
                <c:pt idx="4">
                  <c:v>0.79607588308094324</c:v>
                </c:pt>
                <c:pt idx="5">
                  <c:v>0.80176499297595294</c:v>
                </c:pt>
                <c:pt idx="6">
                  <c:v>0.80822599306827647</c:v>
                </c:pt>
                <c:pt idx="7">
                  <c:v>0.81592100919347743</c:v>
                </c:pt>
                <c:pt idx="8">
                  <c:v>0.81913389862198049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8-4E21-9C9E-A275F34CFDD0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обр'!$AI$3:$AI$11</c:f>
              <c:numCache>
                <c:formatCode>General</c:formatCode>
                <c:ptCount val="9"/>
                <c:pt idx="0">
                  <c:v>0.75958783636023042</c:v>
                </c:pt>
                <c:pt idx="1">
                  <c:v>0.77046423998327207</c:v>
                </c:pt>
                <c:pt idx="2">
                  <c:v>0.78084378442261448</c:v>
                </c:pt>
                <c:pt idx="3">
                  <c:v>0.78676527190348611</c:v>
                </c:pt>
                <c:pt idx="4">
                  <c:v>0.79228059280826757</c:v>
                </c:pt>
                <c:pt idx="5">
                  <c:v>0.79621624254725398</c:v>
                </c:pt>
                <c:pt idx="6">
                  <c:v>0.8009972973262991</c:v>
                </c:pt>
                <c:pt idx="7">
                  <c:v>0.80877217774415733</c:v>
                </c:pt>
                <c:pt idx="8">
                  <c:v>0.81168543601826826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8-4E21-9C9E-A275F34CFDD0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обр'!$AJ$3:$AJ$11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58-4E21-9C9E-A275F34CF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4041908938362177E-2"/>
              <c:y val="0.306970511997846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обр'!$AD$3:$AD$11</c:f>
              <c:numCache>
                <c:formatCode>General</c:formatCode>
                <c:ptCount val="9"/>
                <c:pt idx="0">
                  <c:v>0.64046670143699758</c:v>
                </c:pt>
                <c:pt idx="1">
                  <c:v>0.65248082449697731</c:v>
                </c:pt>
                <c:pt idx="2">
                  <c:v>0.65862934645801474</c:v>
                </c:pt>
                <c:pt idx="3">
                  <c:v>0.67017037480643449</c:v>
                </c:pt>
                <c:pt idx="4">
                  <c:v>0.68141002331316614</c:v>
                </c:pt>
                <c:pt idx="5">
                  <c:v>0.68950745721673901</c:v>
                </c:pt>
                <c:pt idx="6">
                  <c:v>0.69776561899449996</c:v>
                </c:pt>
                <c:pt idx="7">
                  <c:v>0.70623158275856446</c:v>
                </c:pt>
                <c:pt idx="8">
                  <c:v>0.7095275065980835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8-4D85-8F9D-FC00EA021431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обр'!$AE$3:$AE$11</c:f>
              <c:numCache>
                <c:formatCode>General</c:formatCode>
                <c:ptCount val="9"/>
                <c:pt idx="0">
                  <c:v>0.62319045760874303</c:v>
                </c:pt>
                <c:pt idx="1">
                  <c:v>0.63952113393821985</c:v>
                </c:pt>
                <c:pt idx="2">
                  <c:v>0.65565551476227546</c:v>
                </c:pt>
                <c:pt idx="3">
                  <c:v>0.66381143939979548</c:v>
                </c:pt>
                <c:pt idx="4">
                  <c:v>0.6713268076394735</c:v>
                </c:pt>
                <c:pt idx="5">
                  <c:v>0.67710461592258708</c:v>
                </c:pt>
                <c:pt idx="6">
                  <c:v>0.68319417682104921</c:v>
                </c:pt>
                <c:pt idx="7">
                  <c:v>0.69179053603173313</c:v>
                </c:pt>
                <c:pt idx="8">
                  <c:v>0.69460932616605853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08-4D85-8F9D-FC00EA021431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'400m3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обр'!$AF$3:$AF$11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08-4D85-8F9D-FC00EA02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7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4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обр'!$AD$15:$AD$23</c:f>
              <c:numCache>
                <c:formatCode>General</c:formatCode>
                <c:ptCount val="9"/>
                <c:pt idx="0">
                  <c:v>0.63544382169100566</c:v>
                </c:pt>
                <c:pt idx="1">
                  <c:v>0.65016331786862303</c:v>
                </c:pt>
                <c:pt idx="2">
                  <c:v>0.66706621909282016</c:v>
                </c:pt>
                <c:pt idx="3">
                  <c:v>0.67542787598207776</c:v>
                </c:pt>
                <c:pt idx="4">
                  <c:v>0.68313761940289586</c:v>
                </c:pt>
                <c:pt idx="5">
                  <c:v>0.68860260536081419</c:v>
                </c:pt>
                <c:pt idx="6">
                  <c:v>0.69478419378970091</c:v>
                </c:pt>
                <c:pt idx="7">
                  <c:v>0.7016458476744345</c:v>
                </c:pt>
                <c:pt idx="8">
                  <c:v>0.70398325926686112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3-48E9-B1B7-859C8DB08E12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обр'!$AE$15:$AE$23</c:f>
              <c:numCache>
                <c:formatCode>General</c:formatCode>
                <c:ptCount val="9"/>
                <c:pt idx="0">
                  <c:v>0.61805321054053308</c:v>
                </c:pt>
                <c:pt idx="1">
                  <c:v>0.63000111178023155</c:v>
                </c:pt>
                <c:pt idx="2">
                  <c:v>0.64401235752447406</c:v>
                </c:pt>
                <c:pt idx="3">
                  <c:v>0.65148163062242825</c:v>
                </c:pt>
                <c:pt idx="4">
                  <c:v>0.65810256177493487</c:v>
                </c:pt>
                <c:pt idx="5">
                  <c:v>0.66268040531283845</c:v>
                </c:pt>
                <c:pt idx="6">
                  <c:v>0.6672758569169307</c:v>
                </c:pt>
                <c:pt idx="7">
                  <c:v>0.67275958239188161</c:v>
                </c:pt>
                <c:pt idx="8">
                  <c:v>0.67458257456527371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73-48E9-B1B7-859C8DB08E12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обр'!$AF$15:$AF$23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73-48E9-B1B7-859C8DB0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'140m3'!$AF$3:$AF$11</c:f>
              <c:numCache>
                <c:formatCode>General</c:formatCode>
                <c:ptCount val="9"/>
                <c:pt idx="0">
                  <c:v>0.87522</c:v>
                </c:pt>
                <c:pt idx="1">
                  <c:v>0.93345</c:v>
                </c:pt>
                <c:pt idx="2">
                  <c:v>0.97311999999999999</c:v>
                </c:pt>
                <c:pt idx="3">
                  <c:v>0.96538000000000002</c:v>
                </c:pt>
                <c:pt idx="4">
                  <c:v>0.95592999999999995</c:v>
                </c:pt>
                <c:pt idx="5">
                  <c:v>0.95106999999999997</c:v>
                </c:pt>
                <c:pt idx="6">
                  <c:v>0.94613000000000003</c:v>
                </c:pt>
                <c:pt idx="7">
                  <c:v>0.94637000000000004</c:v>
                </c:pt>
                <c:pt idx="8">
                  <c:v>0.94506999999999997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E-4F7A-8539-24026FD0581D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'140m3'!$AG$3:$AG$11</c:f>
              <c:numCache>
                <c:formatCode>General</c:formatCode>
                <c:ptCount val="9"/>
                <c:pt idx="0">
                  <c:v>0.85734999999999995</c:v>
                </c:pt>
                <c:pt idx="1">
                  <c:v>0.91103999999999996</c:v>
                </c:pt>
                <c:pt idx="2">
                  <c:v>0.94964999999999999</c:v>
                </c:pt>
                <c:pt idx="3">
                  <c:v>0.93784000000000001</c:v>
                </c:pt>
                <c:pt idx="4">
                  <c:v>0.92490000000000006</c:v>
                </c:pt>
                <c:pt idx="5">
                  <c:v>0.91696999999999995</c:v>
                </c:pt>
                <c:pt idx="6">
                  <c:v>0.91013999999999995</c:v>
                </c:pt>
                <c:pt idx="7">
                  <c:v>0.90842000000000001</c:v>
                </c:pt>
                <c:pt idx="8">
                  <c:v>0.90834000000000004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E-4F7A-8539-24026FD0581D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'140m3'!$AH$3:$AH$11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E-4F7A-8539-24026FD0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обр'!$AH$15:$AH$23</c:f>
              <c:numCache>
                <c:formatCode>General</c:formatCode>
                <c:ptCount val="9"/>
                <c:pt idx="0">
                  <c:v>0.75866943837278344</c:v>
                </c:pt>
                <c:pt idx="1">
                  <c:v>0.77340387590428761</c:v>
                </c:pt>
                <c:pt idx="2">
                  <c:v>0.78776012947485108</c:v>
                </c:pt>
                <c:pt idx="3">
                  <c:v>0.79297304725166728</c:v>
                </c:pt>
                <c:pt idx="4">
                  <c:v>0.79773733858331408</c:v>
                </c:pt>
                <c:pt idx="5">
                  <c:v>0.80101602759140322</c:v>
                </c:pt>
                <c:pt idx="6">
                  <c:v>0.80559230551199001</c:v>
                </c:pt>
                <c:pt idx="7">
                  <c:v>0.81193645938647063</c:v>
                </c:pt>
                <c:pt idx="8">
                  <c:v>0.81432432548142897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6-4CAA-84AD-9FB3C90D0D52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обр'!$AI$15:$AI$23</c:f>
              <c:numCache>
                <c:formatCode>General</c:formatCode>
                <c:ptCount val="9"/>
                <c:pt idx="0">
                  <c:v>0.73950367487771773</c:v>
                </c:pt>
                <c:pt idx="1">
                  <c:v>0.75246330441528109</c:v>
                </c:pt>
                <c:pt idx="2">
                  <c:v>0.76481407214574526</c:v>
                </c:pt>
                <c:pt idx="3">
                  <c:v>0.76913470970692199</c:v>
                </c:pt>
                <c:pt idx="4">
                  <c:v>0.77287809360903292</c:v>
                </c:pt>
                <c:pt idx="5">
                  <c:v>0.775225396375406</c:v>
                </c:pt>
                <c:pt idx="6">
                  <c:v>0.77843755088806721</c:v>
                </c:pt>
                <c:pt idx="7">
                  <c:v>0.78428550431363231</c:v>
                </c:pt>
                <c:pt idx="8">
                  <c:v>0.78651095321725339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66-4CAA-84AD-9FB3C90D0D52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обр'!$AJ$15:$AJ$23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66-4CAA-84AD-9FB3C90D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обр'!$AH$26:$AH$34</c:f>
              <c:numCache>
                <c:formatCode>General</c:formatCode>
                <c:ptCount val="9"/>
                <c:pt idx="0">
                  <c:v>0.77821160983679427</c:v>
                </c:pt>
                <c:pt idx="1">
                  <c:v>0.81536973544386415</c:v>
                </c:pt>
                <c:pt idx="2">
                  <c:v>0.85647116783239097</c:v>
                </c:pt>
                <c:pt idx="3">
                  <c:v>0.86845130913288893</c:v>
                </c:pt>
                <c:pt idx="4">
                  <c:v>0.82483250223135118</c:v>
                </c:pt>
                <c:pt idx="5">
                  <c:v>0.79885892393782876</c:v>
                </c:pt>
                <c:pt idx="6">
                  <c:v>0.77377388554578397</c:v>
                </c:pt>
                <c:pt idx="7">
                  <c:v>0.77252395488199277</c:v>
                </c:pt>
                <c:pt idx="8">
                  <c:v>0.77511346327486108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B-46A8-A89C-63D0A28F74F7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обр'!$AI$26:$AI$34</c:f>
              <c:numCache>
                <c:formatCode>General</c:formatCode>
                <c:ptCount val="9"/>
                <c:pt idx="0">
                  <c:v>0.70131052841247643</c:v>
                </c:pt>
                <c:pt idx="1">
                  <c:v>0.73155445665720686</c:v>
                </c:pt>
                <c:pt idx="2">
                  <c:v>0.76800668006283912</c:v>
                </c:pt>
                <c:pt idx="3">
                  <c:v>0.77907757336600081</c:v>
                </c:pt>
                <c:pt idx="4">
                  <c:v>0.80500832507532283</c:v>
                </c:pt>
                <c:pt idx="5">
                  <c:v>0.79311171157821925</c:v>
                </c:pt>
                <c:pt idx="6">
                  <c:v>0.78176034475842648</c:v>
                </c:pt>
                <c:pt idx="7">
                  <c:v>0.77771689448087555</c:v>
                </c:pt>
                <c:pt idx="8">
                  <c:v>0.77595694499856982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B-46A8-A89C-63D0A28F74F7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обр'!$AJ$26:$AJ$34</c:f>
              <c:numCache>
                <c:formatCode>General</c:formatCode>
                <c:ptCount val="9"/>
                <c:pt idx="0">
                  <c:v>0.76685234488944964</c:v>
                </c:pt>
                <c:pt idx="1">
                  <c:v>0.80374196669522713</c:v>
                </c:pt>
                <c:pt idx="2">
                  <c:v>0.84613907071703764</c:v>
                </c:pt>
                <c:pt idx="3">
                  <c:v>0.85809012330638323</c:v>
                </c:pt>
                <c:pt idx="4">
                  <c:v>0.81866347786534954</c:v>
                </c:pt>
                <c:pt idx="5">
                  <c:v>0.80143247276774021</c:v>
                </c:pt>
                <c:pt idx="6">
                  <c:v>0.78508257090703848</c:v>
                </c:pt>
                <c:pt idx="7">
                  <c:v>0.78141333056696716</c:v>
                </c:pt>
                <c:pt idx="8">
                  <c:v>0.78064178209734814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B-46A8-A89C-63D0A28F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458289154191E-2"/>
              <c:y val="0.2892012582298558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9480334184"/>
          <c:w val="0.98687142857838139"/>
          <c:h val="0.1444433051966581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обр'!$AD$26:$AD$34</c:f>
              <c:numCache>
                <c:formatCode>General</c:formatCode>
                <c:ptCount val="9"/>
                <c:pt idx="0">
                  <c:v>0.64444964898168966</c:v>
                </c:pt>
                <c:pt idx="1">
                  <c:v>0.65217299276506124</c:v>
                </c:pt>
                <c:pt idx="2">
                  <c:v>0.65370972150418638</c:v>
                </c:pt>
                <c:pt idx="3">
                  <c:v>0.66683072789313536</c:v>
                </c:pt>
                <c:pt idx="4">
                  <c:v>0.67958697038381255</c:v>
                </c:pt>
                <c:pt idx="5">
                  <c:v>0.68856319031408264</c:v>
                </c:pt>
                <c:pt idx="6">
                  <c:v>0.69761611344429242</c:v>
                </c:pt>
                <c:pt idx="7">
                  <c:v>0.70624554156624719</c:v>
                </c:pt>
                <c:pt idx="8">
                  <c:v>0.70954083170645998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D-482A-869B-CC97E67F9F60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обр'!$AE$26:$AE$34</c:f>
              <c:numCache>
                <c:formatCode>General</c:formatCode>
                <c:ptCount val="9"/>
                <c:pt idx="0">
                  <c:v>0.61771936472144484</c:v>
                </c:pt>
                <c:pt idx="1">
                  <c:v>0.63362743542334876</c:v>
                </c:pt>
                <c:pt idx="2">
                  <c:v>0.65126915039690336</c:v>
                </c:pt>
                <c:pt idx="3">
                  <c:v>0.66008289975746126</c:v>
                </c:pt>
                <c:pt idx="4">
                  <c:v>0.66842906398467206</c:v>
                </c:pt>
                <c:pt idx="5">
                  <c:v>0.67531975361963026</c:v>
                </c:pt>
                <c:pt idx="6">
                  <c:v>0.68274754111596436</c:v>
                </c:pt>
                <c:pt idx="7">
                  <c:v>0.69167954088249894</c:v>
                </c:pt>
                <c:pt idx="8">
                  <c:v>0.69456339325788186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D-482A-869B-CC97E67F9F60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'400m3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обр'!$AF$26:$AF$34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BD-482A-869B-CC97E67F9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обр'!$AD$37:$AD$45</c:f>
              <c:numCache>
                <c:formatCode>General</c:formatCode>
                <c:ptCount val="9"/>
                <c:pt idx="0">
                  <c:v>0.6339695132462807</c:v>
                </c:pt>
                <c:pt idx="1">
                  <c:v>0.64846992985555241</c:v>
                </c:pt>
                <c:pt idx="2">
                  <c:v>0.66521729982718658</c:v>
                </c:pt>
                <c:pt idx="3">
                  <c:v>0.67363652947110675</c:v>
                </c:pt>
                <c:pt idx="4">
                  <c:v>0.68138931960539795</c:v>
                </c:pt>
                <c:pt idx="5">
                  <c:v>0.68694198517540728</c:v>
                </c:pt>
                <c:pt idx="6">
                  <c:v>0.69313176245053554</c:v>
                </c:pt>
                <c:pt idx="7">
                  <c:v>0.70128165438372636</c:v>
                </c:pt>
                <c:pt idx="8">
                  <c:v>0.70406000931199997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A-49FF-8DEE-DD8B594896C3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обр'!$AE$37:$AE$45</c:f>
              <c:numCache>
                <c:formatCode>General</c:formatCode>
                <c:ptCount val="9"/>
                <c:pt idx="0">
                  <c:v>0.53393108105014564</c:v>
                </c:pt>
                <c:pt idx="1">
                  <c:v>0.53372168470364778</c:v>
                </c:pt>
                <c:pt idx="2">
                  <c:v>0.53846721658599783</c:v>
                </c:pt>
                <c:pt idx="3">
                  <c:v>0.5458281507094731</c:v>
                </c:pt>
                <c:pt idx="4">
                  <c:v>0.55250969832891483</c:v>
                </c:pt>
                <c:pt idx="5">
                  <c:v>0.55759877469411334</c:v>
                </c:pt>
                <c:pt idx="6">
                  <c:v>0.56184937812539892</c:v>
                </c:pt>
                <c:pt idx="7">
                  <c:v>0.56409514354355084</c:v>
                </c:pt>
                <c:pt idx="8">
                  <c:v>0.5649915558432721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DA-49FF-8DEE-DD8B594896C3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обр'!$AF$37:$AF$45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DA-49FF-8DEE-DD8B5948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4428860800427036"/>
              <c:y val="0.8128313885711613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757539372426144E-2"/>
          <c:y val="0.87654691304490917"/>
          <c:w val="0.87120614951961117"/>
          <c:h val="0.1216371800727171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9380251671881468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обр'!$AH$37:$AH$45</c:f>
              <c:numCache>
                <c:formatCode>General</c:formatCode>
                <c:ptCount val="9"/>
                <c:pt idx="0">
                  <c:v>0.75705326574224963</c:v>
                </c:pt>
                <c:pt idx="1">
                  <c:v>0.77166625540831801</c:v>
                </c:pt>
                <c:pt idx="2">
                  <c:v>0.78596768805071815</c:v>
                </c:pt>
                <c:pt idx="3">
                  <c:v>0.79125218236141237</c:v>
                </c:pt>
                <c:pt idx="4">
                  <c:v>0.7960759643038674</c:v>
                </c:pt>
                <c:pt idx="5">
                  <c:v>0.79943756511987252</c:v>
                </c:pt>
                <c:pt idx="6">
                  <c:v>0.80404658886737312</c:v>
                </c:pt>
                <c:pt idx="7">
                  <c:v>0.81160348947443106</c:v>
                </c:pt>
                <c:pt idx="8">
                  <c:v>0.81439094378711796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2-4DA0-97F3-A494AE7B7344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обр'!$AI$37:$AI$45</c:f>
              <c:numCache>
                <c:formatCode>General</c:formatCode>
                <c:ptCount val="9"/>
                <c:pt idx="0">
                  <c:v>0.7348070803658221</c:v>
                </c:pt>
                <c:pt idx="1">
                  <c:v>0.74763186687067029</c:v>
                </c:pt>
                <c:pt idx="2">
                  <c:v>0.76057965966569518</c:v>
                </c:pt>
                <c:pt idx="3">
                  <c:v>0.76586691932267226</c:v>
                </c:pt>
                <c:pt idx="4">
                  <c:v>0.77054326497368397</c:v>
                </c:pt>
                <c:pt idx="5">
                  <c:v>0.77384650927710863</c:v>
                </c:pt>
                <c:pt idx="6">
                  <c:v>0.77811186497070783</c:v>
                </c:pt>
                <c:pt idx="7">
                  <c:v>0.78422476129523899</c:v>
                </c:pt>
                <c:pt idx="8">
                  <c:v>0.78645811388210984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2-4DA0-97F3-A494AE7B7344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обр'!$AJ$37:$AJ$45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2-4DA0-97F3-A494AE7B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84963871394"/>
              <c:y val="0.784493651809171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5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7337759334224816E-3"/>
          <c:y val="0.86284096367267482"/>
          <c:w val="0.92169740566818847"/>
          <c:h val="0.1356387374791197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обр'!$AA$3:$AA$11</c:f>
              <c:numCache>
                <c:formatCode>General</c:formatCode>
                <c:ptCount val="9"/>
                <c:pt idx="0">
                  <c:v>9.1106703977565644</c:v>
                </c:pt>
                <c:pt idx="1">
                  <c:v>9.9311056070175425</c:v>
                </c:pt>
                <c:pt idx="2">
                  <c:v>10.302802705071798</c:v>
                </c:pt>
                <c:pt idx="3">
                  <c:v>10.96835594361508</c:v>
                </c:pt>
                <c:pt idx="4">
                  <c:v>11.632580896650751</c:v>
                </c:pt>
                <c:pt idx="5">
                  <c:v>12.161579826858087</c:v>
                </c:pt>
                <c:pt idx="6">
                  <c:v>12.581741447017578</c:v>
                </c:pt>
                <c:pt idx="7">
                  <c:v>12.454047478872923</c:v>
                </c:pt>
                <c:pt idx="8">
                  <c:v>12.279829084986716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0-4D21-B83B-986409B00B5B}"/>
            </c:ext>
          </c:extLst>
        </c:ser>
        <c:ser>
          <c:idx val="0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обр'!$AB$3:$AB$11</c:f>
              <c:numCache>
                <c:formatCode>General</c:formatCode>
                <c:ptCount val="9"/>
                <c:pt idx="0">
                  <c:v>-5.263694938032927</c:v>
                </c:pt>
                <c:pt idx="1">
                  <c:v>-7.109059976321106</c:v>
                </c:pt>
                <c:pt idx="2">
                  <c:v>-8.5830569814034448</c:v>
                </c:pt>
                <c:pt idx="3">
                  <c:v>-9.6579028367039257</c:v>
                </c:pt>
                <c:pt idx="4">
                  <c:v>-10.738735827049396</c:v>
                </c:pt>
                <c:pt idx="5">
                  <c:v>-11.726855909856454</c:v>
                </c:pt>
                <c:pt idx="6">
                  <c:v>-12.473537255608704</c:v>
                </c:pt>
                <c:pt idx="7">
                  <c:v>-12.285524244635809</c:v>
                </c:pt>
                <c:pt idx="8">
                  <c:v>-12.088160347400333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0-4D21-B83B-986409B00B5B}"/>
            </c:ext>
          </c:extLst>
        </c:ser>
        <c:ser>
          <c:idx val="2"/>
          <c:order val="2"/>
          <c:tx>
            <c:v>Зарядка номинальная нагрузка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обр'!$AA$15:$AA$23</c:f>
              <c:numCache>
                <c:formatCode>General</c:formatCode>
                <c:ptCount val="9"/>
                <c:pt idx="0">
                  <c:v>-0.63613270034028346</c:v>
                </c:pt>
                <c:pt idx="1">
                  <c:v>-0.43789687685273293</c:v>
                </c:pt>
                <c:pt idx="2">
                  <c:v>-0.3098197755661829</c:v>
                </c:pt>
                <c:pt idx="3">
                  <c:v>-0.3684065933652505</c:v>
                </c:pt>
                <c:pt idx="4">
                  <c:v>-0.37499069116424266</c:v>
                </c:pt>
                <c:pt idx="5">
                  <c:v>-0.40502966547580854</c:v>
                </c:pt>
                <c:pt idx="6">
                  <c:v>-0.39085939483254606</c:v>
                </c:pt>
                <c:pt idx="7">
                  <c:v>-0.19932469685272736</c:v>
                </c:pt>
                <c:pt idx="8">
                  <c:v>-0.14378807538543015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40-4D21-B83B-986409B00B5B}"/>
            </c:ext>
          </c:extLst>
        </c:ser>
        <c:ser>
          <c:idx val="3"/>
          <c:order val="3"/>
          <c:tx>
            <c:v>Разрядка номинальная нагрузка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обр'!$AB$15:$AB$23</c:f>
              <c:numCache>
                <c:formatCode>General</c:formatCode>
                <c:ptCount val="9"/>
                <c:pt idx="0">
                  <c:v>-0.2120966501010173</c:v>
                </c:pt>
                <c:pt idx="1">
                  <c:v>-0.26301493212122296</c:v>
                </c:pt>
                <c:pt idx="2">
                  <c:v>-0.19913994129717594</c:v>
                </c:pt>
                <c:pt idx="3">
                  <c:v>-1.1191027538558274E-2</c:v>
                </c:pt>
                <c:pt idx="4">
                  <c:v>0.16418646768741496</c:v>
                </c:pt>
                <c:pt idx="5">
                  <c:v>0.35420607135566229</c:v>
                </c:pt>
                <c:pt idx="6">
                  <c:v>0.47770578584794521</c:v>
                </c:pt>
                <c:pt idx="7">
                  <c:v>0.36989260236046562</c:v>
                </c:pt>
                <c:pt idx="8">
                  <c:v>0.31585246236048192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40-4D21-B83B-986409B00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68562328710064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обр'!$AA$26:$AA$34</c:f>
              <c:numCache>
                <c:formatCode>General</c:formatCode>
                <c:ptCount val="9"/>
                <c:pt idx="0">
                  <c:v>13.616068181307895</c:v>
                </c:pt>
                <c:pt idx="1">
                  <c:v>14.580944245614035</c:v>
                </c:pt>
                <c:pt idx="2">
                  <c:v>14.406798759160068</c:v>
                </c:pt>
                <c:pt idx="3">
                  <c:v>14.332172272716662</c:v>
                </c:pt>
                <c:pt idx="4">
                  <c:v>14.023747894864471</c:v>
                </c:pt>
                <c:pt idx="5">
                  <c:v>13.509271887219541</c:v>
                </c:pt>
                <c:pt idx="6">
                  <c:v>12.854008309952178</c:v>
                </c:pt>
                <c:pt idx="7">
                  <c:v>12.426455151717164</c:v>
                </c:pt>
                <c:pt idx="8">
                  <c:v>12.263373833609791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6-4E00-B9A9-DC3C14B63185}"/>
            </c:ext>
          </c:extLst>
        </c:ser>
        <c:ser>
          <c:idx val="0"/>
          <c:order val="1"/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обр'!$AB$26:$AB$34</c:f>
              <c:numCache>
                <c:formatCode>General</c:formatCode>
                <c:ptCount val="9"/>
                <c:pt idx="0">
                  <c:v>-10.101775942604945</c:v>
                </c:pt>
                <c:pt idx="1">
                  <c:v>-12.441555626974974</c:v>
                </c:pt>
                <c:pt idx="2">
                  <c:v>-13.52348651272726</c:v>
                </c:pt>
                <c:pt idx="3">
                  <c:v>-13.501604701903261</c:v>
                </c:pt>
                <c:pt idx="4">
                  <c:v>-13.404655141350275</c:v>
                </c:pt>
                <c:pt idx="5">
                  <c:v>-13.29648708794258</c:v>
                </c:pt>
                <c:pt idx="6">
                  <c:v>-12.894264082424229</c:v>
                </c:pt>
                <c:pt idx="7">
                  <c:v>-12.352920430143541</c:v>
                </c:pt>
                <c:pt idx="8">
                  <c:v>-12.150825858596505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B6-4E00-B9A9-DC3C14B63185}"/>
            </c:ext>
          </c:extLst>
        </c:ser>
        <c:ser>
          <c:idx val="2"/>
          <c:order val="2"/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обр'!$AA$37:$AA$45</c:f>
              <c:numCache>
                <c:formatCode>General</c:formatCode>
                <c:ptCount val="9"/>
                <c:pt idx="0">
                  <c:v>-0.57153738804893806</c:v>
                </c:pt>
                <c:pt idx="1">
                  <c:v>-0.39648003813925925</c:v>
                </c:pt>
                <c:pt idx="2">
                  <c:v>-0.28992415887293532</c:v>
                </c:pt>
                <c:pt idx="3">
                  <c:v>-0.34364136382774291</c:v>
                </c:pt>
                <c:pt idx="4">
                  <c:v>-0.350507215204658</c:v>
                </c:pt>
                <c:pt idx="5">
                  <c:v>-0.36903268456140381</c:v>
                </c:pt>
                <c:pt idx="6">
                  <c:v>-0.36115940749601805</c:v>
                </c:pt>
                <c:pt idx="7">
                  <c:v>-0.19309284822963946</c:v>
                </c:pt>
                <c:pt idx="8">
                  <c:v>-0.14183836896330604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B6-4E00-B9A9-DC3C14B63185}"/>
            </c:ext>
          </c:extLst>
        </c:ser>
        <c:ser>
          <c:idx val="3"/>
          <c:order val="3"/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обр'!$AB$37:$AB$45</c:f>
              <c:numCache>
                <c:formatCode>General</c:formatCode>
                <c:ptCount val="9"/>
                <c:pt idx="0">
                  <c:v>0.50664705997871806</c:v>
                </c:pt>
                <c:pt idx="1">
                  <c:v>0.38532948364701269</c:v>
                </c:pt>
                <c:pt idx="2">
                  <c:v>0.32382415429029265</c:v>
                </c:pt>
                <c:pt idx="3">
                  <c:v>0.38375320015947523</c:v>
                </c:pt>
                <c:pt idx="4">
                  <c:v>0.41187573795855315</c:v>
                </c:pt>
                <c:pt idx="5">
                  <c:v>0.46356878511434729</c:v>
                </c:pt>
                <c:pt idx="6">
                  <c:v>0.4960744408931248</c:v>
                </c:pt>
                <c:pt idx="7">
                  <c:v>0.36600249593834633</c:v>
                </c:pt>
                <c:pt idx="8">
                  <c:v>0.3161249095162475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B6-4E00-B9A9-DC3C14B6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491994186911723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0"/>
          <c:order val="0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обр'!$AB$3:$AB$11</c:f>
              <c:numCache>
                <c:formatCode>General</c:formatCode>
                <c:ptCount val="9"/>
                <c:pt idx="0">
                  <c:v>-5.263694938032927</c:v>
                </c:pt>
                <c:pt idx="1">
                  <c:v>-7.109059976321106</c:v>
                </c:pt>
                <c:pt idx="2">
                  <c:v>-8.5830569814034448</c:v>
                </c:pt>
                <c:pt idx="3">
                  <c:v>-9.6579028367039257</c:v>
                </c:pt>
                <c:pt idx="4">
                  <c:v>-10.738735827049396</c:v>
                </c:pt>
                <c:pt idx="5">
                  <c:v>-11.726855909856454</c:v>
                </c:pt>
                <c:pt idx="6">
                  <c:v>-12.473537255608704</c:v>
                </c:pt>
                <c:pt idx="7">
                  <c:v>-12.285524244635809</c:v>
                </c:pt>
                <c:pt idx="8">
                  <c:v>-12.088160347400333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63-40BD-9126-00AA8FF35B82}"/>
            </c:ext>
          </c:extLst>
        </c:ser>
        <c:ser>
          <c:idx val="2"/>
          <c:order val="1"/>
          <c:tx>
            <c:v>Зарядка номинальная нагрузка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обр'!$AA$15:$AA$23</c:f>
              <c:numCache>
                <c:formatCode>General</c:formatCode>
                <c:ptCount val="9"/>
                <c:pt idx="0">
                  <c:v>-0.63613270034028346</c:v>
                </c:pt>
                <c:pt idx="1">
                  <c:v>-0.43789687685273293</c:v>
                </c:pt>
                <c:pt idx="2">
                  <c:v>-0.3098197755661829</c:v>
                </c:pt>
                <c:pt idx="3">
                  <c:v>-0.3684065933652505</c:v>
                </c:pt>
                <c:pt idx="4">
                  <c:v>-0.37499069116424266</c:v>
                </c:pt>
                <c:pt idx="5">
                  <c:v>-0.40502966547580854</c:v>
                </c:pt>
                <c:pt idx="6">
                  <c:v>-0.39085939483254606</c:v>
                </c:pt>
                <c:pt idx="7">
                  <c:v>-0.19932469685272736</c:v>
                </c:pt>
                <c:pt idx="8">
                  <c:v>-0.14378807538543015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63-40BD-9126-00AA8FF3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5569286045384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обр'!$AA$3:$AA$11</c:f>
              <c:numCache>
                <c:formatCode>General</c:formatCode>
                <c:ptCount val="9"/>
                <c:pt idx="0">
                  <c:v>9.1106703977565644</c:v>
                </c:pt>
                <c:pt idx="1">
                  <c:v>9.9311056070175425</c:v>
                </c:pt>
                <c:pt idx="2">
                  <c:v>10.302802705071798</c:v>
                </c:pt>
                <c:pt idx="3">
                  <c:v>10.96835594361508</c:v>
                </c:pt>
                <c:pt idx="4">
                  <c:v>11.632580896650751</c:v>
                </c:pt>
                <c:pt idx="5">
                  <c:v>12.161579826858087</c:v>
                </c:pt>
                <c:pt idx="6">
                  <c:v>12.581741447017578</c:v>
                </c:pt>
                <c:pt idx="7">
                  <c:v>12.454047478872923</c:v>
                </c:pt>
                <c:pt idx="8">
                  <c:v>12.279829084986716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5-4639-82A3-AB43B417513B}"/>
            </c:ext>
          </c:extLst>
        </c:ser>
        <c:ser>
          <c:idx val="3"/>
          <c:order val="1"/>
          <c:tx>
            <c:v>Разрядка номинальная нагрузка</c:v>
          </c:tx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обр'!$AB$15:$AB$23</c:f>
              <c:numCache>
                <c:formatCode>General</c:formatCode>
                <c:ptCount val="9"/>
                <c:pt idx="0">
                  <c:v>-0.2120966501010173</c:v>
                </c:pt>
                <c:pt idx="1">
                  <c:v>-0.26301493212122296</c:v>
                </c:pt>
                <c:pt idx="2">
                  <c:v>-0.19913994129717594</c:v>
                </c:pt>
                <c:pt idx="3">
                  <c:v>-1.1191027538558274E-2</c:v>
                </c:pt>
                <c:pt idx="4">
                  <c:v>0.16418646768741496</c:v>
                </c:pt>
                <c:pt idx="5">
                  <c:v>0.35420607135566229</c:v>
                </c:pt>
                <c:pt idx="6">
                  <c:v>0.47770578584794521</c:v>
                </c:pt>
                <c:pt idx="7">
                  <c:v>0.36989260236046562</c:v>
                </c:pt>
                <c:pt idx="8">
                  <c:v>0.31585246236048192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E5-4639-82A3-AB43B417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68562328710064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обр'!$AA$26:$AA$34</c:f>
              <c:numCache>
                <c:formatCode>General</c:formatCode>
                <c:ptCount val="9"/>
                <c:pt idx="0">
                  <c:v>13.616068181307895</c:v>
                </c:pt>
                <c:pt idx="1">
                  <c:v>14.580944245614035</c:v>
                </c:pt>
                <c:pt idx="2">
                  <c:v>14.406798759160068</c:v>
                </c:pt>
                <c:pt idx="3">
                  <c:v>14.332172272716662</c:v>
                </c:pt>
                <c:pt idx="4">
                  <c:v>14.023747894864471</c:v>
                </c:pt>
                <c:pt idx="5">
                  <c:v>13.509271887219541</c:v>
                </c:pt>
                <c:pt idx="6">
                  <c:v>12.854008309952178</c:v>
                </c:pt>
                <c:pt idx="7">
                  <c:v>12.426455151717164</c:v>
                </c:pt>
                <c:pt idx="8">
                  <c:v>12.263373833609791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8-422F-8812-7A96B2CBDCC1}"/>
            </c:ext>
          </c:extLst>
        </c:ser>
        <c:ser>
          <c:idx val="0"/>
          <c:order val="1"/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'400m3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обр'!$AB$26:$AB$34</c:f>
              <c:numCache>
                <c:formatCode>General</c:formatCode>
                <c:ptCount val="9"/>
                <c:pt idx="0">
                  <c:v>-10.101775942604945</c:v>
                </c:pt>
                <c:pt idx="1">
                  <c:v>-12.441555626974974</c:v>
                </c:pt>
                <c:pt idx="2">
                  <c:v>-13.52348651272726</c:v>
                </c:pt>
                <c:pt idx="3">
                  <c:v>-13.501604701903261</c:v>
                </c:pt>
                <c:pt idx="4">
                  <c:v>-13.404655141350275</c:v>
                </c:pt>
                <c:pt idx="5">
                  <c:v>-13.29648708794258</c:v>
                </c:pt>
                <c:pt idx="6">
                  <c:v>-12.894264082424229</c:v>
                </c:pt>
                <c:pt idx="7">
                  <c:v>-12.352920430143541</c:v>
                </c:pt>
                <c:pt idx="8">
                  <c:v>-12.150825858596505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C8-422F-8812-7A96B2CBDCC1}"/>
            </c:ext>
          </c:extLst>
        </c:ser>
        <c:ser>
          <c:idx val="2"/>
          <c:order val="2"/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обр'!$AA$37:$AA$45</c:f>
              <c:numCache>
                <c:formatCode>General</c:formatCode>
                <c:ptCount val="9"/>
                <c:pt idx="0">
                  <c:v>-0.57153738804893806</c:v>
                </c:pt>
                <c:pt idx="1">
                  <c:v>-0.39648003813925925</c:v>
                </c:pt>
                <c:pt idx="2">
                  <c:v>-0.28992415887293532</c:v>
                </c:pt>
                <c:pt idx="3">
                  <c:v>-0.34364136382774291</c:v>
                </c:pt>
                <c:pt idx="4">
                  <c:v>-0.350507215204658</c:v>
                </c:pt>
                <c:pt idx="5">
                  <c:v>-0.36903268456140381</c:v>
                </c:pt>
                <c:pt idx="6">
                  <c:v>-0.36115940749601805</c:v>
                </c:pt>
                <c:pt idx="7">
                  <c:v>-0.19309284822963946</c:v>
                </c:pt>
                <c:pt idx="8">
                  <c:v>-0.14183836896330604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C8-422F-8812-7A96B2CBDCC1}"/>
            </c:ext>
          </c:extLst>
        </c:ser>
        <c:ser>
          <c:idx val="3"/>
          <c:order val="3"/>
          <c:xVal>
            <c:numRef>
              <c:f>'400m3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'400m3 обр'!$AB$37:$AB$45</c:f>
              <c:numCache>
                <c:formatCode>General</c:formatCode>
                <c:ptCount val="9"/>
                <c:pt idx="0">
                  <c:v>0.50664705997871806</c:v>
                </c:pt>
                <c:pt idx="1">
                  <c:v>0.38532948364701269</c:v>
                </c:pt>
                <c:pt idx="2">
                  <c:v>0.32382415429029265</c:v>
                </c:pt>
                <c:pt idx="3">
                  <c:v>0.38375320015947523</c:v>
                </c:pt>
                <c:pt idx="4">
                  <c:v>0.41187573795855315</c:v>
                </c:pt>
                <c:pt idx="5">
                  <c:v>0.46356878511434729</c:v>
                </c:pt>
                <c:pt idx="6">
                  <c:v>0.4960744408931248</c:v>
                </c:pt>
                <c:pt idx="7">
                  <c:v>0.36600249593834633</c:v>
                </c:pt>
                <c:pt idx="8">
                  <c:v>0.3161249095162475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C8-422F-8812-7A96B2CBD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491994186911723"/>
          <c:y val="0.75099490902631572"/>
          <c:w val="0.81679985360473417"/>
          <c:h val="0.249005090973684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'140m3'!$AF$3:$AF$11</c:f>
              <c:numCache>
                <c:formatCode>General</c:formatCode>
                <c:ptCount val="9"/>
                <c:pt idx="0">
                  <c:v>0.87522</c:v>
                </c:pt>
                <c:pt idx="1">
                  <c:v>0.93345</c:v>
                </c:pt>
                <c:pt idx="2">
                  <c:v>0.97311999999999999</c:v>
                </c:pt>
                <c:pt idx="3">
                  <c:v>0.96538000000000002</c:v>
                </c:pt>
                <c:pt idx="4">
                  <c:v>0.95592999999999995</c:v>
                </c:pt>
                <c:pt idx="5">
                  <c:v>0.95106999999999997</c:v>
                </c:pt>
                <c:pt idx="6">
                  <c:v>0.94613000000000003</c:v>
                </c:pt>
                <c:pt idx="7">
                  <c:v>0.94637000000000004</c:v>
                </c:pt>
                <c:pt idx="8">
                  <c:v>0.94506999999999997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4-44FE-BD02-3406FD4BEB01}"/>
            </c:ext>
          </c:extLst>
        </c:ser>
        <c:ser>
          <c:idx val="0"/>
          <c:order val="1"/>
          <c:tx>
            <c:v>Разрядка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'140m3'!$AG$3:$AG$11</c:f>
              <c:numCache>
                <c:formatCode>General</c:formatCode>
                <c:ptCount val="9"/>
                <c:pt idx="0">
                  <c:v>0.85734999999999995</c:v>
                </c:pt>
                <c:pt idx="1">
                  <c:v>0.91103999999999996</c:v>
                </c:pt>
                <c:pt idx="2">
                  <c:v>0.94964999999999999</c:v>
                </c:pt>
                <c:pt idx="3">
                  <c:v>0.93784000000000001</c:v>
                </c:pt>
                <c:pt idx="4">
                  <c:v>0.92490000000000006</c:v>
                </c:pt>
                <c:pt idx="5">
                  <c:v>0.91696999999999995</c:v>
                </c:pt>
                <c:pt idx="6">
                  <c:v>0.91013999999999995</c:v>
                </c:pt>
                <c:pt idx="7">
                  <c:v>0.90842000000000001</c:v>
                </c:pt>
                <c:pt idx="8">
                  <c:v>0.90834000000000004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C4-44FE-BD02-3406FD4BEB01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'140m3'!$U$3:$U$11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'140m3'!$AH$3:$AH$11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C4-44FE-BD02-3406FD4B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5877495197374319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обр'!$X$3:$X$11</c:f>
              <c:numCache>
                <c:formatCode>General</c:formatCode>
                <c:ptCount val="9"/>
                <c:pt idx="0">
                  <c:v>167.5723629070813</c:v>
                </c:pt>
                <c:pt idx="1">
                  <c:v>177.64198218707068</c:v>
                </c:pt>
                <c:pt idx="2">
                  <c:v>186.00499405631049</c:v>
                </c:pt>
                <c:pt idx="3">
                  <c:v>185.12290908121216</c:v>
                </c:pt>
                <c:pt idx="4">
                  <c:v>184.01406600979266</c:v>
                </c:pt>
                <c:pt idx="5">
                  <c:v>183.58845029275918</c:v>
                </c:pt>
                <c:pt idx="6">
                  <c:v>181.60155727911746</c:v>
                </c:pt>
                <c:pt idx="7">
                  <c:v>177.51989049532165</c:v>
                </c:pt>
                <c:pt idx="8">
                  <c:v>174.47897064366828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D-48A7-85FC-B5F9C463D724}"/>
            </c:ext>
          </c:extLst>
        </c:ser>
        <c:ser>
          <c:idx val="0"/>
          <c:order val="1"/>
          <c:tx>
            <c:v>Разрядка 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BD-48A7-85FC-B5F9C463D724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BD-48A7-85FC-B5F9C463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3.2265061171808253E-2"/>
              <c:y val="4.1312519323844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46104922164635"/>
          <c:y val="0.9081026578693245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53364340881477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обр'!$W$15:$W$23</c:f>
              <c:numCache>
                <c:formatCode>General</c:formatCode>
                <c:ptCount val="9"/>
                <c:pt idx="0">
                  <c:v>204.35041600931416</c:v>
                </c:pt>
                <c:pt idx="1">
                  <c:v>204.60821228281762</c:v>
                </c:pt>
                <c:pt idx="2">
                  <c:v>206.59191919652309</c:v>
                </c:pt>
                <c:pt idx="3">
                  <c:v>209.25399461442848</c:v>
                </c:pt>
                <c:pt idx="4">
                  <c:v>211.85433204242423</c:v>
                </c:pt>
                <c:pt idx="5">
                  <c:v>213.93089578204146</c:v>
                </c:pt>
                <c:pt idx="6">
                  <c:v>213.7117857541414</c:v>
                </c:pt>
                <c:pt idx="7">
                  <c:v>208.86767142460388</c:v>
                </c:pt>
                <c:pt idx="8">
                  <c:v>205.79851794864433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D-46DA-B020-037FB84C62F3}"/>
            </c:ext>
          </c:extLst>
        </c:ser>
        <c:ser>
          <c:idx val="0"/>
          <c:order val="1"/>
          <c:tx>
            <c:v>Разрядка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обр'!$X$15:$X$23</c:f>
              <c:numCache>
                <c:formatCode>General</c:formatCode>
                <c:ptCount val="9"/>
                <c:pt idx="0">
                  <c:v>204.91451125623604</c:v>
                </c:pt>
                <c:pt idx="1">
                  <c:v>204.82999561138757</c:v>
                </c:pt>
                <c:pt idx="2">
                  <c:v>206.73801482894203</c:v>
                </c:pt>
                <c:pt idx="3">
                  <c:v>209.73354124133971</c:v>
                </c:pt>
                <c:pt idx="4">
                  <c:v>212.58151349593834</c:v>
                </c:pt>
                <c:pt idx="5">
                  <c:v>214.94278300858053</c:v>
                </c:pt>
                <c:pt idx="6">
                  <c:v>214.87079764819777</c:v>
                </c:pt>
                <c:pt idx="7">
                  <c:v>209.61374363003722</c:v>
                </c:pt>
                <c:pt idx="8">
                  <c:v>206.39002403187664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D-46DA-B020-037FB84C62F3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D-46DA-B020-037FB84C6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номинальную нагрузке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5.5797857118290682E-3"/>
              <c:y val="0.105881989446449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обр'!$W$26:$W$34</c:f>
              <c:numCache>
                <c:formatCode>General</c:formatCode>
                <c:ptCount val="9"/>
                <c:pt idx="0">
                  <c:v>193.41254983166402</c:v>
                </c:pt>
                <c:pt idx="1">
                  <c:v>206.75202992455081</c:v>
                </c:pt>
                <c:pt idx="2">
                  <c:v>216.59155506460394</c:v>
                </c:pt>
                <c:pt idx="3">
                  <c:v>216.93447493414141</c:v>
                </c:pt>
                <c:pt idx="4">
                  <c:v>217.02728058661347</c:v>
                </c:pt>
                <c:pt idx="5">
                  <c:v>217.29339187009037</c:v>
                </c:pt>
                <c:pt idx="6">
                  <c:v>215.54819591302498</c:v>
                </c:pt>
                <c:pt idx="7">
                  <c:v>210.46451129395004</c:v>
                </c:pt>
                <c:pt idx="8">
                  <c:v>207.18589495927699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F-46ED-8D17-1BF67DEBE081}"/>
            </c:ext>
          </c:extLst>
        </c:ser>
        <c:ser>
          <c:idx val="0"/>
          <c:order val="1"/>
          <c:tx>
            <c:v>Разрядка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обр'!$X$26:$X$34</c:f>
              <c:numCache>
                <c:formatCode>General</c:formatCode>
                <c:ptCount val="9"/>
                <c:pt idx="0">
                  <c:v>161.10513499024987</c:v>
                </c:pt>
                <c:pt idx="1">
                  <c:v>170.7073221993833</c:v>
                </c:pt>
                <c:pt idx="2">
                  <c:v>179.58275311594895</c:v>
                </c:pt>
                <c:pt idx="3">
                  <c:v>180.12927690625196</c:v>
                </c:pt>
                <c:pt idx="4">
                  <c:v>180.52279650500799</c:v>
                </c:pt>
                <c:pt idx="5">
                  <c:v>181.50402233887294</c:v>
                </c:pt>
                <c:pt idx="6">
                  <c:v>180.86334608623073</c:v>
                </c:pt>
                <c:pt idx="7">
                  <c:v>177.4641559320149</c:v>
                </c:pt>
                <c:pt idx="8">
                  <c:v>174.41245193393939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7F-46ED-8D17-1BF67DEBE081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7F-46ED-8D17-1BF67DEBE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ночью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на минимуме нагрузки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МВт</a:t>
                </a:r>
              </a:p>
            </c:rich>
          </c:tx>
          <c:layout>
            <c:manualLayout>
              <c:xMode val="edge"/>
              <c:yMode val="edge"/>
              <c:x val="2.4067771612415804E-2"/>
              <c:y val="9.043525226529426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2988088024"/>
          <c:y val="0.88496640694035034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1913870819943528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обр'!$W$37:$W$45</c:f>
              <c:numCache>
                <c:formatCode>General</c:formatCode>
                <c:ptCount val="9"/>
                <c:pt idx="0">
                  <c:v>204.4120195247209</c:v>
                </c:pt>
                <c:pt idx="1">
                  <c:v>204.64101551528975</c:v>
                </c:pt>
                <c:pt idx="2">
                  <c:v>206.61502577963847</c:v>
                </c:pt>
                <c:pt idx="3">
                  <c:v>209.28656797607653</c:v>
                </c:pt>
                <c:pt idx="4">
                  <c:v>211.88196133985113</c:v>
                </c:pt>
                <c:pt idx="5">
                  <c:v>213.96350101873472</c:v>
                </c:pt>
                <c:pt idx="6">
                  <c:v>213.73945227725676</c:v>
                </c:pt>
                <c:pt idx="7">
                  <c:v>208.86449233322699</c:v>
                </c:pt>
                <c:pt idx="8">
                  <c:v>205.79804215506644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0-491E-8ABF-72B145E74430}"/>
            </c:ext>
          </c:extLst>
        </c:ser>
        <c:ser>
          <c:idx val="0"/>
          <c:order val="1"/>
          <c:tx>
            <c:v>Разрядка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обр'!$X$37:$X$45</c:f>
              <c:numCache>
                <c:formatCode>General</c:formatCode>
                <c:ptCount val="9"/>
                <c:pt idx="0">
                  <c:v>205.92735306649655</c:v>
                </c:pt>
                <c:pt idx="1">
                  <c:v>205.75463297944711</c:v>
                </c:pt>
                <c:pt idx="2">
                  <c:v>207.4836835669112</c:v>
                </c:pt>
                <c:pt idx="3">
                  <c:v>210.30531965912812</c:v>
                </c:pt>
                <c:pt idx="4">
                  <c:v>212.93260607850078</c:v>
                </c:pt>
                <c:pt idx="5">
                  <c:v>215.11316595169592</c:v>
                </c:pt>
                <c:pt idx="6">
                  <c:v>214.8885655703987</c:v>
                </c:pt>
                <c:pt idx="7">
                  <c:v>209.61421942361508</c:v>
                </c:pt>
                <c:pt idx="8">
                  <c:v>206.39048121261033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70-491E-8ABF-72B145E74430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70-491E-8ABF-72B145E7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на номинальной нагрузке , МВт</a:t>
                </a:r>
              </a:p>
            </c:rich>
          </c:tx>
          <c:layout>
            <c:manualLayout>
              <c:xMode val="edge"/>
              <c:yMode val="edge"/>
              <c:x val="2.201844810701406E-2"/>
              <c:y val="9.9366677555504046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708407463766022"/>
          <c:y val="0.86263784371482588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обр'!$AG$3:$AG$11</c:f>
              <c:numCache>
                <c:formatCode>General</c:formatCode>
                <c:ptCount val="9"/>
                <c:pt idx="0">
                  <c:v>0.91959000000000002</c:v>
                </c:pt>
                <c:pt idx="1">
                  <c:v>0.98060000000000003</c:v>
                </c:pt>
                <c:pt idx="2">
                  <c:v>1.0230300000000001</c:v>
                </c:pt>
                <c:pt idx="3">
                  <c:v>1.0172300000000001</c:v>
                </c:pt>
                <c:pt idx="4">
                  <c:v>1.0103200000000001</c:v>
                </c:pt>
                <c:pt idx="5">
                  <c:v>1.0081800000000001</c:v>
                </c:pt>
                <c:pt idx="6">
                  <c:v>1.0071699999999999</c:v>
                </c:pt>
                <c:pt idx="7">
                  <c:v>1.00848</c:v>
                </c:pt>
                <c:pt idx="8">
                  <c:v>1.00759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7-4474-BA27-03EB5DB34746}"/>
            </c:ext>
          </c:extLst>
        </c:ser>
        <c:ser>
          <c:idx val="0"/>
          <c:order val="1"/>
          <c:tx>
            <c:v>Разрядка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обр'!$AH$3:$AH$11</c:f>
              <c:numCache>
                <c:formatCode>General</c:formatCode>
                <c:ptCount val="9"/>
                <c:pt idx="0">
                  <c:v>0.82515000000000005</c:v>
                </c:pt>
                <c:pt idx="1">
                  <c:v>0.87353999999999998</c:v>
                </c:pt>
                <c:pt idx="2">
                  <c:v>0.90388000000000002</c:v>
                </c:pt>
                <c:pt idx="3">
                  <c:v>0.88673000000000002</c:v>
                </c:pt>
                <c:pt idx="4">
                  <c:v>0.86872000000000005</c:v>
                </c:pt>
                <c:pt idx="5">
                  <c:v>0.85536000000000001</c:v>
                </c:pt>
                <c:pt idx="6">
                  <c:v>0.84453</c:v>
                </c:pt>
                <c:pt idx="7">
                  <c:v>0.84352000000000005</c:v>
                </c:pt>
                <c:pt idx="8">
                  <c:v>0.84131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27-4474-BA27-03EB5DB34746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обр'!$AI$3:$AI$11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27-4474-BA27-03EB5DB3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 нагрузки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5787854104443855"/>
        </c:manualLayout>
      </c:layout>
      <c:scatterChart>
        <c:scatterStyle val="smoothMarker"/>
        <c:varyColors val="0"/>
        <c:ser>
          <c:idx val="1"/>
          <c:order val="0"/>
          <c:tx>
            <c:v>Зарядка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обр'!$AG$3:$AG$11</c:f>
              <c:numCache>
                <c:formatCode>General</c:formatCode>
                <c:ptCount val="9"/>
                <c:pt idx="0">
                  <c:v>0.91959000000000002</c:v>
                </c:pt>
                <c:pt idx="1">
                  <c:v>0.98060000000000003</c:v>
                </c:pt>
                <c:pt idx="2">
                  <c:v>1.0230300000000001</c:v>
                </c:pt>
                <c:pt idx="3">
                  <c:v>1.0172300000000001</c:v>
                </c:pt>
                <c:pt idx="4">
                  <c:v>1.0103200000000001</c:v>
                </c:pt>
                <c:pt idx="5">
                  <c:v>1.0081800000000001</c:v>
                </c:pt>
                <c:pt idx="6">
                  <c:v>1.0071699999999999</c:v>
                </c:pt>
                <c:pt idx="7">
                  <c:v>1.00848</c:v>
                </c:pt>
                <c:pt idx="8">
                  <c:v>1.00759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0-4DD5-A030-77065C69ED7D}"/>
            </c:ext>
          </c:extLst>
        </c:ser>
        <c:ser>
          <c:idx val="0"/>
          <c:order val="1"/>
          <c:tx>
            <c:v>Разрядка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обр'!$AH$3:$AH$11</c:f>
              <c:numCache>
                <c:formatCode>General</c:formatCode>
                <c:ptCount val="9"/>
                <c:pt idx="0">
                  <c:v>0.82515000000000005</c:v>
                </c:pt>
                <c:pt idx="1">
                  <c:v>0.87353999999999998</c:v>
                </c:pt>
                <c:pt idx="2">
                  <c:v>0.90388000000000002</c:v>
                </c:pt>
                <c:pt idx="3">
                  <c:v>0.88673000000000002</c:v>
                </c:pt>
                <c:pt idx="4">
                  <c:v>0.86872000000000005</c:v>
                </c:pt>
                <c:pt idx="5">
                  <c:v>0.85536000000000001</c:v>
                </c:pt>
                <c:pt idx="6">
                  <c:v>0.84453</c:v>
                </c:pt>
                <c:pt idx="7">
                  <c:v>0.84352000000000005</c:v>
                </c:pt>
                <c:pt idx="8">
                  <c:v>0.84131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0-4DD5-A030-77065C69ED7D}"/>
            </c:ext>
          </c:extLst>
        </c:ser>
        <c:ser>
          <c:idx val="2"/>
          <c:order val="2"/>
          <c:tx>
            <c:v>Без аккумулирования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обр'!$AI$3:$AI$11</c:f>
              <c:numCache>
                <c:formatCode>General</c:formatCode>
                <c:ptCount val="9"/>
                <c:pt idx="0">
                  <c:v>0.85985999999999996</c:v>
                </c:pt>
                <c:pt idx="1">
                  <c:v>0.91771000000000003</c:v>
                </c:pt>
                <c:pt idx="2">
                  <c:v>0.95733000000000001</c:v>
                </c:pt>
                <c:pt idx="3">
                  <c:v>0.94764999999999999</c:v>
                </c:pt>
                <c:pt idx="4">
                  <c:v>0.93705000000000005</c:v>
                </c:pt>
                <c:pt idx="5">
                  <c:v>0.93044000000000004</c:v>
                </c:pt>
                <c:pt idx="6">
                  <c:v>0.92576999999999998</c:v>
                </c:pt>
                <c:pt idx="7">
                  <c:v>0.92593999999999999</c:v>
                </c:pt>
                <c:pt idx="8">
                  <c:v>0.92483000000000004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40-4DD5-A030-77065C69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312385973880297"/>
              <c:y val="0.848172446451326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Доля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агрузки </a:t>
                </a:r>
              </a:p>
            </c:rich>
          </c:tx>
          <c:layout>
            <c:manualLayout>
              <c:xMode val="edge"/>
              <c:yMode val="edge"/>
              <c:x val="3.2268370502607203E-2"/>
              <c:y val="0.3759246837433444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142844667015502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обр'!$W$37:$W$45</c:f>
              <c:numCache>
                <c:formatCode>General</c:formatCode>
                <c:ptCount val="9"/>
                <c:pt idx="0">
                  <c:v>204.4120195247209</c:v>
                </c:pt>
                <c:pt idx="1">
                  <c:v>204.64101551528975</c:v>
                </c:pt>
                <c:pt idx="2">
                  <c:v>206.61502577963847</c:v>
                </c:pt>
                <c:pt idx="3">
                  <c:v>209.28656797607653</c:v>
                </c:pt>
                <c:pt idx="4">
                  <c:v>211.88196133985113</c:v>
                </c:pt>
                <c:pt idx="5">
                  <c:v>213.96350101873472</c:v>
                </c:pt>
                <c:pt idx="6">
                  <c:v>213.73945227725676</c:v>
                </c:pt>
                <c:pt idx="7">
                  <c:v>208.86449233322699</c:v>
                </c:pt>
                <c:pt idx="8">
                  <c:v>205.79804215506644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E-478F-9F52-30879918F665}"/>
            </c:ext>
          </c:extLst>
        </c:ser>
        <c:ser>
          <c:idx val="0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обр'!$X$26:$X$34</c:f>
              <c:numCache>
                <c:formatCode>General</c:formatCode>
                <c:ptCount val="9"/>
                <c:pt idx="0">
                  <c:v>161.10513499024987</c:v>
                </c:pt>
                <c:pt idx="1">
                  <c:v>170.7073221993833</c:v>
                </c:pt>
                <c:pt idx="2">
                  <c:v>179.58275311594895</c:v>
                </c:pt>
                <c:pt idx="3">
                  <c:v>180.12927690625196</c:v>
                </c:pt>
                <c:pt idx="4">
                  <c:v>180.52279650500799</c:v>
                </c:pt>
                <c:pt idx="5">
                  <c:v>181.50402233887294</c:v>
                </c:pt>
                <c:pt idx="6">
                  <c:v>180.86334608623073</c:v>
                </c:pt>
                <c:pt idx="7">
                  <c:v>177.4641559320149</c:v>
                </c:pt>
                <c:pt idx="8">
                  <c:v>174.41245193393939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2E-478F-9F52-30879918F665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2E-478F-9F52-30879918F665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2E-478F-9F52-30879918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85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6117056454520865E-2"/>
              <c:y val="0.1536331336528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обр'!$W$15:$W$23</c:f>
              <c:numCache>
                <c:formatCode>General</c:formatCode>
                <c:ptCount val="9"/>
                <c:pt idx="0">
                  <c:v>204.35041600931416</c:v>
                </c:pt>
                <c:pt idx="1">
                  <c:v>204.60821228281762</c:v>
                </c:pt>
                <c:pt idx="2">
                  <c:v>206.59191919652309</c:v>
                </c:pt>
                <c:pt idx="3">
                  <c:v>209.25399461442848</c:v>
                </c:pt>
                <c:pt idx="4">
                  <c:v>211.85433204242423</c:v>
                </c:pt>
                <c:pt idx="5">
                  <c:v>213.93089578204146</c:v>
                </c:pt>
                <c:pt idx="6">
                  <c:v>213.7117857541414</c:v>
                </c:pt>
                <c:pt idx="7">
                  <c:v>208.86767142460388</c:v>
                </c:pt>
                <c:pt idx="8">
                  <c:v>205.79851794864433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1-41C0-8AA5-74E51043C09E}"/>
            </c:ext>
          </c:extLst>
        </c:ser>
        <c:ser>
          <c:idx val="0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обр'!$X$3:$X$11</c:f>
              <c:numCache>
                <c:formatCode>General</c:formatCode>
                <c:ptCount val="9"/>
                <c:pt idx="0">
                  <c:v>167.5723629070813</c:v>
                </c:pt>
                <c:pt idx="1">
                  <c:v>177.64198218707068</c:v>
                </c:pt>
                <c:pt idx="2">
                  <c:v>186.00499405631049</c:v>
                </c:pt>
                <c:pt idx="3">
                  <c:v>185.12290908121216</c:v>
                </c:pt>
                <c:pt idx="4">
                  <c:v>184.01406600979266</c:v>
                </c:pt>
                <c:pt idx="5">
                  <c:v>183.58845029275918</c:v>
                </c:pt>
                <c:pt idx="6">
                  <c:v>181.60155727911746</c:v>
                </c:pt>
                <c:pt idx="7">
                  <c:v>177.51989049532165</c:v>
                </c:pt>
                <c:pt idx="8">
                  <c:v>174.47897064366828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1-41C0-8AA5-74E51043C09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81-41C0-8AA5-74E51043C09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81-41C0-8AA5-74E51043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9619230940832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обр'!$W$3:$W$11</c:f>
              <c:numCache>
                <c:formatCode>General</c:formatCode>
                <c:ptCount val="9"/>
                <c:pt idx="0">
                  <c:v>187.3511958522169</c:v>
                </c:pt>
                <c:pt idx="1">
                  <c:v>200.6543751248166</c:v>
                </c:pt>
                <c:pt idx="2">
                  <c:v>211.49176324162681</c:v>
                </c:pt>
                <c:pt idx="3">
                  <c:v>212.96618270094629</c:v>
                </c:pt>
                <c:pt idx="4">
                  <c:v>214.02859184295588</c:v>
                </c:pt>
                <c:pt idx="5">
                  <c:v>215.64978360679424</c:v>
                </c:pt>
                <c:pt idx="6">
                  <c:v>215.17567453577888</c:v>
                </c:pt>
                <c:pt idx="7">
                  <c:v>210.47807980752791</c:v>
                </c:pt>
                <c:pt idx="8">
                  <c:v>207.20452141285486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A-4D9A-9A60-C77D82F7D9E3}"/>
            </c:ext>
          </c:extLst>
        </c:ser>
        <c:ser>
          <c:idx val="0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обр'!$X$15:$X$23</c:f>
              <c:numCache>
                <c:formatCode>General</c:formatCode>
                <c:ptCount val="9"/>
                <c:pt idx="0">
                  <c:v>204.91451125623604</c:v>
                </c:pt>
                <c:pt idx="1">
                  <c:v>204.82999561138757</c:v>
                </c:pt>
                <c:pt idx="2">
                  <c:v>206.73801482894203</c:v>
                </c:pt>
                <c:pt idx="3">
                  <c:v>209.73354124133971</c:v>
                </c:pt>
                <c:pt idx="4">
                  <c:v>212.58151349593834</c:v>
                </c:pt>
                <c:pt idx="5">
                  <c:v>214.94278300858053</c:v>
                </c:pt>
                <c:pt idx="6">
                  <c:v>214.87079764819777</c:v>
                </c:pt>
                <c:pt idx="7">
                  <c:v>209.61374363003722</c:v>
                </c:pt>
                <c:pt idx="8">
                  <c:v>206.39002403187664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DA-4D9A-9A60-C77D82F7D9E3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обр'!$Y$15:$Y$23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DA-4D9A-9A60-C77D82F7D9E3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обр'!$Y$3:$Y$11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DA-4D9A-9A60-C77D82F7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213951794934058"/>
          <c:y val="8.1147765564695162E-2"/>
          <c:w val="0.820609892994145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бак под давлением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обр'!$W$26:$W$34</c:f>
              <c:numCache>
                <c:formatCode>General</c:formatCode>
                <c:ptCount val="9"/>
                <c:pt idx="0">
                  <c:v>193.41254983166402</c:v>
                </c:pt>
                <c:pt idx="1">
                  <c:v>206.75202992455081</c:v>
                </c:pt>
                <c:pt idx="2">
                  <c:v>216.59155506460394</c:v>
                </c:pt>
                <c:pt idx="3">
                  <c:v>216.93447493414141</c:v>
                </c:pt>
                <c:pt idx="4">
                  <c:v>217.02728058661347</c:v>
                </c:pt>
                <c:pt idx="5">
                  <c:v>217.29339187009037</c:v>
                </c:pt>
                <c:pt idx="6">
                  <c:v>215.54819591302498</c:v>
                </c:pt>
                <c:pt idx="7">
                  <c:v>210.46451129395004</c:v>
                </c:pt>
                <c:pt idx="8">
                  <c:v>207.18589495927699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E-466E-9FE5-CDFFA96AF747}"/>
            </c:ext>
          </c:extLst>
        </c:ser>
        <c:ser>
          <c:idx val="0"/>
          <c:order val="1"/>
          <c:tx>
            <c:v>Разрядка номинал под давлением</c:v>
          </c:tx>
          <c:spPr>
            <a:ln>
              <a:solidFill>
                <a:srgbClr val="5B9BD5"/>
              </a:solidFill>
              <a:prstDash val="solid"/>
            </a:ln>
          </c:spP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обр'!$X$37:$X$45</c:f>
              <c:numCache>
                <c:formatCode>General</c:formatCode>
                <c:ptCount val="9"/>
                <c:pt idx="0">
                  <c:v>205.92735306649655</c:v>
                </c:pt>
                <c:pt idx="1">
                  <c:v>205.75463297944711</c:v>
                </c:pt>
                <c:pt idx="2">
                  <c:v>207.4836835669112</c:v>
                </c:pt>
                <c:pt idx="3">
                  <c:v>210.30531965912812</c:v>
                </c:pt>
                <c:pt idx="4">
                  <c:v>212.93260607850078</c:v>
                </c:pt>
                <c:pt idx="5">
                  <c:v>215.11316595169592</c:v>
                </c:pt>
                <c:pt idx="6">
                  <c:v>214.8885655703987</c:v>
                </c:pt>
                <c:pt idx="7">
                  <c:v>209.61421942361508</c:v>
                </c:pt>
                <c:pt idx="8">
                  <c:v>206.39048121261033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EE-466E-9FE5-CDFFA96AF747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обр'!$Y$37:$Y$45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EE-466E-9FE5-CDFFA96AF747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обр'!$Y$26:$Y$34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EE-466E-9FE5-CDFFA96A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1.6113275314269926E-2"/>
              <c:y val="8.1262379039305277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5099502268681051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142844667015502"/>
          <c:y val="8.1147765564695162E-2"/>
          <c:w val="0.8113209506808664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под давлением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'140m3'!$V$37:$V$45</c:f>
              <c:numCache>
                <c:formatCode>General</c:formatCode>
                <c:ptCount val="9"/>
                <c:pt idx="0">
                  <c:v>204.92320651699094</c:v>
                </c:pt>
                <c:pt idx="1">
                  <c:v>204.97174926333864</c:v>
                </c:pt>
                <c:pt idx="2">
                  <c:v>206.83476725282299</c:v>
                </c:pt>
                <c:pt idx="3">
                  <c:v>209.55439414357258</c:v>
                </c:pt>
                <c:pt idx="4">
                  <c:v>212.16225795010101</c:v>
                </c:pt>
                <c:pt idx="5">
                  <c:v>214.26840348329614</c:v>
                </c:pt>
                <c:pt idx="6">
                  <c:v>214.03337682475276</c:v>
                </c:pt>
                <c:pt idx="7">
                  <c:v>209.00604894861246</c:v>
                </c:pt>
                <c:pt idx="8">
                  <c:v>205.88652883045191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 минимум под давлением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'140m3'!$W$26:$W$34</c:f>
              <c:numCache>
                <c:formatCode>General</c:formatCode>
                <c:ptCount val="9"/>
                <c:pt idx="0">
                  <c:v>172.83427544159488</c:v>
                </c:pt>
                <c:pt idx="1">
                  <c:v>184.14435626752791</c:v>
                </c:pt>
                <c:pt idx="2">
                  <c:v>194.55307883735244</c:v>
                </c:pt>
                <c:pt idx="3">
                  <c:v>195.11117067648058</c:v>
                </c:pt>
                <c:pt idx="4">
                  <c:v>195.36489836680491</c:v>
                </c:pt>
                <c:pt idx="5">
                  <c:v>196.36074166344497</c:v>
                </c:pt>
                <c:pt idx="6">
                  <c:v>195.35315598474216</c:v>
                </c:pt>
                <c:pt idx="7">
                  <c:v>191.00950986480595</c:v>
                </c:pt>
                <c:pt idx="8">
                  <c:v>187.88529660525253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'140m3'!$X$37:$X$45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'140m3'!$X$26:$X$34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</a:t>
                </a:r>
                <a:r>
                  <a:rPr lang="ru-RU" baseline="0"/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4284857155023685"/>
              <c:y val="0.708204642644024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 b="0" i="0" baseline="0">
                    <a:effectLst/>
                  </a:rPr>
                  <a:t>Мощность нетто, МВт</a:t>
                </a:r>
                <a:endParaRPr lang="ru-R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2.6117056454520865E-2"/>
              <c:y val="0.1536331336528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5540348174822076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обр'!$AD$3:$AD$11</c:f>
              <c:numCache>
                <c:formatCode>General</c:formatCode>
                <c:ptCount val="9"/>
                <c:pt idx="0">
                  <c:v>0.77124426787363831</c:v>
                </c:pt>
                <c:pt idx="1">
                  <c:v>0.77606557686730326</c:v>
                </c:pt>
                <c:pt idx="2">
                  <c:v>0.77605319862358979</c:v>
                </c:pt>
                <c:pt idx="3">
                  <c:v>0.78472540877875419</c:v>
                </c:pt>
                <c:pt idx="4">
                  <c:v>0.79330658485592576</c:v>
                </c:pt>
                <c:pt idx="5">
                  <c:v>0.79880101328838904</c:v>
                </c:pt>
                <c:pt idx="6">
                  <c:v>0.80541543262835125</c:v>
                </c:pt>
                <c:pt idx="7">
                  <c:v>0.81292046945673258</c:v>
                </c:pt>
                <c:pt idx="8">
                  <c:v>0.81613499051782057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8-4E5C-AADC-5061BC7A9661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обр'!$AE$3:$AE$11</c:f>
              <c:numCache>
                <c:formatCode>General</c:formatCode>
                <c:ptCount val="9"/>
                <c:pt idx="0">
                  <c:v>0.7578303602680595</c:v>
                </c:pt>
                <c:pt idx="1">
                  <c:v>0.76856988740996479</c:v>
                </c:pt>
                <c:pt idx="2">
                  <c:v>0.77911326405387493</c:v>
                </c:pt>
                <c:pt idx="3">
                  <c:v>0.78455554947833939</c:v>
                </c:pt>
                <c:pt idx="4">
                  <c:v>0.78963060697679133</c:v>
                </c:pt>
                <c:pt idx="5">
                  <c:v>0.79320917729159701</c:v>
                </c:pt>
                <c:pt idx="6">
                  <c:v>0.79773619034168375</c:v>
                </c:pt>
                <c:pt idx="7">
                  <c:v>0.80549700183984585</c:v>
                </c:pt>
                <c:pt idx="8">
                  <c:v>0.80862268242512425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8-4E5C-AADC-5061BC7A9661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обр'!$AF$3:$AF$11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8-4E5C-AADC-5061BC7A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4041873856370428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обр'!$Z$3:$Z$11</c:f>
              <c:numCache>
                <c:formatCode>General</c:formatCode>
                <c:ptCount val="9"/>
                <c:pt idx="0">
                  <c:v>0.64333204141240607</c:v>
                </c:pt>
                <c:pt idx="1">
                  <c:v>0.65250374146140599</c:v>
                </c:pt>
                <c:pt idx="2">
                  <c:v>0.65480144758551972</c:v>
                </c:pt>
                <c:pt idx="3">
                  <c:v>0.66666734316408438</c:v>
                </c:pt>
                <c:pt idx="4">
                  <c:v>0.67829063287915059</c:v>
                </c:pt>
                <c:pt idx="5">
                  <c:v>0.68608493137227633</c:v>
                </c:pt>
                <c:pt idx="6">
                  <c:v>0.69443215834103778</c:v>
                </c:pt>
                <c:pt idx="7">
                  <c:v>0.70252582926239704</c:v>
                </c:pt>
                <c:pt idx="8">
                  <c:v>0.70583093702401001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7-4BC8-B02C-71E4708CACBE}"/>
            </c:ext>
          </c:extLst>
        </c:ser>
        <c:ser>
          <c:idx val="0"/>
          <c:order val="1"/>
          <c:tx>
            <c:v>Разрядка минимум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обр'!$AA$3:$AA$11</c:f>
              <c:numCache>
                <c:formatCode>General</c:formatCode>
                <c:ptCount val="9"/>
                <c:pt idx="0">
                  <c:v>0.62024469737009269</c:v>
                </c:pt>
                <c:pt idx="1">
                  <c:v>0.63620961697683798</c:v>
                </c:pt>
                <c:pt idx="2">
                  <c:v>0.65243822885409375</c:v>
                </c:pt>
                <c:pt idx="3">
                  <c:v>0.65984230965944313</c:v>
                </c:pt>
                <c:pt idx="4">
                  <c:v>0.66668468938195713</c:v>
                </c:pt>
                <c:pt idx="5">
                  <c:v>0.6719477476108906</c:v>
                </c:pt>
                <c:pt idx="6">
                  <c:v>0.67764371597455797</c:v>
                </c:pt>
                <c:pt idx="7">
                  <c:v>0.68624594115348903</c:v>
                </c:pt>
                <c:pt idx="8">
                  <c:v>0.68921772901889644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7-4BC8-B02C-71E4708CACBE}"/>
            </c:ext>
          </c:extLst>
        </c:ser>
        <c:ser>
          <c:idx val="2"/>
          <c:order val="2"/>
          <c:tx>
            <c:v>Без аккум минимум</c:v>
          </c:tx>
          <c:xVal>
            <c:numRef>
              <c:f>'565m3 обр'!$V$3:$V$11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обр'!$AB$3:$AB$11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07-4BC8-B02C-71E4708C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2.6102211910798069E-2"/>
              <c:y val="0.3354287127439957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673713185044154"/>
          <c:y val="0.9168779931199037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обр'!$Z$15:$Z$23</c:f>
              <c:numCache>
                <c:formatCode>General</c:formatCode>
                <c:ptCount val="9"/>
                <c:pt idx="0">
                  <c:v>0.63982118269318378</c:v>
                </c:pt>
                <c:pt idx="1">
                  <c:v>0.65518987973911513</c:v>
                </c:pt>
                <c:pt idx="2">
                  <c:v>0.67258719655162691</c:v>
                </c:pt>
                <c:pt idx="3">
                  <c:v>0.68093029125928184</c:v>
                </c:pt>
                <c:pt idx="4">
                  <c:v>0.68869725788909497</c:v>
                </c:pt>
                <c:pt idx="5">
                  <c:v>0.6941715976017675</c:v>
                </c:pt>
                <c:pt idx="6">
                  <c:v>0.7004773349342327</c:v>
                </c:pt>
                <c:pt idx="7">
                  <c:v>0.70726717447213783</c:v>
                </c:pt>
                <c:pt idx="8">
                  <c:v>0.70960748474867519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A-48C3-8404-B3D1A4F5767D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обр'!$AA$15:$AA$23</c:f>
              <c:numCache>
                <c:formatCode>General</c:formatCode>
                <c:ptCount val="9"/>
                <c:pt idx="0">
                  <c:v>0.61599345410400963</c:v>
                </c:pt>
                <c:pt idx="1">
                  <c:v>0.62760956240609345</c:v>
                </c:pt>
                <c:pt idx="2">
                  <c:v>0.64117524284519833</c:v>
                </c:pt>
                <c:pt idx="3">
                  <c:v>0.6483736588191289</c:v>
                </c:pt>
                <c:pt idx="4">
                  <c:v>0.65473588046335984</c:v>
                </c:pt>
                <c:pt idx="5">
                  <c:v>0.65903656923711129</c:v>
                </c:pt>
                <c:pt idx="6">
                  <c:v>0.66326293891230537</c:v>
                </c:pt>
                <c:pt idx="7">
                  <c:v>0.66822726719530923</c:v>
                </c:pt>
                <c:pt idx="8">
                  <c:v>0.66987455097525572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A-48C3-8404-B3D1A4F5767D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обр'!$AB$15:$AB$23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AA-48C3-8404-B3D1A4F5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54996522571E-2"/>
              <c:y val="0.2574303193880667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6685637999901691E-2"/>
          <c:y val="0.90657195051294492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обр'!$AD$15:$AD$23</c:f>
              <c:numCache>
                <c:formatCode>General</c:formatCode>
                <c:ptCount val="9"/>
                <c:pt idx="0">
                  <c:v>0.76337344380720695</c:v>
                </c:pt>
                <c:pt idx="1">
                  <c:v>0.77846191546951005</c:v>
                </c:pt>
                <c:pt idx="2">
                  <c:v>0.79304066303709464</c:v>
                </c:pt>
                <c:pt idx="3">
                  <c:v>0.79819720863093169</c:v>
                </c:pt>
                <c:pt idx="4">
                  <c:v>0.80295664619623985</c:v>
                </c:pt>
                <c:pt idx="5">
                  <c:v>0.8062126170464623</c:v>
                </c:pt>
                <c:pt idx="6">
                  <c:v>0.81083194355413257</c:v>
                </c:pt>
                <c:pt idx="7">
                  <c:v>0.81696954596997706</c:v>
                </c:pt>
                <c:pt idx="8">
                  <c:v>0.81930524005931249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3-4A43-B8D2-BB1B92E05DB2}"/>
            </c:ext>
          </c:extLst>
        </c:ser>
        <c:ser>
          <c:idx val="0"/>
          <c:order val="1"/>
          <c:tx>
            <c:v>Разрядка номинал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обр'!$AE$15:$AE$23</c:f>
              <c:numCache>
                <c:formatCode>General</c:formatCode>
                <c:ptCount val="9"/>
                <c:pt idx="0">
                  <c:v>0.7372373406836441</c:v>
                </c:pt>
                <c:pt idx="1">
                  <c:v>0.74995680690725319</c:v>
                </c:pt>
                <c:pt idx="2">
                  <c:v>0.76190480671836469</c:v>
                </c:pt>
                <c:pt idx="3">
                  <c:v>0.76590377037759438</c:v>
                </c:pt>
                <c:pt idx="4">
                  <c:v>0.7693355582189243</c:v>
                </c:pt>
                <c:pt idx="5">
                  <c:v>0.77135475794178232</c:v>
                </c:pt>
                <c:pt idx="6">
                  <c:v>0.77417796998746635</c:v>
                </c:pt>
                <c:pt idx="7">
                  <c:v>0.77965638979569529</c:v>
                </c:pt>
                <c:pt idx="8">
                  <c:v>0.78177208044416024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C3-4A43-B8D2-BB1B92E05DB2}"/>
            </c:ext>
          </c:extLst>
        </c:ser>
        <c:ser>
          <c:idx val="2"/>
          <c:order val="2"/>
          <c:tx>
            <c:v>Без аккум номинал</c:v>
          </c:tx>
          <c:xVal>
            <c:numRef>
              <c:f>'565m3 обр'!$V$15:$V$23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обр'!$AF$15:$AF$23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C3-4A43-B8D2-BB1B92E0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45828498524786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обр'!$AD$26:$AD$34</c:f>
              <c:numCache>
                <c:formatCode>General</c:formatCode>
                <c:ptCount val="9"/>
                <c:pt idx="0">
                  <c:v>0.78854341878734446</c:v>
                </c:pt>
                <c:pt idx="1">
                  <c:v>0.82576858642541395</c:v>
                </c:pt>
                <c:pt idx="2">
                  <c:v>0.86624565966150258</c:v>
                </c:pt>
                <c:pt idx="3">
                  <c:v>0.87786859787469795</c:v>
                </c:pt>
                <c:pt idx="4">
                  <c:v>0.82402984340171226</c:v>
                </c:pt>
                <c:pt idx="5">
                  <c:v>0.79396944348212395</c:v>
                </c:pt>
                <c:pt idx="6">
                  <c:v>0.76572972913139159</c:v>
                </c:pt>
                <c:pt idx="7">
                  <c:v>0.76639709841338721</c:v>
                </c:pt>
                <c:pt idx="8">
                  <c:v>0.77003783514068791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3-408A-BFFA-4E71D3C9DED7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обр'!$AE$26:$AE$34</c:f>
              <c:numCache>
                <c:formatCode>General</c:formatCode>
                <c:ptCount val="9"/>
                <c:pt idx="0">
                  <c:v>0.6836358079629965</c:v>
                </c:pt>
                <c:pt idx="1">
                  <c:v>0.71306302567322988</c:v>
                </c:pt>
                <c:pt idx="2">
                  <c:v>0.74809692028732366</c:v>
                </c:pt>
                <c:pt idx="3">
                  <c:v>0.75856863659332552</c:v>
                </c:pt>
                <c:pt idx="4">
                  <c:v>0.80049920408270603</c:v>
                </c:pt>
                <c:pt idx="5">
                  <c:v>0.78891835292896006</c:v>
                </c:pt>
                <c:pt idx="6">
                  <c:v>0.77804469746014793</c:v>
                </c:pt>
                <c:pt idx="7">
                  <c:v>0.77512144652941128</c:v>
                </c:pt>
                <c:pt idx="8">
                  <c:v>0.77300456984644972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93-408A-BFFA-4E71D3C9DED7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обр'!$AF$26:$AF$34</c:f>
              <c:numCache>
                <c:formatCode>General</c:formatCode>
                <c:ptCount val="9"/>
                <c:pt idx="0">
                  <c:v>0.77354246569948926</c:v>
                </c:pt>
                <c:pt idx="1">
                  <c:v>0.81144627046496431</c:v>
                </c:pt>
                <c:pt idx="2">
                  <c:v>0.85422210100275742</c:v>
                </c:pt>
                <c:pt idx="3">
                  <c:v>0.86702025259667281</c:v>
                </c:pt>
                <c:pt idx="4">
                  <c:v>0.81866347786534954</c:v>
                </c:pt>
                <c:pt idx="5">
                  <c:v>0.80143247276774021</c:v>
                </c:pt>
                <c:pt idx="6">
                  <c:v>0.78508257090703848</c:v>
                </c:pt>
                <c:pt idx="7">
                  <c:v>0.78141333056696716</c:v>
                </c:pt>
                <c:pt idx="8">
                  <c:v>0.78064178209734814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93-408A-BFFA-4E71D3C9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 нетто</a:t>
                </a:r>
              </a:p>
            </c:rich>
          </c:tx>
          <c:layout>
            <c:manualLayout>
              <c:xMode val="edge"/>
              <c:yMode val="edge"/>
              <c:x val="2.8162487381385021E-2"/>
              <c:y val="0.169031975081197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5555669480334184"/>
          <c:w val="0.98687142857838139"/>
          <c:h val="0.1444433051966581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минимальная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обр'!$Z$26:$Z$34</c:f>
              <c:numCache>
                <c:formatCode>General</c:formatCode>
                <c:ptCount val="9"/>
                <c:pt idx="0">
                  <c:v>0.64742050077029234</c:v>
                </c:pt>
                <c:pt idx="1">
                  <c:v>0.64921369681020769</c:v>
                </c:pt>
                <c:pt idx="2">
                  <c:v>0.64495454472649927</c:v>
                </c:pt>
                <c:pt idx="3">
                  <c:v>0.65998462492866072</c:v>
                </c:pt>
                <c:pt idx="4">
                  <c:v>0.67400151133663244</c:v>
                </c:pt>
                <c:pt idx="5">
                  <c:v>0.68413198692657784</c:v>
                </c:pt>
                <c:pt idx="6">
                  <c:v>0.69396540229077863</c:v>
                </c:pt>
                <c:pt idx="7">
                  <c:v>0.70253022765426743</c:v>
                </c:pt>
                <c:pt idx="8">
                  <c:v>0.70589337165152932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C-4D09-B713-1D61396D79C6}"/>
            </c:ext>
          </c:extLst>
        </c:ser>
        <c:ser>
          <c:idx val="0"/>
          <c:order val="1"/>
          <c:tx>
            <c:v>разрядка минимальная нагрузка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обр'!$AA$26:$AA$34</c:f>
              <c:numCache>
                <c:formatCode>General</c:formatCode>
                <c:ptCount val="9"/>
                <c:pt idx="0">
                  <c:v>0.61316832558461654</c:v>
                </c:pt>
                <c:pt idx="1">
                  <c:v>0.62830241744233351</c:v>
                </c:pt>
                <c:pt idx="2">
                  <c:v>0.64577060382249829</c:v>
                </c:pt>
                <c:pt idx="3">
                  <c:v>0.65435852361115499</c:v>
                </c:pt>
                <c:pt idx="4">
                  <c:v>0.66262102606150186</c:v>
                </c:pt>
                <c:pt idx="5">
                  <c:v>0.66950810288599027</c:v>
                </c:pt>
                <c:pt idx="6">
                  <c:v>0.67700704411473833</c:v>
                </c:pt>
                <c:pt idx="7">
                  <c:v>0.68615577396888261</c:v>
                </c:pt>
                <c:pt idx="8">
                  <c:v>0.68911889555043426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C-4D09-B713-1D61396D79C6}"/>
            </c:ext>
          </c:extLst>
        </c:ser>
        <c:ser>
          <c:idx val="2"/>
          <c:order val="2"/>
          <c:tx>
            <c:v>без аккум минимальная нагрузка</c:v>
          </c:tx>
          <c:xVal>
            <c:numRef>
              <c:f>'565m3 обр'!$V$26:$V$34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обр'!$AB$26:$AB$34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CC-4D09-B713-1D61396D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2283226074080996E-2"/>
              <c:y val="0.3233715425119013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"/>
          <c:y val="0.87288604692246674"/>
          <c:w val="0.91681993472784151"/>
          <c:h val="0.125298158225633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обр'!$Z$37:$Z$45</c:f>
              <c:numCache>
                <c:formatCode>General</c:formatCode>
                <c:ptCount val="9"/>
                <c:pt idx="0">
                  <c:v>0.63775049435228259</c:v>
                </c:pt>
                <c:pt idx="1">
                  <c:v>0.65282546453281254</c:v>
                </c:pt>
                <c:pt idx="2">
                  <c:v>0.67007101397554758</c:v>
                </c:pt>
                <c:pt idx="3">
                  <c:v>0.67850161630667694</c:v>
                </c:pt>
                <c:pt idx="4">
                  <c:v>0.68631237458473782</c:v>
                </c:pt>
                <c:pt idx="5">
                  <c:v>0.69187164045852778</c:v>
                </c:pt>
                <c:pt idx="6">
                  <c:v>0.69819876665899105</c:v>
                </c:pt>
                <c:pt idx="7">
                  <c:v>0.70673470421324458</c:v>
                </c:pt>
                <c:pt idx="8">
                  <c:v>0.70970054681170081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7-4482-80C8-45BE33A69C4A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обр'!$AA$37:$AA$45</c:f>
              <c:numCache>
                <c:formatCode>General</c:formatCode>
                <c:ptCount val="9"/>
                <c:pt idx="0">
                  <c:v>0.53466589954439958</c:v>
                </c:pt>
                <c:pt idx="1">
                  <c:v>0.53434806285234471</c:v>
                </c:pt>
                <c:pt idx="2">
                  <c:v>0.53901406637103566</c:v>
                </c:pt>
                <c:pt idx="3">
                  <c:v>0.54641712209676307</c:v>
                </c:pt>
                <c:pt idx="4">
                  <c:v>0.55308154062680293</c:v>
                </c:pt>
                <c:pt idx="5">
                  <c:v>0.55821168420055445</c:v>
                </c:pt>
                <c:pt idx="6">
                  <c:v>0.56242228401505123</c:v>
                </c:pt>
                <c:pt idx="7">
                  <c:v>0.56451188792436435</c:v>
                </c:pt>
                <c:pt idx="8">
                  <c:v>0.56532373549475179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77-4482-80C8-45BE33A69C4A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обр'!$AB$37:$AB$45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77-4482-80C8-45BE33A69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068326650213162"/>
              <c:y val="0.8238306938679469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КПД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16254996522571E-2"/>
              <c:y val="0.2736769248516386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85780795929682"/>
          <c:y val="0.9168779931199037"/>
          <c:w val="0.81792370811531467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7472239047041"/>
          <c:y val="9.3700313762470996E-2"/>
          <c:w val="0.820609892994145"/>
          <c:h val="0.63331717824656319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номинальная нагрузка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обр'!$AD$37:$AD$45</c:f>
              <c:numCache>
                <c:formatCode>General</c:formatCode>
                <c:ptCount val="9"/>
                <c:pt idx="0">
                  <c:v>0.76116837693471484</c:v>
                </c:pt>
                <c:pt idx="1">
                  <c:v>0.77609903208006237</c:v>
                </c:pt>
                <c:pt idx="2">
                  <c:v>0.79064363265355608</c:v>
                </c:pt>
                <c:pt idx="3">
                  <c:v>0.79590152782993695</c:v>
                </c:pt>
                <c:pt idx="4">
                  <c:v>0.80073116072107753</c:v>
                </c:pt>
                <c:pt idx="5">
                  <c:v>0.80407635575632186</c:v>
                </c:pt>
                <c:pt idx="6">
                  <c:v>0.80874607799838127</c:v>
                </c:pt>
                <c:pt idx="7">
                  <c:v>0.8165012630916193</c:v>
                </c:pt>
                <c:pt idx="8">
                  <c:v>0.81938725152291603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E-4F57-B832-5BE4AA954DFF}"/>
            </c:ext>
          </c:extLst>
        </c:ser>
        <c:ser>
          <c:idx val="0"/>
          <c:order val="1"/>
          <c:tx>
            <c:v>Разрядка номинальная нагрузка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обр'!$AE$37:$AE$45</c:f>
              <c:numCache>
                <c:formatCode>General</c:formatCode>
                <c:ptCount val="9"/>
                <c:pt idx="0">
                  <c:v>0.73097168393717993</c:v>
                </c:pt>
                <c:pt idx="1">
                  <c:v>0.74352307470353174</c:v>
                </c:pt>
                <c:pt idx="2">
                  <c:v>0.75625868320755063</c:v>
                </c:pt>
                <c:pt idx="3">
                  <c:v>0.76156335871749603</c:v>
                </c:pt>
                <c:pt idx="4">
                  <c:v>0.76621224792389531</c:v>
                </c:pt>
                <c:pt idx="5">
                  <c:v>0.76953714395070094</c:v>
                </c:pt>
                <c:pt idx="6">
                  <c:v>0.7737237315928438</c:v>
                </c:pt>
                <c:pt idx="7">
                  <c:v>0.77958731745620613</c:v>
                </c:pt>
                <c:pt idx="8">
                  <c:v>0.78170182950157974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E-4F57-B832-5BE4AA954DFF}"/>
            </c:ext>
          </c:extLst>
        </c:ser>
        <c:ser>
          <c:idx val="2"/>
          <c:order val="2"/>
          <c:tx>
            <c:v>Без аккум номинальная нагрузка</c:v>
          </c:tx>
          <c:xVal>
            <c:numRef>
              <c:f>'565m3 обр'!$V$37:$V$45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'565m3 обр'!$AF$37:$AF$45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5E-4F57-B832-5BE4AA954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244191428442107"/>
              <c:y val="0.8289476546994248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КИТТ</a:t>
                </a:r>
              </a:p>
            </c:rich>
          </c:tx>
          <c:layout>
            <c:manualLayout>
              <c:xMode val="edge"/>
              <c:yMode val="edge"/>
              <c:x val="3.0222888019653355E-2"/>
              <c:y val="0.3208623211467713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34044013729052"/>
          <c:y val="0.90729501636762855"/>
          <c:w val="0.78701871511934396"/>
          <c:h val="8.13060688956756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Деньги!$M$4:$M$8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4-4047-A425-CD38020E52A6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Деньги!$N$4:$N$8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A4-4047-A425-CD38020E52A6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Деньги!$O$4:$O$8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A4-4047-A425-CD38020E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Деньги!$E$21:$E$25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1-4F8B-9BB1-185E9C7BA217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Деньги!$F$21:$F$25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D1-4F8B-9BB1-185E9C7BA217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Деньги!$G$21:$G$25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D1-4F8B-9BB1-185E9C7B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515720197133645"/>
          <c:y val="8.1147765564695162E-2"/>
          <c:w val="0.84759223731389477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номинал атмосферный тип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'140m3'!$V$15:$V$23</c:f>
              <c:numCache>
                <c:formatCode>General</c:formatCode>
                <c:ptCount val="9"/>
                <c:pt idx="0">
                  <c:v>204.89888776690057</c:v>
                </c:pt>
                <c:pt idx="1">
                  <c:v>204.95361187398194</c:v>
                </c:pt>
                <c:pt idx="2">
                  <c:v>206.81941552419988</c:v>
                </c:pt>
                <c:pt idx="3">
                  <c:v>209.53907033421584</c:v>
                </c:pt>
                <c:pt idx="4">
                  <c:v>212.14454051578946</c:v>
                </c:pt>
                <c:pt idx="5">
                  <c:v>214.25025678751729</c:v>
                </c:pt>
                <c:pt idx="6">
                  <c:v>214.01340536181817</c:v>
                </c:pt>
                <c:pt idx="7">
                  <c:v>209.00791094145666</c:v>
                </c:pt>
                <c:pt idx="8">
                  <c:v>205.885179856874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 минимум атмосферный тип</c:v>
          </c:tx>
          <c:spPr>
            <a:ln>
              <a:solidFill>
                <a:srgbClr val="5B9BD5"/>
              </a:solidFill>
              <a:prstDash val="dash"/>
            </a:ln>
          </c:spP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'140m3'!$W$3:$W$11</c:f>
              <c:numCache>
                <c:formatCode>General</c:formatCode>
                <c:ptCount val="9"/>
                <c:pt idx="0">
                  <c:v>174.35367548932481</c:v>
                </c:pt>
                <c:pt idx="1">
                  <c:v>185.8297510366188</c:v>
                </c:pt>
                <c:pt idx="2">
                  <c:v>196.04297189396064</c:v>
                </c:pt>
                <c:pt idx="3">
                  <c:v>196.25420666040401</c:v>
                </c:pt>
                <c:pt idx="4">
                  <c:v>196.15898363070707</c:v>
                </c:pt>
                <c:pt idx="5">
                  <c:v>196.80912525594897</c:v>
                </c:pt>
                <c:pt idx="6">
                  <c:v>195.46285386071236</c:v>
                </c:pt>
                <c:pt idx="7">
                  <c:v>190.76125771359915</c:v>
                </c:pt>
                <c:pt idx="8">
                  <c:v>187.90184218378522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r>
                  <a:rPr lang="ru-RU" sz="1200" b="0" i="0" u="none" strike="noStrike" baseline="0">
                    <a:effectLst/>
                  </a:rPr>
                  <a:t>, ⁰С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3308596021209077E-2"/>
              <c:y val="0.1931885381637689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Деньги!$I$21:$I$25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1-4DFB-913F-26C6B8229915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Деньги!$J$21:$J$25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1-4DFB-913F-26C6B822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Прирост маржинальной прибыли,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850247367539493E-2"/>
              <c:y val="0.1158398818082417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Деньги!$D$51:$D$55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7-4081-B608-BDD664E2F61C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Деньги!$E$51:$E$55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7-4081-B608-BDD664E2F61C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</c:numCache>
            </c:numRef>
          </c:xVal>
          <c:yVal>
            <c:numRef>
              <c:f>Деньги!$F$51:$F$55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47-4081-B608-BDD664E2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66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Относителная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3006098118332217E-2"/>
              <c:y val="0.132040840739411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796192309408322"/>
          <c:y val="8.1147765564695162E-2"/>
          <c:w val="0.85478751619114801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v>Зарядка минимум атмосферный тип</c:v>
          </c:tx>
          <c:spPr>
            <a:ln w="19050" cap="rnd">
              <a:solidFill>
                <a:srgbClr val="ED7D3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</c:spPr>
          </c:marker>
          <c:xVal>
            <c:numRef>
              <c:f>'140m3'!$U$15:$U$23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'140m3'!$V$3:$V$11</c:f>
              <c:numCache>
                <c:formatCode>General</c:formatCode>
                <c:ptCount val="9"/>
                <c:pt idx="0">
                  <c:v>178.17394165289738</c:v>
                </c:pt>
                <c:pt idx="1">
                  <c:v>190.76987801415206</c:v>
                </c:pt>
                <c:pt idx="2">
                  <c:v>201.15543350780436</c:v>
                </c:pt>
                <c:pt idx="3">
                  <c:v>202.21607262419988</c:v>
                </c:pt>
                <c:pt idx="4">
                  <c:v>202.81259207600215</c:v>
                </c:pt>
                <c:pt idx="5">
                  <c:v>204.03043857923444</c:v>
                </c:pt>
                <c:pt idx="6">
                  <c:v>202.94996672255184</c:v>
                </c:pt>
                <c:pt idx="7">
                  <c:v>198.39445718411483</c:v>
                </c:pt>
                <c:pt idx="8">
                  <c:v>195.17147087449229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7-4862-894D-4BE2F5BE937E}"/>
            </c:ext>
          </c:extLst>
        </c:ser>
        <c:ser>
          <c:idx val="0"/>
          <c:order val="1"/>
          <c:tx>
            <c:v>Разрядка номинал атмосферный тип</c:v>
          </c:tx>
          <c:spPr>
            <a:ln>
              <a:solidFill>
                <a:srgbClr val="5B9BD5"/>
              </a:solidFill>
              <a:prstDash val="solid"/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'140m3'!$W$15:$W$23</c:f>
              <c:numCache>
                <c:formatCode>General</c:formatCode>
                <c:ptCount val="9"/>
                <c:pt idx="0">
                  <c:v>204.94980163551304</c:v>
                </c:pt>
                <c:pt idx="1">
                  <c:v>204.9454591754386</c:v>
                </c:pt>
                <c:pt idx="2">
                  <c:v>206.79611700437002</c:v>
                </c:pt>
                <c:pt idx="3">
                  <c:v>209.60825583787346</c:v>
                </c:pt>
                <c:pt idx="4">
                  <c:v>212.27917194311533</c:v>
                </c:pt>
                <c:pt idx="5">
                  <c:v>214.46538154493356</c:v>
                </c:pt>
                <c:pt idx="6">
                  <c:v>214.27701615574694</c:v>
                </c:pt>
                <c:pt idx="7">
                  <c:v>209.20575148180754</c:v>
                </c:pt>
                <c:pt idx="8">
                  <c:v>206.05683430364701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7-4862-894D-4BE2F5BE937E}"/>
            </c:ext>
          </c:extLst>
        </c:ser>
        <c:ser>
          <c:idx val="2"/>
          <c:order val="2"/>
          <c:tx>
            <c:v>Без аккумулирования номинальный режим</c:v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'140m3'!$U$37:$U$45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'140m3'!$X$15:$X$23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7-4862-894D-4BE2F5BE937E}"/>
            </c:ext>
          </c:extLst>
        </c:ser>
        <c:ser>
          <c:idx val="3"/>
          <c:order val="3"/>
          <c:tx>
            <c:v>Без аккумулятора минимум нагрузки</c:v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'140m3'!$U$26:$U$34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'140m3'!$X$3:$X$11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E7-4862-894D-4BE2F5B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окружающей среды, 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6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layout>
            <c:manualLayout>
              <c:xMode val="edge"/>
              <c:yMode val="edge"/>
              <c:x val="2.8705055179148991E-2"/>
              <c:y val="0.208315286601714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4596547736738858E-2"/>
          <c:y val="0.75099509870586556"/>
          <c:w val="0.94224547589446073"/>
          <c:h val="0.2490049724127964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13" Type="http://schemas.openxmlformats.org/officeDocument/2006/relationships/chart" Target="../charts/chart72.xml"/><Relationship Id="rId18" Type="http://schemas.openxmlformats.org/officeDocument/2006/relationships/chart" Target="../charts/chart77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12" Type="http://schemas.openxmlformats.org/officeDocument/2006/relationships/chart" Target="../charts/chart71.xml"/><Relationship Id="rId17" Type="http://schemas.openxmlformats.org/officeDocument/2006/relationships/chart" Target="../charts/chart76.xml"/><Relationship Id="rId2" Type="http://schemas.openxmlformats.org/officeDocument/2006/relationships/chart" Target="../charts/chart61.xml"/><Relationship Id="rId16" Type="http://schemas.openxmlformats.org/officeDocument/2006/relationships/chart" Target="../charts/chart75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11" Type="http://schemas.openxmlformats.org/officeDocument/2006/relationships/chart" Target="../charts/chart70.xml"/><Relationship Id="rId5" Type="http://schemas.openxmlformats.org/officeDocument/2006/relationships/chart" Target="../charts/chart64.xml"/><Relationship Id="rId15" Type="http://schemas.openxmlformats.org/officeDocument/2006/relationships/chart" Target="../charts/chart74.xml"/><Relationship Id="rId10" Type="http://schemas.openxmlformats.org/officeDocument/2006/relationships/chart" Target="../charts/chart69.xml"/><Relationship Id="rId4" Type="http://schemas.openxmlformats.org/officeDocument/2006/relationships/chart" Target="../charts/chart63.xml"/><Relationship Id="rId9" Type="http://schemas.openxmlformats.org/officeDocument/2006/relationships/chart" Target="../charts/chart68.xml"/><Relationship Id="rId14" Type="http://schemas.openxmlformats.org/officeDocument/2006/relationships/chart" Target="../charts/chart7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1004207</xdr:colOff>
      <xdr:row>1</xdr:row>
      <xdr:rowOff>816429</xdr:rowOff>
    </xdr:from>
    <xdr:to>
      <xdr:col>44</xdr:col>
      <xdr:colOff>38100</xdr:colOff>
      <xdr:row>10</xdr:row>
      <xdr:rowOff>163285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14F0897-390A-48B5-8660-FF3EB32E6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1000524</xdr:colOff>
      <xdr:row>10</xdr:row>
      <xdr:rowOff>176894</xdr:rowOff>
    </xdr:from>
    <xdr:to>
      <xdr:col>44</xdr:col>
      <xdr:colOff>34417</xdr:colOff>
      <xdr:row>23</xdr:row>
      <xdr:rowOff>304800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E10415D0-A928-4082-BC7E-7D8DE878C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13110</xdr:colOff>
      <xdr:row>33</xdr:row>
      <xdr:rowOff>19793</xdr:rowOff>
    </xdr:from>
    <xdr:to>
      <xdr:col>44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3D395A-7C28-4A3C-BA66-6AA33D966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60614</xdr:colOff>
      <xdr:row>62</xdr:row>
      <xdr:rowOff>138544</xdr:rowOff>
    </xdr:from>
    <xdr:to>
      <xdr:col>44</xdr:col>
      <xdr:colOff>128650</xdr:colOff>
      <xdr:row>77</xdr:row>
      <xdr:rowOff>124935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2D85ABEC-C544-48F8-BE9C-1A2E43CCC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4803</xdr:colOff>
      <xdr:row>23</xdr:row>
      <xdr:rowOff>324098</xdr:rowOff>
    </xdr:from>
    <xdr:to>
      <xdr:col>44</xdr:col>
      <xdr:colOff>72840</xdr:colOff>
      <xdr:row>33</xdr:row>
      <xdr:rowOff>51955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70528DC7-537F-49E5-89EC-6F07CF6E4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53481</xdr:colOff>
      <xdr:row>47</xdr:row>
      <xdr:rowOff>29906</xdr:rowOff>
    </xdr:from>
    <xdr:to>
      <xdr:col>44</xdr:col>
      <xdr:colOff>120499</xdr:colOff>
      <xdr:row>61</xdr:row>
      <xdr:rowOff>113441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7BC929D4-D595-45B9-89EA-1C2B4330C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180269</xdr:colOff>
      <xdr:row>44</xdr:row>
      <xdr:rowOff>43166</xdr:rowOff>
    </xdr:from>
    <xdr:to>
      <xdr:col>55</xdr:col>
      <xdr:colOff>310738</xdr:colOff>
      <xdr:row>62</xdr:row>
      <xdr:rowOff>116164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EAA71FFB-3EFA-41BB-B4C5-C9AC24857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20973</xdr:colOff>
      <xdr:row>10</xdr:row>
      <xdr:rowOff>168089</xdr:rowOff>
    </xdr:from>
    <xdr:to>
      <xdr:col>55</xdr:col>
      <xdr:colOff>375558</xdr:colOff>
      <xdr:row>24</xdr:row>
      <xdr:rowOff>251973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3ADE0F3-7121-4A18-B71B-3363DE8B7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370855</xdr:colOff>
      <xdr:row>11</xdr:row>
      <xdr:rowOff>8102</xdr:rowOff>
    </xdr:from>
    <xdr:to>
      <xdr:col>67</xdr:col>
      <xdr:colOff>115840</xdr:colOff>
      <xdr:row>24</xdr:row>
      <xdr:rowOff>271600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AF2A283-6B4A-48AA-B9A1-682354ED4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284047</xdr:colOff>
      <xdr:row>44</xdr:row>
      <xdr:rowOff>35711</xdr:rowOff>
    </xdr:from>
    <xdr:to>
      <xdr:col>68</xdr:col>
      <xdr:colOff>193381</xdr:colOff>
      <xdr:row>62</xdr:row>
      <xdr:rowOff>114152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A1A65BB-B194-4377-8EB0-E48B4DACE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228600</xdr:colOff>
      <xdr:row>24</xdr:row>
      <xdr:rowOff>174170</xdr:rowOff>
    </xdr:from>
    <xdr:to>
      <xdr:col>54</xdr:col>
      <xdr:colOff>296637</xdr:colOff>
      <xdr:row>35</xdr:row>
      <xdr:rowOff>261255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C0C87924-7643-40A9-920A-B9DAC0E4F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579120</xdr:colOff>
      <xdr:row>24</xdr:row>
      <xdr:rowOff>274320</xdr:rowOff>
    </xdr:from>
    <xdr:to>
      <xdr:col>65</xdr:col>
      <xdr:colOff>37557</xdr:colOff>
      <xdr:row>35</xdr:row>
      <xdr:rowOff>361405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24C5BC7F-14B5-48FC-86D9-7000F6708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43543</xdr:colOff>
      <xdr:row>24</xdr:row>
      <xdr:rowOff>263434</xdr:rowOff>
    </xdr:from>
    <xdr:to>
      <xdr:col>75</xdr:col>
      <xdr:colOff>111580</xdr:colOff>
      <xdr:row>35</xdr:row>
      <xdr:rowOff>350519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B4F77585-D39B-4C43-89AB-5F69D1A38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75</xdr:col>
      <xdr:colOff>121920</xdr:colOff>
      <xdr:row>24</xdr:row>
      <xdr:rowOff>213360</xdr:rowOff>
    </xdr:from>
    <xdr:to>
      <xdr:col>85</xdr:col>
      <xdr:colOff>189957</xdr:colOff>
      <xdr:row>35</xdr:row>
      <xdr:rowOff>300445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891A9BD2-33AA-4021-B91A-812B583AE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243840</xdr:colOff>
      <xdr:row>63</xdr:row>
      <xdr:rowOff>60960</xdr:rowOff>
    </xdr:from>
    <xdr:to>
      <xdr:col>54</xdr:col>
      <xdr:colOff>311877</xdr:colOff>
      <xdr:row>81</xdr:row>
      <xdr:rowOff>13854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39D30F9E-ED11-46E1-8C73-B317026FE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594360</xdr:colOff>
      <xdr:row>63</xdr:row>
      <xdr:rowOff>161110</xdr:rowOff>
    </xdr:from>
    <xdr:to>
      <xdr:col>65</xdr:col>
      <xdr:colOff>52797</xdr:colOff>
      <xdr:row>82</xdr:row>
      <xdr:rowOff>30480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8122ACF9-5BFC-4BA8-8F31-CFE3D780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31865</xdr:colOff>
      <xdr:row>63</xdr:row>
      <xdr:rowOff>124691</xdr:rowOff>
    </xdr:from>
    <xdr:to>
      <xdr:col>75</xdr:col>
      <xdr:colOff>99902</xdr:colOff>
      <xdr:row>81</xdr:row>
      <xdr:rowOff>159525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D160E017-363D-48E0-BF69-D03003C5E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75</xdr:col>
      <xdr:colOff>137160</xdr:colOff>
      <xdr:row>63</xdr:row>
      <xdr:rowOff>100150</xdr:rowOff>
    </xdr:from>
    <xdr:to>
      <xdr:col>85</xdr:col>
      <xdr:colOff>205197</xdr:colOff>
      <xdr:row>77</xdr:row>
      <xdr:rowOff>4355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5EAB5C23-9713-44FE-A0AC-DFBB865D6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1004207</xdr:colOff>
      <xdr:row>1</xdr:row>
      <xdr:rowOff>816429</xdr:rowOff>
    </xdr:from>
    <xdr:to>
      <xdr:col>45</xdr:col>
      <xdr:colOff>38100</xdr:colOff>
      <xdr:row>10</xdr:row>
      <xdr:rowOff>163285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2E1DBB4D-38D9-44FF-A427-1007336A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1000524</xdr:colOff>
      <xdr:row>10</xdr:row>
      <xdr:rowOff>176894</xdr:rowOff>
    </xdr:from>
    <xdr:to>
      <xdr:col>45</xdr:col>
      <xdr:colOff>34417</xdr:colOff>
      <xdr:row>23</xdr:row>
      <xdr:rowOff>304800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6EF4579-7828-4FD4-BFEC-E43528D60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13110</xdr:colOff>
      <xdr:row>33</xdr:row>
      <xdr:rowOff>19793</xdr:rowOff>
    </xdr:from>
    <xdr:to>
      <xdr:col>45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C192B-0579-4197-926C-8F33CB648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60614</xdr:colOff>
      <xdr:row>62</xdr:row>
      <xdr:rowOff>138544</xdr:rowOff>
    </xdr:from>
    <xdr:to>
      <xdr:col>45</xdr:col>
      <xdr:colOff>128650</xdr:colOff>
      <xdr:row>77</xdr:row>
      <xdr:rowOff>124935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906DD7E3-028B-4307-8445-B468388B9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4803</xdr:colOff>
      <xdr:row>23</xdr:row>
      <xdr:rowOff>324098</xdr:rowOff>
    </xdr:from>
    <xdr:to>
      <xdr:col>45</xdr:col>
      <xdr:colOff>72840</xdr:colOff>
      <xdr:row>33</xdr:row>
      <xdr:rowOff>51955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B0CDD80-9BB9-4BFC-BF5B-BFBC998F2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53481</xdr:colOff>
      <xdr:row>47</xdr:row>
      <xdr:rowOff>29906</xdr:rowOff>
    </xdr:from>
    <xdr:to>
      <xdr:col>45</xdr:col>
      <xdr:colOff>120499</xdr:colOff>
      <xdr:row>61</xdr:row>
      <xdr:rowOff>113441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17FF759-5C96-499A-A0A0-E3502BDEF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145633</xdr:colOff>
      <xdr:row>43</xdr:row>
      <xdr:rowOff>43166</xdr:rowOff>
    </xdr:from>
    <xdr:to>
      <xdr:col>56</xdr:col>
      <xdr:colOff>276102</xdr:colOff>
      <xdr:row>61</xdr:row>
      <xdr:rowOff>116164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57095CD6-8FCB-46BD-B75C-9E15B8BC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20973</xdr:colOff>
      <xdr:row>10</xdr:row>
      <xdr:rowOff>168089</xdr:rowOff>
    </xdr:from>
    <xdr:to>
      <xdr:col>56</xdr:col>
      <xdr:colOff>375558</xdr:colOff>
      <xdr:row>24</xdr:row>
      <xdr:rowOff>251973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4A4C8C43-2E8F-4338-A9F3-EE0CC514A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370855</xdr:colOff>
      <xdr:row>11</xdr:row>
      <xdr:rowOff>8102</xdr:rowOff>
    </xdr:from>
    <xdr:to>
      <xdr:col>68</xdr:col>
      <xdr:colOff>115840</xdr:colOff>
      <xdr:row>24</xdr:row>
      <xdr:rowOff>271600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33F9BBF3-C9EA-4D8C-903C-E3FBD2893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266728</xdr:colOff>
      <xdr:row>43</xdr:row>
      <xdr:rowOff>35711</xdr:rowOff>
    </xdr:from>
    <xdr:to>
      <xdr:col>69</xdr:col>
      <xdr:colOff>176062</xdr:colOff>
      <xdr:row>61</xdr:row>
      <xdr:rowOff>114152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894BA503-1EED-4DA6-9B91-49F585826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211282</xdr:colOff>
      <xdr:row>24</xdr:row>
      <xdr:rowOff>260761</xdr:rowOff>
    </xdr:from>
    <xdr:to>
      <xdr:col>55</xdr:col>
      <xdr:colOff>279319</xdr:colOff>
      <xdr:row>35</xdr:row>
      <xdr:rowOff>347846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2C37A1D-8F70-4534-9478-C4D8E2556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579120</xdr:colOff>
      <xdr:row>24</xdr:row>
      <xdr:rowOff>274320</xdr:rowOff>
    </xdr:from>
    <xdr:to>
      <xdr:col>66</xdr:col>
      <xdr:colOff>37557</xdr:colOff>
      <xdr:row>35</xdr:row>
      <xdr:rowOff>361405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126E8765-2EEE-4202-A5A7-C6085941F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43543</xdr:colOff>
      <xdr:row>24</xdr:row>
      <xdr:rowOff>263434</xdr:rowOff>
    </xdr:from>
    <xdr:to>
      <xdr:col>76</xdr:col>
      <xdr:colOff>111580</xdr:colOff>
      <xdr:row>35</xdr:row>
      <xdr:rowOff>350519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144BBB3E-C1BA-43B0-8ADA-390135A39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121920</xdr:colOff>
      <xdr:row>24</xdr:row>
      <xdr:rowOff>213360</xdr:rowOff>
    </xdr:from>
    <xdr:to>
      <xdr:col>86</xdr:col>
      <xdr:colOff>189957</xdr:colOff>
      <xdr:row>35</xdr:row>
      <xdr:rowOff>300445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F2CA3288-F3CC-4FF5-AA68-36A36B517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232294</xdr:colOff>
      <xdr:row>63</xdr:row>
      <xdr:rowOff>49415</xdr:rowOff>
    </xdr:from>
    <xdr:to>
      <xdr:col>55</xdr:col>
      <xdr:colOff>300331</xdr:colOff>
      <xdr:row>81</xdr:row>
      <xdr:rowOff>2309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5918F21B-2226-4AD1-9AFA-828F82745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594360</xdr:colOff>
      <xdr:row>63</xdr:row>
      <xdr:rowOff>161110</xdr:rowOff>
    </xdr:from>
    <xdr:to>
      <xdr:col>66</xdr:col>
      <xdr:colOff>52797</xdr:colOff>
      <xdr:row>82</xdr:row>
      <xdr:rowOff>30480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2648B829-EA4D-4D01-90CE-A3CB5F373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66</xdr:col>
      <xdr:colOff>31865</xdr:colOff>
      <xdr:row>63</xdr:row>
      <xdr:rowOff>124691</xdr:rowOff>
    </xdr:from>
    <xdr:to>
      <xdr:col>76</xdr:col>
      <xdr:colOff>99902</xdr:colOff>
      <xdr:row>87</xdr:row>
      <xdr:rowOff>161636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895722F1-88A2-4585-BF41-378A6804F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137160</xdr:colOff>
      <xdr:row>63</xdr:row>
      <xdr:rowOff>100150</xdr:rowOff>
    </xdr:from>
    <xdr:to>
      <xdr:col>86</xdr:col>
      <xdr:colOff>205197</xdr:colOff>
      <xdr:row>77</xdr:row>
      <xdr:rowOff>4355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2C5BDE0E-CF6C-4811-8E35-97964611D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1004207</xdr:colOff>
      <xdr:row>1</xdr:row>
      <xdr:rowOff>816429</xdr:rowOff>
    </xdr:from>
    <xdr:to>
      <xdr:col>49</xdr:col>
      <xdr:colOff>38100</xdr:colOff>
      <xdr:row>10</xdr:row>
      <xdr:rowOff>163285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828D5A4-2F9B-4573-9309-9C47E310C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1000524</xdr:colOff>
      <xdr:row>10</xdr:row>
      <xdr:rowOff>176894</xdr:rowOff>
    </xdr:from>
    <xdr:to>
      <xdr:col>49</xdr:col>
      <xdr:colOff>34417</xdr:colOff>
      <xdr:row>23</xdr:row>
      <xdr:rowOff>304800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C92FF4F-05BB-44EF-BAF1-C5A63EDBD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13110</xdr:colOff>
      <xdr:row>33</xdr:row>
      <xdr:rowOff>19793</xdr:rowOff>
    </xdr:from>
    <xdr:to>
      <xdr:col>49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939713-FCF6-4D89-B82C-1D5E850B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60614</xdr:colOff>
      <xdr:row>62</xdr:row>
      <xdr:rowOff>138544</xdr:rowOff>
    </xdr:from>
    <xdr:to>
      <xdr:col>49</xdr:col>
      <xdr:colOff>128650</xdr:colOff>
      <xdr:row>77</xdr:row>
      <xdr:rowOff>124935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3D5FB786-A4A9-4C80-9F3E-D8278C875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4803</xdr:colOff>
      <xdr:row>23</xdr:row>
      <xdr:rowOff>324098</xdr:rowOff>
    </xdr:from>
    <xdr:to>
      <xdr:col>49</xdr:col>
      <xdr:colOff>72840</xdr:colOff>
      <xdr:row>33</xdr:row>
      <xdr:rowOff>51955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7507B0EF-203D-4FA4-8741-1F222F95E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53481</xdr:colOff>
      <xdr:row>47</xdr:row>
      <xdr:rowOff>29906</xdr:rowOff>
    </xdr:from>
    <xdr:to>
      <xdr:col>49</xdr:col>
      <xdr:colOff>120499</xdr:colOff>
      <xdr:row>61</xdr:row>
      <xdr:rowOff>113441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D0B05135-47CB-4851-906E-DD0422069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145633</xdr:colOff>
      <xdr:row>43</xdr:row>
      <xdr:rowOff>43166</xdr:rowOff>
    </xdr:from>
    <xdr:to>
      <xdr:col>60</xdr:col>
      <xdr:colOff>276102</xdr:colOff>
      <xdr:row>61</xdr:row>
      <xdr:rowOff>116164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E8CF873E-3F2E-4082-814E-B6DE8AAE4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20973</xdr:colOff>
      <xdr:row>10</xdr:row>
      <xdr:rowOff>168089</xdr:rowOff>
    </xdr:from>
    <xdr:to>
      <xdr:col>60</xdr:col>
      <xdr:colOff>375558</xdr:colOff>
      <xdr:row>24</xdr:row>
      <xdr:rowOff>251973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CD20E50E-91C3-4592-AD9E-799991208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370855</xdr:colOff>
      <xdr:row>11</xdr:row>
      <xdr:rowOff>8102</xdr:rowOff>
    </xdr:from>
    <xdr:to>
      <xdr:col>72</xdr:col>
      <xdr:colOff>115840</xdr:colOff>
      <xdr:row>24</xdr:row>
      <xdr:rowOff>271600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9116FBC6-63C8-4C62-B00B-2C2EFECD2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284046</xdr:colOff>
      <xdr:row>43</xdr:row>
      <xdr:rowOff>35711</xdr:rowOff>
    </xdr:from>
    <xdr:to>
      <xdr:col>73</xdr:col>
      <xdr:colOff>193380</xdr:colOff>
      <xdr:row>61</xdr:row>
      <xdr:rowOff>114152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FDE4A57A-8BF4-4DA9-A833-561CD5971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55417</xdr:colOff>
      <xdr:row>24</xdr:row>
      <xdr:rowOff>295398</xdr:rowOff>
    </xdr:from>
    <xdr:to>
      <xdr:col>59</xdr:col>
      <xdr:colOff>554181</xdr:colOff>
      <xdr:row>36</xdr:row>
      <xdr:rowOff>1483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D8EC3A9B-1DA8-4C8D-B5CB-95B385DA3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579120</xdr:colOff>
      <xdr:row>24</xdr:row>
      <xdr:rowOff>274320</xdr:rowOff>
    </xdr:from>
    <xdr:to>
      <xdr:col>70</xdr:col>
      <xdr:colOff>37557</xdr:colOff>
      <xdr:row>35</xdr:row>
      <xdr:rowOff>361405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CCBEAE87-E90E-4ED5-90FD-762D36D8C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70</xdr:col>
      <xdr:colOff>43543</xdr:colOff>
      <xdr:row>24</xdr:row>
      <xdr:rowOff>263434</xdr:rowOff>
    </xdr:from>
    <xdr:to>
      <xdr:col>80</xdr:col>
      <xdr:colOff>111580</xdr:colOff>
      <xdr:row>35</xdr:row>
      <xdr:rowOff>350519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853E5D6A-CFC4-4423-92FC-8750FA914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80</xdr:col>
      <xdr:colOff>121920</xdr:colOff>
      <xdr:row>24</xdr:row>
      <xdr:rowOff>213360</xdr:rowOff>
    </xdr:from>
    <xdr:to>
      <xdr:col>90</xdr:col>
      <xdr:colOff>189957</xdr:colOff>
      <xdr:row>35</xdr:row>
      <xdr:rowOff>300445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3CC6831C-2146-4E47-B80B-7010C836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243840</xdr:colOff>
      <xdr:row>63</xdr:row>
      <xdr:rowOff>60960</xdr:rowOff>
    </xdr:from>
    <xdr:to>
      <xdr:col>59</xdr:col>
      <xdr:colOff>311877</xdr:colOff>
      <xdr:row>81</xdr:row>
      <xdr:rowOff>13854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3A5A1081-EA13-4CAF-A9CA-2DE22BC3C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59</xdr:col>
      <xdr:colOff>594360</xdr:colOff>
      <xdr:row>63</xdr:row>
      <xdr:rowOff>161110</xdr:rowOff>
    </xdr:from>
    <xdr:to>
      <xdr:col>70</xdr:col>
      <xdr:colOff>52797</xdr:colOff>
      <xdr:row>82</xdr:row>
      <xdr:rowOff>30480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D5FF37BD-EF76-418D-8AE8-85AE70E8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70</xdr:col>
      <xdr:colOff>31865</xdr:colOff>
      <xdr:row>63</xdr:row>
      <xdr:rowOff>124691</xdr:rowOff>
    </xdr:from>
    <xdr:to>
      <xdr:col>80</xdr:col>
      <xdr:colOff>99902</xdr:colOff>
      <xdr:row>81</xdr:row>
      <xdr:rowOff>159525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C69E8606-38EA-49F4-B355-D527F192C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80</xdr:col>
      <xdr:colOff>137160</xdr:colOff>
      <xdr:row>63</xdr:row>
      <xdr:rowOff>100150</xdr:rowOff>
    </xdr:from>
    <xdr:to>
      <xdr:col>90</xdr:col>
      <xdr:colOff>205197</xdr:colOff>
      <xdr:row>77</xdr:row>
      <xdr:rowOff>4355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D2A16A51-22C5-4A92-A4AC-2515378E3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606137</xdr:colOff>
      <xdr:row>0</xdr:row>
      <xdr:rowOff>0</xdr:rowOff>
    </xdr:from>
    <xdr:to>
      <xdr:col>61</xdr:col>
      <xdr:colOff>354586</xdr:colOff>
      <xdr:row>11</xdr:row>
      <xdr:rowOff>83884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F1363E89-7CFF-492C-9663-EDB746F40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73</xdr:col>
      <xdr:colOff>381000</xdr:colOff>
      <xdr:row>41</xdr:row>
      <xdr:rowOff>779319</xdr:rowOff>
    </xdr:from>
    <xdr:to>
      <xdr:col>85</xdr:col>
      <xdr:colOff>129449</xdr:colOff>
      <xdr:row>58</xdr:row>
      <xdr:rowOff>66567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id="{4B10AEA1-B452-4078-9F4B-7C23CF164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73</xdr:col>
      <xdr:colOff>69271</xdr:colOff>
      <xdr:row>0</xdr:row>
      <xdr:rowOff>0</xdr:rowOff>
    </xdr:from>
    <xdr:to>
      <xdr:col>84</xdr:col>
      <xdr:colOff>423856</xdr:colOff>
      <xdr:row>11</xdr:row>
      <xdr:rowOff>83884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id="{E3859726-A66B-44CC-AE6B-D4628B7B1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73</xdr:col>
      <xdr:colOff>34637</xdr:colOff>
      <xdr:row>11</xdr:row>
      <xdr:rowOff>17319</xdr:rowOff>
    </xdr:from>
    <xdr:to>
      <xdr:col>84</xdr:col>
      <xdr:colOff>389222</xdr:colOff>
      <xdr:row>24</xdr:row>
      <xdr:rowOff>291703</xdr:rowOff>
    </xdr:to>
    <xdr:graphicFrame macro="">
      <xdr:nvGraphicFramePr>
        <xdr:cNvPr id="23" name="Chart 3">
          <a:extLst>
            <a:ext uri="{FF2B5EF4-FFF2-40B4-BE49-F238E27FC236}">
              <a16:creationId xmlns:a16="http://schemas.microsoft.com/office/drawing/2014/main" id="{0B9C3EF8-8794-421A-8EA4-56257C8DF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85</xdr:col>
      <xdr:colOff>311728</xdr:colOff>
      <xdr:row>41</xdr:row>
      <xdr:rowOff>802409</xdr:rowOff>
    </xdr:from>
    <xdr:to>
      <xdr:col>97</xdr:col>
      <xdr:colOff>60176</xdr:colOff>
      <xdr:row>58</xdr:row>
      <xdr:rowOff>112749</xdr:rowOff>
    </xdr:to>
    <xdr:graphicFrame macro="">
      <xdr:nvGraphicFramePr>
        <xdr:cNvPr id="24" name="Chart 3">
          <a:extLst>
            <a:ext uri="{FF2B5EF4-FFF2-40B4-BE49-F238E27FC236}">
              <a16:creationId xmlns:a16="http://schemas.microsoft.com/office/drawing/2014/main" id="{1892E283-E510-4559-9C84-2B287B14A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1004207</xdr:colOff>
      <xdr:row>1</xdr:row>
      <xdr:rowOff>816429</xdr:rowOff>
    </xdr:from>
    <xdr:to>
      <xdr:col>45</xdr:col>
      <xdr:colOff>38100</xdr:colOff>
      <xdr:row>10</xdr:row>
      <xdr:rowOff>163285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883341F-5F07-447B-ADD9-18449B8DC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1000524</xdr:colOff>
      <xdr:row>10</xdr:row>
      <xdr:rowOff>176894</xdr:rowOff>
    </xdr:from>
    <xdr:to>
      <xdr:col>45</xdr:col>
      <xdr:colOff>34417</xdr:colOff>
      <xdr:row>23</xdr:row>
      <xdr:rowOff>304800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CE6516CB-9B3E-448B-97E2-E6C20274D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13110</xdr:colOff>
      <xdr:row>33</xdr:row>
      <xdr:rowOff>19793</xdr:rowOff>
    </xdr:from>
    <xdr:to>
      <xdr:col>45</xdr:col>
      <xdr:colOff>81146</xdr:colOff>
      <xdr:row>47</xdr:row>
      <xdr:rowOff>6184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28D6DF-0542-4EA9-95D7-F5492D56D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60614</xdr:colOff>
      <xdr:row>62</xdr:row>
      <xdr:rowOff>138544</xdr:rowOff>
    </xdr:from>
    <xdr:to>
      <xdr:col>45</xdr:col>
      <xdr:colOff>128650</xdr:colOff>
      <xdr:row>77</xdr:row>
      <xdr:rowOff>124935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38BB3E62-5C26-4C89-B66A-B8DB256FE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4803</xdr:colOff>
      <xdr:row>23</xdr:row>
      <xdr:rowOff>324098</xdr:rowOff>
    </xdr:from>
    <xdr:to>
      <xdr:col>45</xdr:col>
      <xdr:colOff>72840</xdr:colOff>
      <xdr:row>33</xdr:row>
      <xdr:rowOff>51955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AFD42DA0-5FC8-40BE-AB5F-8BD3C792D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53481</xdr:colOff>
      <xdr:row>47</xdr:row>
      <xdr:rowOff>29906</xdr:rowOff>
    </xdr:from>
    <xdr:to>
      <xdr:col>45</xdr:col>
      <xdr:colOff>120499</xdr:colOff>
      <xdr:row>61</xdr:row>
      <xdr:rowOff>113441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DD9F556F-8D09-43B8-A146-A2E5F17E7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145633</xdr:colOff>
      <xdr:row>43</xdr:row>
      <xdr:rowOff>43166</xdr:rowOff>
    </xdr:from>
    <xdr:to>
      <xdr:col>56</xdr:col>
      <xdr:colOff>276102</xdr:colOff>
      <xdr:row>61</xdr:row>
      <xdr:rowOff>116164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77E77E08-3156-4011-BCB4-82C5F7817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20973</xdr:colOff>
      <xdr:row>10</xdr:row>
      <xdr:rowOff>168089</xdr:rowOff>
    </xdr:from>
    <xdr:to>
      <xdr:col>56</xdr:col>
      <xdr:colOff>375558</xdr:colOff>
      <xdr:row>24</xdr:row>
      <xdr:rowOff>251973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B2F8824A-5579-44BF-BB6E-F45DA4E13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370855</xdr:colOff>
      <xdr:row>11</xdr:row>
      <xdr:rowOff>8102</xdr:rowOff>
    </xdr:from>
    <xdr:to>
      <xdr:col>68</xdr:col>
      <xdr:colOff>115840</xdr:colOff>
      <xdr:row>24</xdr:row>
      <xdr:rowOff>271600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9E050EC5-F9E1-45AD-BA62-6AC7E7493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284046</xdr:colOff>
      <xdr:row>43</xdr:row>
      <xdr:rowOff>35711</xdr:rowOff>
    </xdr:from>
    <xdr:to>
      <xdr:col>69</xdr:col>
      <xdr:colOff>193380</xdr:colOff>
      <xdr:row>61</xdr:row>
      <xdr:rowOff>114152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40F6C321-7681-4625-A99B-4E48D2EB1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228600</xdr:colOff>
      <xdr:row>24</xdr:row>
      <xdr:rowOff>174170</xdr:rowOff>
    </xdr:from>
    <xdr:to>
      <xdr:col>55</xdr:col>
      <xdr:colOff>296637</xdr:colOff>
      <xdr:row>35</xdr:row>
      <xdr:rowOff>261255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D87FD5E5-267E-4482-94A1-7A94D7AD7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579120</xdr:colOff>
      <xdr:row>24</xdr:row>
      <xdr:rowOff>274320</xdr:rowOff>
    </xdr:from>
    <xdr:to>
      <xdr:col>66</xdr:col>
      <xdr:colOff>37557</xdr:colOff>
      <xdr:row>35</xdr:row>
      <xdr:rowOff>361405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F3B0179F-9DCA-4594-8BBA-0BCC6B97C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43543</xdr:colOff>
      <xdr:row>24</xdr:row>
      <xdr:rowOff>263434</xdr:rowOff>
    </xdr:from>
    <xdr:to>
      <xdr:col>76</xdr:col>
      <xdr:colOff>111580</xdr:colOff>
      <xdr:row>35</xdr:row>
      <xdr:rowOff>350519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65991DC7-DF58-4B77-811F-D8EBABC6F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121920</xdr:colOff>
      <xdr:row>24</xdr:row>
      <xdr:rowOff>213360</xdr:rowOff>
    </xdr:from>
    <xdr:to>
      <xdr:col>86</xdr:col>
      <xdr:colOff>189957</xdr:colOff>
      <xdr:row>35</xdr:row>
      <xdr:rowOff>300445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6B0CA160-71A7-4BB4-A23B-22771A74D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243840</xdr:colOff>
      <xdr:row>63</xdr:row>
      <xdr:rowOff>60960</xdr:rowOff>
    </xdr:from>
    <xdr:to>
      <xdr:col>55</xdr:col>
      <xdr:colOff>311877</xdr:colOff>
      <xdr:row>81</xdr:row>
      <xdr:rowOff>13854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2C0D864D-B393-4391-AC21-6C82C91A3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594360</xdr:colOff>
      <xdr:row>63</xdr:row>
      <xdr:rowOff>161110</xdr:rowOff>
    </xdr:from>
    <xdr:to>
      <xdr:col>66</xdr:col>
      <xdr:colOff>52797</xdr:colOff>
      <xdr:row>82</xdr:row>
      <xdr:rowOff>30480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F1F0FFCE-CA05-457F-A2C8-106B290B9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66</xdr:col>
      <xdr:colOff>31865</xdr:colOff>
      <xdr:row>63</xdr:row>
      <xdr:rowOff>124691</xdr:rowOff>
    </xdr:from>
    <xdr:to>
      <xdr:col>76</xdr:col>
      <xdr:colOff>99902</xdr:colOff>
      <xdr:row>81</xdr:row>
      <xdr:rowOff>159525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D9610B31-D663-4C0B-AABC-97351A6F3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137160</xdr:colOff>
      <xdr:row>63</xdr:row>
      <xdr:rowOff>100150</xdr:rowOff>
    </xdr:from>
    <xdr:to>
      <xdr:col>86</xdr:col>
      <xdr:colOff>205197</xdr:colOff>
      <xdr:row>77</xdr:row>
      <xdr:rowOff>4355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7484BFB9-D111-4EC9-80D8-75CB46AC3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699407</xdr:colOff>
      <xdr:row>11</xdr:row>
      <xdr:rowOff>66675</xdr:rowOff>
    </xdr:from>
    <xdr:to>
      <xdr:col>29</xdr:col>
      <xdr:colOff>458560</xdr:colOff>
      <xdr:row>28</xdr:row>
      <xdr:rowOff>12014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43543</xdr:colOff>
      <xdr:row>57</xdr:row>
      <xdr:rowOff>73479</xdr:rowOff>
    </xdr:from>
    <xdr:to>
      <xdr:col>17</xdr:col>
      <xdr:colOff>368754</xdr:colOff>
      <xdr:row>74</xdr:row>
      <xdr:rowOff>46032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775607</xdr:colOff>
      <xdr:row>28</xdr:row>
      <xdr:rowOff>127907</xdr:rowOff>
    </xdr:from>
    <xdr:to>
      <xdr:col>29</xdr:col>
      <xdr:colOff>530679</xdr:colOff>
      <xdr:row>45</xdr:row>
      <xdr:rowOff>73246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314325</xdr:colOff>
      <xdr:row>45</xdr:row>
      <xdr:rowOff>130629</xdr:rowOff>
    </xdr:from>
    <xdr:to>
      <xdr:col>27</xdr:col>
      <xdr:colOff>214994</xdr:colOff>
      <xdr:row>64</xdr:row>
      <xdr:rowOff>63954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Q109"/>
  <sheetViews>
    <sheetView topLeftCell="AH31" zoomScale="55" zoomScaleNormal="55" workbookViewId="0">
      <selection activeCell="AW41" sqref="AW41"/>
    </sheetView>
  </sheetViews>
  <sheetFormatPr defaultRowHeight="14.5" x14ac:dyDescent="0.35"/>
  <cols>
    <col min="9" max="9" width="13.26953125" customWidth="1"/>
    <col min="15" max="15" width="20.81640625" customWidth="1"/>
    <col min="17" max="17" width="15.453125" customWidth="1"/>
    <col min="22" max="22" width="40.81640625" customWidth="1"/>
    <col min="23" max="23" width="22.1796875" customWidth="1"/>
    <col min="24" max="24" width="33.7265625" customWidth="1"/>
    <col min="32" max="33" width="15.26953125" customWidth="1"/>
    <col min="34" max="34" width="15" customWidth="1"/>
  </cols>
  <sheetData>
    <row r="1" spans="1:52" ht="28.5" x14ac:dyDescent="0.6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U1" s="10" t="s">
        <v>33</v>
      </c>
      <c r="V1" t="s">
        <v>28</v>
      </c>
      <c r="W1" s="13" t="s">
        <v>36</v>
      </c>
      <c r="Y1" s="15" t="s">
        <v>43</v>
      </c>
      <c r="AC1" s="16" t="s">
        <v>44</v>
      </c>
    </row>
    <row r="2" spans="1:52" ht="72.5" x14ac:dyDescent="0.35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641.25408267974854</v>
      </c>
      <c r="U2" s="11" t="s">
        <v>32</v>
      </c>
      <c r="V2" s="7" t="s">
        <v>29</v>
      </c>
      <c r="W2" s="8" t="s">
        <v>30</v>
      </c>
      <c r="X2" s="9" t="s">
        <v>31</v>
      </c>
      <c r="Y2" s="7" t="s">
        <v>29</v>
      </c>
      <c r="Z2" s="8" t="s">
        <v>30</v>
      </c>
      <c r="AA2" s="9" t="s">
        <v>31</v>
      </c>
      <c r="AC2" s="7" t="s">
        <v>29</v>
      </c>
      <c r="AD2" s="8" t="s">
        <v>30</v>
      </c>
      <c r="AE2" s="9" t="s">
        <v>31</v>
      </c>
      <c r="AF2" s="7" t="s">
        <v>29</v>
      </c>
      <c r="AG2" s="8" t="s">
        <v>30</v>
      </c>
      <c r="AH2" s="9" t="s">
        <v>31</v>
      </c>
    </row>
    <row r="3" spans="1:52" x14ac:dyDescent="0.3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1616.059648036957</v>
      </c>
      <c r="R3" t="s">
        <v>40</v>
      </c>
      <c r="S3">
        <v>0.95</v>
      </c>
      <c r="U3">
        <v>-29</v>
      </c>
      <c r="V3">
        <f>C11+(E11*$S$4*$S$5)-F11/$S$3/$S$4-G11-H11/$S$3/$S$4</f>
        <v>178.17394165289738</v>
      </c>
      <c r="W3">
        <f t="shared" ref="W3:W11" si="0">C20+(E20*$S$4*$S$5)-F20/$S$3/$S$4-G20-H20/$S$3/$S$4</f>
        <v>174.35367548932481</v>
      </c>
      <c r="X3">
        <f>C2+(E2*$S$4*$S$5)-F2/$S$3/$S$4-G2-H2/$S$3/$S$4</f>
        <v>175.06425550511426</v>
      </c>
      <c r="Y3">
        <f>V3/((100*C11)/D11-I11)</f>
        <v>0.63393821716937138</v>
      </c>
      <c r="Z3">
        <f>W3/((100*C20)/D20-I20)</f>
        <v>0.62911855898391411</v>
      </c>
      <c r="AA3">
        <f>X3/((C2*100)/D2-I2)</f>
        <v>0.63051292317147878</v>
      </c>
      <c r="AC3">
        <f>(V3+I11)/(100*C11/D11)</f>
        <v>0.76591970425976008</v>
      </c>
      <c r="AD3">
        <f>(W3+I20)/(100*C20/D20)</f>
        <v>0.7630966120108541</v>
      </c>
      <c r="AE3">
        <f t="shared" ref="AE3:AE10" si="1">(X3+I2)/(100*C2/D2)</f>
        <v>0.7639810595067742</v>
      </c>
      <c r="AF3">
        <f>B11</f>
        <v>0.87522</v>
      </c>
      <c r="AG3">
        <f>B20</f>
        <v>0.85734999999999995</v>
      </c>
      <c r="AH3">
        <f t="shared" ref="AH3:AH11" si="2">B2</f>
        <v>0.85985999999999996</v>
      </c>
    </row>
    <row r="4" spans="1:52" x14ac:dyDescent="0.3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1588.928973197937</v>
      </c>
      <c r="R4" t="s">
        <v>41</v>
      </c>
      <c r="S4">
        <v>0.99</v>
      </c>
      <c r="U4">
        <v>-25</v>
      </c>
      <c r="V4">
        <f t="shared" ref="V4:V11" si="3">C12+(E12*$S$4*$S$5)-F12/$S$3/$S$4-G12-H12/$S$3/$S$4</f>
        <v>190.76987801415206</v>
      </c>
      <c r="W4">
        <f t="shared" si="0"/>
        <v>185.8297510366188</v>
      </c>
      <c r="X4">
        <f t="shared" ref="X4:X11" si="4">C3+(E3*$S$4*$S$5)-F3/$S$3/$S$4-G3-H3/$S$3/$S$4</f>
        <v>187.45722067174907</v>
      </c>
      <c r="Y4">
        <f t="shared" ref="Y4:Y11" si="5">V4/((100*C12)/D12-I12)</f>
        <v>0.64958895533844974</v>
      </c>
      <c r="Z4">
        <f t="shared" ref="Z4:Z11" si="6">W4/((100*C21)/D21-I21)</f>
        <v>0.64552505027281937</v>
      </c>
      <c r="AA4">
        <f t="shared" ref="AA4:AA11" si="7">X4/((C3*100)/D3-I3)</f>
        <v>0.64701713584893716</v>
      </c>
      <c r="AC4">
        <f t="shared" ref="AC4:AC11" si="8">(V4+I12)/(100*C12/D12)</f>
        <v>0.77570335954682956</v>
      </c>
      <c r="AD4">
        <f t="shared" ref="AD4:AD11" si="9">(W4+I21)/(100*C21/D21)</f>
        <v>0.77377987832781436</v>
      </c>
      <c r="AE4">
        <f t="shared" si="1"/>
        <v>0.77440816895601972</v>
      </c>
      <c r="AF4">
        <f t="shared" ref="AF4:AF11" si="10">B12</f>
        <v>0.93345</v>
      </c>
      <c r="AG4">
        <f t="shared" ref="AG4:AG11" si="11">B21</f>
        <v>0.91103999999999996</v>
      </c>
      <c r="AH4">
        <f t="shared" si="2"/>
        <v>0.91771000000000003</v>
      </c>
    </row>
    <row r="5" spans="1:52" x14ac:dyDescent="0.3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1196.124651908875</v>
      </c>
      <c r="R5" t="s">
        <v>42</v>
      </c>
      <c r="S5">
        <v>0.98</v>
      </c>
      <c r="U5">
        <v>-20</v>
      </c>
      <c r="V5">
        <f t="shared" si="3"/>
        <v>201.15543350780436</v>
      </c>
      <c r="W5">
        <f t="shared" si="0"/>
        <v>196.04297189396064</v>
      </c>
      <c r="X5">
        <f t="shared" si="4"/>
        <v>197.85202699937264</v>
      </c>
      <c r="Y5">
        <f t="shared" si="5"/>
        <v>0.66183626682615582</v>
      </c>
      <c r="Z5">
        <f t="shared" si="6"/>
        <v>0.66022096396871577</v>
      </c>
      <c r="AA5">
        <f t="shared" si="7"/>
        <v>0.66122196160902258</v>
      </c>
      <c r="AC5">
        <f t="shared" si="8"/>
        <v>0.78311534897836665</v>
      </c>
      <c r="AD5">
        <f t="shared" si="9"/>
        <v>0.78284248632726383</v>
      </c>
      <c r="AE5">
        <f t="shared" si="1"/>
        <v>0.78318443733754983</v>
      </c>
      <c r="AF5">
        <f t="shared" si="10"/>
        <v>0.97311999999999999</v>
      </c>
      <c r="AG5">
        <f t="shared" si="11"/>
        <v>0.94964999999999999</v>
      </c>
      <c r="AH5">
        <f t="shared" si="2"/>
        <v>0.95733000000000001</v>
      </c>
    </row>
    <row r="6" spans="1:52" x14ac:dyDescent="0.3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712.35366630554199</v>
      </c>
      <c r="U6">
        <v>-15</v>
      </c>
      <c r="V6">
        <f t="shared" si="3"/>
        <v>202.21607262419988</v>
      </c>
      <c r="W6">
        <f t="shared" si="0"/>
        <v>196.25420666040401</v>
      </c>
      <c r="X6">
        <f t="shared" si="4"/>
        <v>198.48648515336524</v>
      </c>
      <c r="Y6">
        <f t="shared" si="5"/>
        <v>0.67231669427269081</v>
      </c>
      <c r="Z6">
        <f t="shared" si="6"/>
        <v>0.66987533246185882</v>
      </c>
      <c r="AA6">
        <f t="shared" si="7"/>
        <v>0.67130130649635533</v>
      </c>
      <c r="AC6">
        <f t="shared" si="8"/>
        <v>0.79059892700774836</v>
      </c>
      <c r="AD6">
        <f t="shared" si="9"/>
        <v>0.78983925691292467</v>
      </c>
      <c r="AE6">
        <f t="shared" si="1"/>
        <v>0.79045599530444199</v>
      </c>
      <c r="AF6">
        <f t="shared" si="10"/>
        <v>0.96538000000000002</v>
      </c>
      <c r="AG6">
        <f t="shared" si="11"/>
        <v>0.93784000000000001</v>
      </c>
      <c r="AH6">
        <f t="shared" si="2"/>
        <v>0.94764999999999999</v>
      </c>
    </row>
    <row r="7" spans="1:52" x14ac:dyDescent="0.3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1474.4672160148621</v>
      </c>
      <c r="U7">
        <v>-10</v>
      </c>
      <c r="V7">
        <f t="shared" si="3"/>
        <v>202.81259207600215</v>
      </c>
      <c r="W7">
        <f t="shared" si="0"/>
        <v>196.15898363070707</v>
      </c>
      <c r="X7">
        <f t="shared" si="4"/>
        <v>198.83285532277509</v>
      </c>
      <c r="Y7">
        <f t="shared" si="5"/>
        <v>0.68240485010843122</v>
      </c>
      <c r="Z7">
        <f t="shared" si="6"/>
        <v>0.67888408409801893</v>
      </c>
      <c r="AA7">
        <f t="shared" si="7"/>
        <v>0.68073926798168138</v>
      </c>
      <c r="AC7">
        <f t="shared" si="8"/>
        <v>0.79790501353701182</v>
      </c>
      <c r="AD7">
        <f t="shared" si="9"/>
        <v>0.79640991406343242</v>
      </c>
      <c r="AE7">
        <f t="shared" si="1"/>
        <v>0.79729374357630034</v>
      </c>
      <c r="AF7">
        <f t="shared" si="10"/>
        <v>0.95592999999999995</v>
      </c>
      <c r="AG7">
        <f t="shared" si="11"/>
        <v>0.92490000000000006</v>
      </c>
      <c r="AH7">
        <f t="shared" si="2"/>
        <v>0.93705000000000005</v>
      </c>
    </row>
    <row r="8" spans="1:52" x14ac:dyDescent="0.3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638.94249153137207</v>
      </c>
      <c r="U8">
        <v>-5</v>
      </c>
      <c r="V8">
        <f t="shared" si="3"/>
        <v>204.03043857923444</v>
      </c>
      <c r="W8">
        <f t="shared" si="0"/>
        <v>196.80912525594897</v>
      </c>
      <c r="X8">
        <f t="shared" si="4"/>
        <v>199.70820992674109</v>
      </c>
      <c r="Y8">
        <f t="shared" si="5"/>
        <v>0.68996320511029263</v>
      </c>
      <c r="Z8">
        <f t="shared" si="6"/>
        <v>0.68573022077877599</v>
      </c>
      <c r="AA8">
        <f t="shared" si="7"/>
        <v>0.68802044051979483</v>
      </c>
      <c r="AC8">
        <f t="shared" si="8"/>
        <v>0.80306991791510396</v>
      </c>
      <c r="AD8">
        <f t="shared" si="9"/>
        <v>0.80104973386525469</v>
      </c>
      <c r="AE8">
        <f t="shared" si="1"/>
        <v>0.80228865312812969</v>
      </c>
      <c r="AF8">
        <f t="shared" si="10"/>
        <v>0.95106999999999997</v>
      </c>
      <c r="AG8">
        <f t="shared" si="11"/>
        <v>0.91696999999999995</v>
      </c>
      <c r="AH8">
        <f t="shared" si="2"/>
        <v>0.93044000000000004</v>
      </c>
    </row>
    <row r="9" spans="1:52" ht="92" x14ac:dyDescent="2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810.91371870040894</v>
      </c>
      <c r="U9">
        <v>0</v>
      </c>
      <c r="V9">
        <f t="shared" si="3"/>
        <v>202.94996672255184</v>
      </c>
      <c r="W9">
        <f t="shared" si="0"/>
        <v>195.46285386071236</v>
      </c>
      <c r="X9">
        <f t="shared" si="4"/>
        <v>198.73947885409888</v>
      </c>
      <c r="Y9">
        <f t="shared" si="5"/>
        <v>0.69813154507333641</v>
      </c>
      <c r="Z9">
        <f t="shared" si="6"/>
        <v>0.6928975889612341</v>
      </c>
      <c r="AA9">
        <f>X9/((C8*100)/D8-I8)</f>
        <v>0.69554448470388708</v>
      </c>
      <c r="AC9">
        <f t="shared" si="8"/>
        <v>0.80946450042839813</v>
      </c>
      <c r="AD9">
        <f t="shared" si="9"/>
        <v>0.8066326807779326</v>
      </c>
      <c r="AE9">
        <f t="shared" si="1"/>
        <v>0.80809278865932643</v>
      </c>
      <c r="AF9">
        <f t="shared" si="10"/>
        <v>0.94613000000000003</v>
      </c>
      <c r="AG9">
        <f t="shared" si="11"/>
        <v>0.91013999999999995</v>
      </c>
      <c r="AH9">
        <f t="shared" si="2"/>
        <v>0.92576999999999998</v>
      </c>
      <c r="AZ9" s="14" t="s">
        <v>45</v>
      </c>
    </row>
    <row r="10" spans="1:52" x14ac:dyDescent="0.3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895.53339505195618</v>
      </c>
      <c r="U10">
        <v>5</v>
      </c>
      <c r="V10">
        <f t="shared" si="3"/>
        <v>198.39445718411483</v>
      </c>
      <c r="W10">
        <f t="shared" si="0"/>
        <v>190.76125771359915</v>
      </c>
      <c r="X10">
        <f t="shared" si="4"/>
        <v>194.29244468757045</v>
      </c>
      <c r="Y10">
        <f t="shared" si="5"/>
        <v>0.70689112307982593</v>
      </c>
      <c r="Z10">
        <f t="shared" si="6"/>
        <v>0.70166681292698874</v>
      </c>
      <c r="AA10">
        <f t="shared" si="7"/>
        <v>0.7042625250155683</v>
      </c>
      <c r="AC10">
        <f t="shared" si="8"/>
        <v>0.81735399737403769</v>
      </c>
      <c r="AD10">
        <f t="shared" si="9"/>
        <v>0.81460410896150071</v>
      </c>
      <c r="AE10">
        <f t="shared" si="1"/>
        <v>0.81593961541559257</v>
      </c>
      <c r="AF10">
        <f t="shared" si="10"/>
        <v>0.94637000000000004</v>
      </c>
      <c r="AG10">
        <f t="shared" si="11"/>
        <v>0.90842000000000001</v>
      </c>
      <c r="AH10">
        <f t="shared" si="2"/>
        <v>0.92593999999999999</v>
      </c>
    </row>
    <row r="11" spans="1:52" x14ac:dyDescent="0.35">
      <c r="A11">
        <v>-29</v>
      </c>
      <c r="B11">
        <v>0.87522</v>
      </c>
      <c r="C11">
        <v>144.98849999999999</v>
      </c>
      <c r="D11">
        <v>32.987299999999998</v>
      </c>
      <c r="E11">
        <v>43.480499999999999</v>
      </c>
      <c r="F11">
        <v>4.0300000000000002E-2</v>
      </c>
      <c r="G11">
        <v>6.2575000000000003</v>
      </c>
      <c r="H11">
        <v>2.5384000000000002</v>
      </c>
      <c r="I11">
        <v>158.46940000000001</v>
      </c>
      <c r="J11">
        <v>1.0938000000000001</v>
      </c>
      <c r="K11">
        <v>1</v>
      </c>
      <c r="L11">
        <v>0</v>
      </c>
      <c r="M11">
        <v>4.4355000000000002</v>
      </c>
      <c r="N11" t="b">
        <v>1</v>
      </c>
      <c r="O11" t="b">
        <v>1</v>
      </c>
      <c r="P11">
        <v>10.492562788018921</v>
      </c>
      <c r="Q11">
        <v>1669.107838630676</v>
      </c>
      <c r="U11">
        <v>8</v>
      </c>
      <c r="V11">
        <f t="shared" si="3"/>
        <v>195.17147087449229</v>
      </c>
      <c r="W11">
        <f t="shared" si="0"/>
        <v>187.90184218378522</v>
      </c>
      <c r="X11">
        <f t="shared" si="4"/>
        <v>191.17246153573632</v>
      </c>
      <c r="Y11">
        <f t="shared" si="5"/>
        <v>0.70995238007848327</v>
      </c>
      <c r="Z11">
        <f t="shared" si="6"/>
        <v>0.70444435463106525</v>
      </c>
      <c r="AA11">
        <f t="shared" si="7"/>
        <v>0.70722919011666807</v>
      </c>
      <c r="AC11">
        <f t="shared" si="8"/>
        <v>0.82040912100279428</v>
      </c>
      <c r="AD11">
        <f t="shared" si="9"/>
        <v>0.81737441892671392</v>
      </c>
      <c r="AE11">
        <f>(X11+I10)/(100*C10/D10)</f>
        <v>0.81892324418297935</v>
      </c>
      <c r="AF11">
        <f t="shared" si="10"/>
        <v>0.94506999999999997</v>
      </c>
      <c r="AG11">
        <f t="shared" si="11"/>
        <v>0.90834000000000004</v>
      </c>
      <c r="AH11">
        <f t="shared" si="2"/>
        <v>0.92483000000000004</v>
      </c>
    </row>
    <row r="12" spans="1:52" x14ac:dyDescent="0.35">
      <c r="A12">
        <v>-25</v>
      </c>
      <c r="B12">
        <v>0.93345</v>
      </c>
      <c r="C12">
        <v>154.6354</v>
      </c>
      <c r="D12">
        <v>33.704099999999997</v>
      </c>
      <c r="E12">
        <v>45.750100000000003</v>
      </c>
      <c r="F12">
        <v>4.0300000000000002E-2</v>
      </c>
      <c r="G12">
        <v>6.2779999999999996</v>
      </c>
      <c r="H12">
        <v>1.8165</v>
      </c>
      <c r="I12">
        <v>165.1251</v>
      </c>
      <c r="J12">
        <v>1.1859999999999999</v>
      </c>
      <c r="K12">
        <v>1</v>
      </c>
      <c r="L12">
        <v>0</v>
      </c>
      <c r="M12">
        <v>4.4348000000000001</v>
      </c>
      <c r="N12" t="b">
        <v>1</v>
      </c>
      <c r="O12" t="b">
        <v>1</v>
      </c>
      <c r="P12">
        <v>10.492562788018921</v>
      </c>
      <c r="Q12">
        <v>1505.777103900909</v>
      </c>
      <c r="U12" s="12" t="s">
        <v>34</v>
      </c>
    </row>
    <row r="13" spans="1:52" x14ac:dyDescent="0.35">
      <c r="A13">
        <v>-20</v>
      </c>
      <c r="B13">
        <v>0.97311999999999999</v>
      </c>
      <c r="C13">
        <v>161.20670000000001</v>
      </c>
      <c r="D13">
        <v>34.017600000000002</v>
      </c>
      <c r="E13">
        <v>48.993899999999996</v>
      </c>
      <c r="F13">
        <v>0.04</v>
      </c>
      <c r="G13">
        <v>6.2919</v>
      </c>
      <c r="H13">
        <v>1.1762999999999999</v>
      </c>
      <c r="I13">
        <v>169.95670000000001</v>
      </c>
      <c r="J13">
        <v>1.4056</v>
      </c>
      <c r="K13">
        <v>1</v>
      </c>
      <c r="L13">
        <v>0</v>
      </c>
      <c r="M13">
        <v>4.3958000000000004</v>
      </c>
      <c r="N13" t="b">
        <v>1</v>
      </c>
      <c r="O13" t="b">
        <v>1</v>
      </c>
      <c r="P13">
        <v>10.492562788018921</v>
      </c>
      <c r="Q13">
        <v>602.40766787528992</v>
      </c>
      <c r="U13" s="12" t="s">
        <v>35</v>
      </c>
      <c r="W13" s="13" t="s">
        <v>36</v>
      </c>
    </row>
    <row r="14" spans="1:52" ht="29" x14ac:dyDescent="0.35">
      <c r="A14">
        <v>-15</v>
      </c>
      <c r="B14">
        <v>0.96538000000000002</v>
      </c>
      <c r="C14">
        <v>159.92449999999999</v>
      </c>
      <c r="D14">
        <v>33.978000000000002</v>
      </c>
      <c r="E14">
        <v>51.332599999999999</v>
      </c>
      <c r="F14">
        <v>4.0399999999999998E-2</v>
      </c>
      <c r="G14">
        <v>6.2892000000000001</v>
      </c>
      <c r="H14">
        <v>1.109</v>
      </c>
      <c r="I14">
        <v>169.89570000000001</v>
      </c>
      <c r="J14">
        <v>1.6251</v>
      </c>
      <c r="K14">
        <v>1</v>
      </c>
      <c r="L14">
        <v>0</v>
      </c>
      <c r="M14">
        <v>4.4379</v>
      </c>
      <c r="N14" t="b">
        <v>1</v>
      </c>
      <c r="O14" t="b">
        <v>1</v>
      </c>
      <c r="P14">
        <v>10.492562788018921</v>
      </c>
      <c r="Q14">
        <v>1117.5764193534851</v>
      </c>
      <c r="V14" s="7" t="s">
        <v>29</v>
      </c>
      <c r="W14" s="8" t="s">
        <v>30</v>
      </c>
      <c r="X14" s="9" t="s">
        <v>31</v>
      </c>
    </row>
    <row r="15" spans="1:52" x14ac:dyDescent="0.35">
      <c r="A15">
        <v>-10</v>
      </c>
      <c r="B15">
        <v>0.95592999999999995</v>
      </c>
      <c r="C15">
        <v>158.35939999999999</v>
      </c>
      <c r="D15">
        <v>33.905700000000003</v>
      </c>
      <c r="E15">
        <v>53.4908</v>
      </c>
      <c r="F15">
        <v>4.0399999999999998E-2</v>
      </c>
      <c r="G15">
        <v>6.2858999999999998</v>
      </c>
      <c r="H15">
        <v>1.0484</v>
      </c>
      <c r="I15">
        <v>169.85560000000001</v>
      </c>
      <c r="J15">
        <v>1.8444</v>
      </c>
      <c r="K15">
        <v>1</v>
      </c>
      <c r="L15">
        <v>0</v>
      </c>
      <c r="M15">
        <v>4.4436</v>
      </c>
      <c r="N15" t="b">
        <v>1</v>
      </c>
      <c r="O15" t="b">
        <v>1</v>
      </c>
      <c r="P15">
        <v>10.492562788018921</v>
      </c>
      <c r="Q15">
        <v>648.56923532485962</v>
      </c>
      <c r="U15">
        <v>-29</v>
      </c>
      <c r="V15">
        <f>C65+(E65*$S$4*$S$5)-F65/$S$3/$S$4-G65-H65/$S$3/$S$4</f>
        <v>204.89888776690057</v>
      </c>
      <c r="W15">
        <f>C74+(E74*$S$4*$S$5)-F74/$S$3/$S$4-G74-H74/$S$3/$S$4</f>
        <v>204.94980163551304</v>
      </c>
      <c r="X15">
        <f>C56+(E56*$S$4*$S$5)-F56/$S$3/$S$4-G56-H56/$S$3/$S$4</f>
        <v>205.13768958891018</v>
      </c>
      <c r="Y15">
        <f>V15/((100*C65)/D65-I65)</f>
        <v>0.62717584002310289</v>
      </c>
      <c r="Z15">
        <f>W15/((100*C74)/D74-I74)</f>
        <v>0.62215676868388392</v>
      </c>
      <c r="AA15">
        <f>X15/((100*C56)/D56-I56)</f>
        <v>0.62325556396576853</v>
      </c>
      <c r="AC15">
        <f>(V15+I65)/(100*C65/D65)</f>
        <v>0.74945673519542144</v>
      </c>
      <c r="AD15">
        <f>(W15+I74)/(100*C74/D74)</f>
        <v>0.74397184758731238</v>
      </c>
      <c r="AE15">
        <f>(X15+I56)/(100*C56/D56)</f>
        <v>0.74493284017830408</v>
      </c>
    </row>
    <row r="16" spans="1:52" x14ac:dyDescent="0.35">
      <c r="A16">
        <v>-5</v>
      </c>
      <c r="B16">
        <v>0.95106999999999997</v>
      </c>
      <c r="C16">
        <v>157.5547</v>
      </c>
      <c r="D16">
        <v>33.842399999999998</v>
      </c>
      <c r="E16">
        <v>55.4467</v>
      </c>
      <c r="F16">
        <v>4.07E-2</v>
      </c>
      <c r="G16">
        <v>6.2842000000000002</v>
      </c>
      <c r="H16">
        <v>0.93220000000000003</v>
      </c>
      <c r="I16">
        <v>169.84209999999999</v>
      </c>
      <c r="J16">
        <v>2.0636999999999999</v>
      </c>
      <c r="K16">
        <v>1</v>
      </c>
      <c r="L16">
        <v>0</v>
      </c>
      <c r="M16">
        <v>4.4706000000000001</v>
      </c>
      <c r="N16" t="b">
        <v>1</v>
      </c>
      <c r="O16" t="b">
        <v>1</v>
      </c>
      <c r="P16">
        <v>10.492562788018921</v>
      </c>
      <c r="Q16">
        <v>609.07124733924866</v>
      </c>
      <c r="U16">
        <v>-25</v>
      </c>
      <c r="V16">
        <f t="shared" ref="V16:V23" si="12">C66+(E66*$S$4*$S$5)-F66/$S$3/$S$4-G66-H66/$S$3/$S$4</f>
        <v>204.95361187398194</v>
      </c>
      <c r="W16">
        <f t="shared" ref="W16:W23" si="13">C75+(E75*$S$4*$S$5)-F75/$S$3/$S$4-G75-H75/$S$3/$S$4</f>
        <v>204.9454591754386</v>
      </c>
      <c r="X16">
        <f t="shared" ref="X16:X23" si="14">C57+(E57*$S$4*$S$5)-F57/$S$3/$S$4-G57-H57/$S$3/$S$4</f>
        <v>205.12811200461454</v>
      </c>
      <c r="Y16">
        <f t="shared" ref="Y16:Y23" si="15">V16/((100*C66)/D66-I66)</f>
        <v>0.64066058345296217</v>
      </c>
      <c r="Z16">
        <f t="shared" ref="Z16:Z23" si="16">W16/((100*C75)/D75-I75)</f>
        <v>0.63480456145894382</v>
      </c>
      <c r="AA16">
        <f t="shared" ref="AA16:AA23" si="17">X16/((100*C57)/D57-I57)</f>
        <v>0.63615415876698722</v>
      </c>
      <c r="AC16">
        <f t="shared" ref="AC16:AC23" si="18">(V16+I66)/(100*C66/D66)</f>
        <v>0.76349248673993741</v>
      </c>
      <c r="AD16">
        <f t="shared" ref="AD16:AD23" si="19">(W16+I75)/(100*C75/D75)</f>
        <v>0.75743054182548408</v>
      </c>
      <c r="AE16">
        <f t="shared" ref="AE16:AE23" si="20">(X16+I57)/(100*C57/D57)</f>
        <v>0.75862474836327864</v>
      </c>
    </row>
    <row r="17" spans="1:34" x14ac:dyDescent="0.35">
      <c r="A17">
        <v>0</v>
      </c>
      <c r="B17">
        <v>0.94613000000000003</v>
      </c>
      <c r="C17">
        <v>155.45359999999999</v>
      </c>
      <c r="D17">
        <v>33.752600000000001</v>
      </c>
      <c r="E17">
        <v>56.477600000000002</v>
      </c>
      <c r="F17">
        <v>4.0399999999999998E-2</v>
      </c>
      <c r="G17">
        <v>6.2797000000000001</v>
      </c>
      <c r="H17">
        <v>0.91749999999999998</v>
      </c>
      <c r="I17">
        <v>169.86330000000001</v>
      </c>
      <c r="J17">
        <v>2.2829000000000002</v>
      </c>
      <c r="K17">
        <v>1</v>
      </c>
      <c r="L17">
        <v>0</v>
      </c>
      <c r="M17">
        <v>4.4394</v>
      </c>
      <c r="N17" t="b">
        <v>1</v>
      </c>
      <c r="O17" t="b">
        <v>1</v>
      </c>
      <c r="P17">
        <v>10.492562788018921</v>
      </c>
      <c r="Q17">
        <v>1465.222144603729</v>
      </c>
      <c r="U17">
        <v>-20</v>
      </c>
      <c r="V17">
        <f t="shared" si="12"/>
        <v>206.81941552419988</v>
      </c>
      <c r="W17">
        <f t="shared" si="13"/>
        <v>206.79611700437002</v>
      </c>
      <c r="X17">
        <f t="shared" si="14"/>
        <v>206.94935951134502</v>
      </c>
      <c r="Y17">
        <f t="shared" si="15"/>
        <v>0.65656779435358414</v>
      </c>
      <c r="Z17">
        <f t="shared" si="16"/>
        <v>0.64976598655347118</v>
      </c>
      <c r="AA17">
        <f t="shared" si="17"/>
        <v>0.65157412488013533</v>
      </c>
      <c r="AC17">
        <f t="shared" si="18"/>
        <v>0.77737323226600286</v>
      </c>
      <c r="AD17">
        <f t="shared" si="19"/>
        <v>0.77061323393090542</v>
      </c>
      <c r="AE17">
        <f t="shared" si="20"/>
        <v>0.77226211226929653</v>
      </c>
    </row>
    <row r="18" spans="1:34" x14ac:dyDescent="0.35">
      <c r="A18">
        <v>5</v>
      </c>
      <c r="B18">
        <v>0.94637000000000004</v>
      </c>
      <c r="C18">
        <v>151.21729999999999</v>
      </c>
      <c r="D18">
        <v>33.574199999999998</v>
      </c>
      <c r="E18">
        <v>56.238599999999998</v>
      </c>
      <c r="F18">
        <v>4.0399999999999998E-2</v>
      </c>
      <c r="G18">
        <v>6.2706999999999997</v>
      </c>
      <c r="H18">
        <v>1.0081</v>
      </c>
      <c r="I18">
        <v>169.7396</v>
      </c>
      <c r="J18">
        <v>2.3408000000000002</v>
      </c>
      <c r="K18">
        <v>1</v>
      </c>
      <c r="L18">
        <v>0</v>
      </c>
      <c r="M18">
        <v>4.4440999999999997</v>
      </c>
      <c r="N18" t="b">
        <v>1</v>
      </c>
      <c r="O18" t="b">
        <v>1</v>
      </c>
      <c r="P18">
        <v>10.52101700754522</v>
      </c>
      <c r="Q18">
        <v>1949.310403585434</v>
      </c>
      <c r="U18">
        <v>-15</v>
      </c>
      <c r="V18">
        <f t="shared" si="12"/>
        <v>209.53907033421584</v>
      </c>
      <c r="W18">
        <f t="shared" si="13"/>
        <v>209.60825583787346</v>
      </c>
      <c r="X18">
        <f t="shared" si="14"/>
        <v>209.69488283053695</v>
      </c>
      <c r="Y18">
        <f t="shared" si="15"/>
        <v>0.66491158648393589</v>
      </c>
      <c r="Z18">
        <f t="shared" si="16"/>
        <v>0.65780761685543132</v>
      </c>
      <c r="AA18">
        <f t="shared" si="17"/>
        <v>0.65993888017537883</v>
      </c>
      <c r="AC18">
        <f t="shared" si="18"/>
        <v>0.78266432846016065</v>
      </c>
      <c r="AD18">
        <f t="shared" si="19"/>
        <v>0.77558580981414504</v>
      </c>
      <c r="AE18">
        <f t="shared" si="20"/>
        <v>0.77761187775024698</v>
      </c>
    </row>
    <row r="19" spans="1:34" x14ac:dyDescent="0.35">
      <c r="A19">
        <v>8</v>
      </c>
      <c r="B19">
        <v>0.94506999999999997</v>
      </c>
      <c r="C19">
        <v>148.4477</v>
      </c>
      <c r="D19">
        <v>33.435000000000002</v>
      </c>
      <c r="E19">
        <v>55.8566</v>
      </c>
      <c r="F19">
        <v>4.0399999999999998E-2</v>
      </c>
      <c r="G19">
        <v>6.2648999999999999</v>
      </c>
      <c r="H19">
        <v>1.0913999999999999</v>
      </c>
      <c r="I19">
        <v>169.08109999999999</v>
      </c>
      <c r="J19">
        <v>2.3332999999999999</v>
      </c>
      <c r="K19">
        <v>1</v>
      </c>
      <c r="L19">
        <v>0</v>
      </c>
      <c r="M19">
        <v>4.4401999999999999</v>
      </c>
      <c r="N19" t="b">
        <v>1</v>
      </c>
      <c r="O19" t="b">
        <v>1</v>
      </c>
      <c r="P19">
        <v>10.529887531033911</v>
      </c>
      <c r="Q19">
        <v>2204.1598854064941</v>
      </c>
      <c r="U19">
        <v>-10</v>
      </c>
      <c r="V19">
        <f t="shared" si="12"/>
        <v>212.14454051578946</v>
      </c>
      <c r="W19">
        <f t="shared" si="13"/>
        <v>212.27917194311533</v>
      </c>
      <c r="X19">
        <f t="shared" si="14"/>
        <v>212.3005749713769</v>
      </c>
      <c r="Y19">
        <f t="shared" si="15"/>
        <v>0.67253627085191481</v>
      </c>
      <c r="Z19">
        <f t="shared" si="16"/>
        <v>0.66504384874946376</v>
      </c>
      <c r="AA19">
        <f t="shared" si="17"/>
        <v>0.66751247292528593</v>
      </c>
      <c r="AC19">
        <f t="shared" si="18"/>
        <v>0.7874558279577244</v>
      </c>
      <c r="AD19">
        <f t="shared" si="19"/>
        <v>0.78000393578219118</v>
      </c>
      <c r="AE19">
        <f t="shared" si="20"/>
        <v>0.78241097181044472</v>
      </c>
    </row>
    <row r="20" spans="1:34" x14ac:dyDescent="0.35">
      <c r="A20">
        <v>-29</v>
      </c>
      <c r="B20">
        <v>0.85734999999999995</v>
      </c>
      <c r="C20">
        <v>142.02869999999999</v>
      </c>
      <c r="D20">
        <v>32.735100000000003</v>
      </c>
      <c r="E20">
        <v>42.684100000000001</v>
      </c>
      <c r="F20">
        <v>4.0399999999999998E-2</v>
      </c>
      <c r="G20">
        <v>6.2511999999999999</v>
      </c>
      <c r="H20">
        <v>2.6267999999999998</v>
      </c>
      <c r="I20">
        <v>156.73320000000001</v>
      </c>
      <c r="J20">
        <v>0</v>
      </c>
      <c r="K20">
        <v>2</v>
      </c>
      <c r="L20">
        <v>0</v>
      </c>
      <c r="M20">
        <v>4.4387999999999996</v>
      </c>
      <c r="N20" t="b">
        <v>1</v>
      </c>
      <c r="O20" t="b">
        <v>1</v>
      </c>
      <c r="P20">
        <v>0</v>
      </c>
      <c r="Q20">
        <v>1537.8350975513461</v>
      </c>
      <c r="U20">
        <v>-5</v>
      </c>
      <c r="V20">
        <f t="shared" si="12"/>
        <v>214.25025678751729</v>
      </c>
      <c r="W20">
        <f t="shared" si="13"/>
        <v>214.46538154493356</v>
      </c>
      <c r="X20">
        <f t="shared" si="14"/>
        <v>214.41340557814991</v>
      </c>
      <c r="Y20">
        <f t="shared" si="15"/>
        <v>0.67801492109938521</v>
      </c>
      <c r="Z20">
        <f t="shared" si="16"/>
        <v>0.67020269565050516</v>
      </c>
      <c r="AA20">
        <f t="shared" si="17"/>
        <v>0.67298351536860157</v>
      </c>
      <c r="AC20">
        <f t="shared" si="18"/>
        <v>0.79080135922101347</v>
      </c>
      <c r="AD20">
        <f t="shared" si="19"/>
        <v>0.78301028817397911</v>
      </c>
      <c r="AE20">
        <f t="shared" si="20"/>
        <v>0.78578091179149601</v>
      </c>
    </row>
    <row r="21" spans="1:34" x14ac:dyDescent="0.35">
      <c r="A21">
        <v>-25</v>
      </c>
      <c r="B21">
        <v>0.91103999999999996</v>
      </c>
      <c r="C21">
        <v>150.9229</v>
      </c>
      <c r="D21">
        <v>33.457900000000002</v>
      </c>
      <c r="E21">
        <v>44.797400000000003</v>
      </c>
      <c r="F21">
        <v>3.9800000000000002E-2</v>
      </c>
      <c r="G21">
        <v>6.2701000000000002</v>
      </c>
      <c r="H21">
        <v>2.1097000000000001</v>
      </c>
      <c r="I21">
        <v>163.20920000000001</v>
      </c>
      <c r="J21">
        <v>0</v>
      </c>
      <c r="K21">
        <v>2</v>
      </c>
      <c r="L21">
        <v>0</v>
      </c>
      <c r="M21">
        <v>4.3743999999999996</v>
      </c>
      <c r="N21" t="b">
        <v>1</v>
      </c>
      <c r="O21" t="b">
        <v>1</v>
      </c>
      <c r="P21">
        <v>0</v>
      </c>
      <c r="Q21">
        <v>606.13394713401794</v>
      </c>
      <c r="U21">
        <v>0</v>
      </c>
      <c r="V21">
        <f t="shared" si="12"/>
        <v>214.01340536181817</v>
      </c>
      <c r="W21">
        <f t="shared" si="13"/>
        <v>214.27701615574694</v>
      </c>
      <c r="X21">
        <f t="shared" si="14"/>
        <v>214.17359702034025</v>
      </c>
      <c r="Y21">
        <f t="shared" si="15"/>
        <v>0.68396587784258411</v>
      </c>
      <c r="Z21">
        <f t="shared" si="16"/>
        <v>0.67562471339169605</v>
      </c>
      <c r="AA21">
        <f t="shared" si="17"/>
        <v>0.67883262410718481</v>
      </c>
      <c r="AC21">
        <f t="shared" si="18"/>
        <v>0.79529698356142775</v>
      </c>
      <c r="AD21">
        <f t="shared" si="19"/>
        <v>0.78703827948157756</v>
      </c>
      <c r="AE21">
        <f t="shared" si="20"/>
        <v>0.79024207756967935</v>
      </c>
    </row>
    <row r="22" spans="1:34" x14ac:dyDescent="0.35">
      <c r="A22">
        <v>-20</v>
      </c>
      <c r="B22">
        <v>0.94964999999999999</v>
      </c>
      <c r="C22">
        <v>157.31890000000001</v>
      </c>
      <c r="D22">
        <v>33.860799999999998</v>
      </c>
      <c r="E22">
        <v>48.021700000000003</v>
      </c>
      <c r="F22">
        <v>4.0300000000000002E-2</v>
      </c>
      <c r="G22">
        <v>6.2836999999999996</v>
      </c>
      <c r="H22">
        <v>1.4483999999999999</v>
      </c>
      <c r="I22">
        <v>167.6694</v>
      </c>
      <c r="J22">
        <v>0</v>
      </c>
      <c r="K22">
        <v>2</v>
      </c>
      <c r="L22">
        <v>0</v>
      </c>
      <c r="M22">
        <v>4.4356999999999998</v>
      </c>
      <c r="N22" t="b">
        <v>1</v>
      </c>
      <c r="O22" t="b">
        <v>1</v>
      </c>
      <c r="P22">
        <v>0</v>
      </c>
      <c r="Q22">
        <v>1362.838974237442</v>
      </c>
      <c r="U22">
        <v>5</v>
      </c>
      <c r="V22">
        <f t="shared" si="12"/>
        <v>209.00791094145666</v>
      </c>
      <c r="W22">
        <f t="shared" si="13"/>
        <v>209.20575148180754</v>
      </c>
      <c r="X22">
        <f t="shared" si="14"/>
        <v>209.09347165135563</v>
      </c>
      <c r="Y22">
        <f t="shared" si="15"/>
        <v>0.69087264875945531</v>
      </c>
      <c r="Z22">
        <f t="shared" si="16"/>
        <v>0.68212073323104816</v>
      </c>
      <c r="AA22">
        <f t="shared" si="17"/>
        <v>0.68570725290387591</v>
      </c>
      <c r="AC22">
        <f t="shared" si="18"/>
        <v>0.80199946348014584</v>
      </c>
      <c r="AD22">
        <f t="shared" si="19"/>
        <v>0.79358617492704919</v>
      </c>
      <c r="AE22">
        <f t="shared" si="20"/>
        <v>0.79709147270920655</v>
      </c>
    </row>
    <row r="23" spans="1:34" x14ac:dyDescent="0.35">
      <c r="A23">
        <v>-15</v>
      </c>
      <c r="B23">
        <v>0.93784000000000001</v>
      </c>
      <c r="C23">
        <v>155.36199999999999</v>
      </c>
      <c r="D23">
        <v>33.759300000000003</v>
      </c>
      <c r="E23">
        <v>50.228099999999998</v>
      </c>
      <c r="F23">
        <v>4.0399999999999998E-2</v>
      </c>
      <c r="G23">
        <v>6.2794999999999996</v>
      </c>
      <c r="H23">
        <v>1.4263999999999999</v>
      </c>
      <c r="I23">
        <v>167.2338</v>
      </c>
      <c r="J23">
        <v>0</v>
      </c>
      <c r="K23">
        <v>2</v>
      </c>
      <c r="L23">
        <v>0</v>
      </c>
      <c r="M23">
        <v>4.4360999999999997</v>
      </c>
      <c r="N23" t="b">
        <v>1</v>
      </c>
      <c r="O23" t="b">
        <v>1</v>
      </c>
      <c r="P23">
        <v>0</v>
      </c>
      <c r="Q23">
        <v>1259.441764831543</v>
      </c>
      <c r="U23">
        <v>8</v>
      </c>
      <c r="V23">
        <f t="shared" si="12"/>
        <v>205.885179856874</v>
      </c>
      <c r="W23">
        <f t="shared" si="13"/>
        <v>206.05683430364701</v>
      </c>
      <c r="X23">
        <f t="shared" si="14"/>
        <v>205.95308292677296</v>
      </c>
      <c r="Y23">
        <f t="shared" si="15"/>
        <v>0.69318271766793482</v>
      </c>
      <c r="Z23">
        <f t="shared" si="16"/>
        <v>0.68426730240437461</v>
      </c>
      <c r="AA23">
        <f t="shared" si="17"/>
        <v>0.6880089886857067</v>
      </c>
      <c r="AC23">
        <f t="shared" si="18"/>
        <v>0.80447906594602636</v>
      </c>
      <c r="AD23">
        <f t="shared" si="19"/>
        <v>0.79600624110614548</v>
      </c>
      <c r="AE23">
        <f t="shared" si="20"/>
        <v>0.79962093224874631</v>
      </c>
    </row>
    <row r="24" spans="1:34" ht="58" x14ac:dyDescent="0.35">
      <c r="A24">
        <v>-10</v>
      </c>
      <c r="B24">
        <v>0.92490000000000006</v>
      </c>
      <c r="C24">
        <v>153.2191</v>
      </c>
      <c r="D24">
        <v>33.619799999999998</v>
      </c>
      <c r="E24">
        <v>52.302799999999998</v>
      </c>
      <c r="F24">
        <v>4.0399999999999998E-2</v>
      </c>
      <c r="G24">
        <v>6.2750000000000004</v>
      </c>
      <c r="H24">
        <v>1.3978999999999999</v>
      </c>
      <c r="I24">
        <v>166.79740000000001</v>
      </c>
      <c r="J24">
        <v>0</v>
      </c>
      <c r="K24">
        <v>2</v>
      </c>
      <c r="L24">
        <v>0</v>
      </c>
      <c r="M24">
        <v>4.4368999999999996</v>
      </c>
      <c r="N24" t="b">
        <v>1</v>
      </c>
      <c r="O24" t="b">
        <v>1</v>
      </c>
      <c r="P24">
        <v>0</v>
      </c>
      <c r="Q24">
        <v>1092.3141763210299</v>
      </c>
      <c r="U24" s="11" t="s">
        <v>32</v>
      </c>
      <c r="V24" t="s">
        <v>38</v>
      </c>
      <c r="W24" t="s">
        <v>37</v>
      </c>
      <c r="AF24" t="s">
        <v>39</v>
      </c>
    </row>
    <row r="25" spans="1:34" ht="43.5" x14ac:dyDescent="0.35">
      <c r="A25">
        <v>-5</v>
      </c>
      <c r="B25">
        <v>0.91696999999999995</v>
      </c>
      <c r="C25">
        <v>151.90610000000001</v>
      </c>
      <c r="D25">
        <v>33.5062</v>
      </c>
      <c r="E25">
        <v>54.206200000000003</v>
      </c>
      <c r="F25">
        <v>4.0599999999999997E-2</v>
      </c>
      <c r="G25">
        <v>6.2721999999999998</v>
      </c>
      <c r="H25">
        <v>1.2907999999999999</v>
      </c>
      <c r="I25">
        <v>166.3605</v>
      </c>
      <c r="J25">
        <v>0</v>
      </c>
      <c r="K25">
        <v>2</v>
      </c>
      <c r="L25">
        <v>0</v>
      </c>
      <c r="M25">
        <v>4.4654999999999996</v>
      </c>
      <c r="N25" t="b">
        <v>1</v>
      </c>
      <c r="O25" t="b">
        <v>1</v>
      </c>
      <c r="P25">
        <v>0</v>
      </c>
      <c r="Q25">
        <v>549.26577520370483</v>
      </c>
      <c r="V25" s="7" t="s">
        <v>29</v>
      </c>
      <c r="W25" s="8" t="s">
        <v>30</v>
      </c>
      <c r="X25" s="9" t="s">
        <v>31</v>
      </c>
      <c r="AF25" s="7" t="s">
        <v>29</v>
      </c>
      <c r="AG25" s="8" t="s">
        <v>30</v>
      </c>
      <c r="AH25" s="9" t="s">
        <v>31</v>
      </c>
    </row>
    <row r="26" spans="1:34" x14ac:dyDescent="0.35">
      <c r="A26">
        <v>0</v>
      </c>
      <c r="B26">
        <v>0.91013999999999995</v>
      </c>
      <c r="C26">
        <v>149.5403</v>
      </c>
      <c r="D26">
        <v>33.3782</v>
      </c>
      <c r="E26">
        <v>55.26</v>
      </c>
      <c r="F26">
        <v>4.0800000000000003E-2</v>
      </c>
      <c r="G26">
        <v>6.2671999999999999</v>
      </c>
      <c r="H26">
        <v>1.298</v>
      </c>
      <c r="I26">
        <v>165.923</v>
      </c>
      <c r="J26">
        <v>0</v>
      </c>
      <c r="K26">
        <v>2</v>
      </c>
      <c r="L26">
        <v>0</v>
      </c>
      <c r="M26">
        <v>4.4866999999999999</v>
      </c>
      <c r="N26" t="b">
        <v>1</v>
      </c>
      <c r="O26" t="b">
        <v>1</v>
      </c>
      <c r="P26">
        <v>0</v>
      </c>
      <c r="Q26">
        <v>602.78732061386108</v>
      </c>
      <c r="U26">
        <v>-29</v>
      </c>
      <c r="V26">
        <f>C38+(E38*$S$4*$S$5)-F38/$S$3/$S$4-G38-H38/$S$3/$S$4</f>
        <v>179.31755077183414</v>
      </c>
      <c r="W26">
        <f>C47+(E47*$S$4*$S$5)-F47/$S$3/$S$4-G47-H47/$S$3/$S$4</f>
        <v>172.83427544159488</v>
      </c>
      <c r="X26">
        <f>C29+(E29*$S$4*$S$5)-F29/$S$3/$S$4-G29-H29/$S$3/$S$4</f>
        <v>175.06425550511426</v>
      </c>
      <c r="Y26">
        <f>V26/((100*C38/D38)-I38)</f>
        <v>0.63551958059119984</v>
      </c>
      <c r="Z26">
        <f>W26/((100*C47/D47)-I47)</f>
        <v>0.62736485339222992</v>
      </c>
      <c r="AA26">
        <f>X26/((100*C29/D29)-I29)</f>
        <v>0.63051292317147878</v>
      </c>
      <c r="AC26">
        <f>(V26+I34)/(100*C34/D34)</f>
        <v>0.75776998721946109</v>
      </c>
      <c r="AD26">
        <f>(W26+I43)/(100*C43/D43)</f>
        <v>0.73524606856921826</v>
      </c>
      <c r="AE26">
        <f>(X26+I25)/(100*C25/D25)</f>
        <v>0.7530866859793951</v>
      </c>
      <c r="AF26">
        <f>B38</f>
        <v>0.88085999999999998</v>
      </c>
      <c r="AG26">
        <f>B47</f>
        <v>0.84926000000000001</v>
      </c>
      <c r="AH26">
        <f t="shared" ref="AH26:AH34" si="21">B29</f>
        <v>0.85985999999999996</v>
      </c>
    </row>
    <row r="27" spans="1:34" x14ac:dyDescent="0.35">
      <c r="A27">
        <v>5</v>
      </c>
      <c r="B27">
        <v>0.90842000000000001</v>
      </c>
      <c r="C27">
        <v>145.1532</v>
      </c>
      <c r="D27">
        <v>33.179200000000002</v>
      </c>
      <c r="E27">
        <v>55.084400000000002</v>
      </c>
      <c r="F27">
        <v>4.0399999999999998E-2</v>
      </c>
      <c r="G27">
        <v>6.2579000000000002</v>
      </c>
      <c r="H27">
        <v>1.4427000000000001</v>
      </c>
      <c r="I27">
        <v>165.6138</v>
      </c>
      <c r="J27">
        <v>0</v>
      </c>
      <c r="K27">
        <v>2</v>
      </c>
      <c r="L27">
        <v>0</v>
      </c>
      <c r="M27">
        <v>4.4428999999999998</v>
      </c>
      <c r="N27" t="b">
        <v>1</v>
      </c>
      <c r="O27" t="b">
        <v>1</v>
      </c>
      <c r="P27">
        <v>0</v>
      </c>
      <c r="Q27">
        <v>1683.129175901413</v>
      </c>
      <c r="U27">
        <v>-25</v>
      </c>
      <c r="V27">
        <f t="shared" ref="V27:V34" si="22">C39+(E39*$S$4*$S$5)-F39/$S$3/$S$4-G39-H39/$S$3/$S$4</f>
        <v>192.38799967480065</v>
      </c>
      <c r="W27">
        <f t="shared" ref="W27:W34" si="23">C48+(E48*$S$4*$S$5)-F48/$S$3/$S$4-G48-H48/$S$3/$S$4</f>
        <v>184.14435626752791</v>
      </c>
      <c r="X27">
        <f t="shared" ref="X27:X34" si="24">C30+(E30*$S$4*$S$5)-F30/$S$3/$S$4-G30-H30/$S$3/$S$4</f>
        <v>187.45722067174907</v>
      </c>
      <c r="Y27">
        <f t="shared" ref="Y27:Y34" si="25">V27/((100*C39/D39)-I39)</f>
        <v>0.65057263772266827</v>
      </c>
      <c r="Z27">
        <f t="shared" ref="Z27:Z34" si="26">W27/((100*C48/D48)-I48)</f>
        <v>0.64401357063846665</v>
      </c>
      <c r="AA27">
        <f t="shared" ref="AA27:AA34" si="27">X27/((100*C30/D30)-I30)</f>
        <v>0.64701713584893716</v>
      </c>
      <c r="AC27">
        <f t="shared" ref="AC27:AC34" si="28">(V27+I35)/(100*C35/D35)</f>
        <v>0.79408133831078498</v>
      </c>
      <c r="AD27">
        <f t="shared" ref="AD27:AD34" si="29">(W27+I44)/(100*C44/D44)</f>
        <v>0.76842699505197809</v>
      </c>
      <c r="AE27">
        <f t="shared" ref="AE27:AE34" si="30">(X27+I26)/(100*C26/D26)</f>
        <v>0.78876367652236712</v>
      </c>
      <c r="AF27">
        <f t="shared" ref="AF27:AF34" si="31">B39</f>
        <v>0.94115000000000004</v>
      </c>
      <c r="AG27">
        <f t="shared" ref="AG27:AG34" si="32">B48</f>
        <v>0.90246999999999999</v>
      </c>
      <c r="AH27">
        <f t="shared" si="21"/>
        <v>0.91771000000000003</v>
      </c>
    </row>
    <row r="28" spans="1:34" x14ac:dyDescent="0.35">
      <c r="A28">
        <v>8</v>
      </c>
      <c r="B28">
        <v>0.90834000000000004</v>
      </c>
      <c r="C28">
        <v>142.67760000000001</v>
      </c>
      <c r="D28">
        <v>33.051699999999997</v>
      </c>
      <c r="E28">
        <v>54.783499999999997</v>
      </c>
      <c r="F28">
        <v>4.1000000000000002E-2</v>
      </c>
      <c r="G28">
        <v>6.2526000000000002</v>
      </c>
      <c r="H28">
        <v>1.5335000000000001</v>
      </c>
      <c r="I28">
        <v>164.94239999999999</v>
      </c>
      <c r="J28">
        <v>0</v>
      </c>
      <c r="K28">
        <v>2</v>
      </c>
      <c r="L28">
        <v>0</v>
      </c>
      <c r="M28">
        <v>4.5042</v>
      </c>
      <c r="N28" t="b">
        <v>1</v>
      </c>
      <c r="O28" t="b">
        <v>1</v>
      </c>
      <c r="P28">
        <v>0</v>
      </c>
      <c r="Q28">
        <v>732.64708137512207</v>
      </c>
      <c r="U28">
        <v>-20</v>
      </c>
      <c r="V28">
        <f t="shared" si="22"/>
        <v>202.78671037320575</v>
      </c>
      <c r="W28">
        <f t="shared" si="23"/>
        <v>194.55307883735244</v>
      </c>
      <c r="X28">
        <f t="shared" si="24"/>
        <v>197.85202699937264</v>
      </c>
      <c r="Y28">
        <f t="shared" si="25"/>
        <v>0.66147871723259177</v>
      </c>
      <c r="Z28">
        <f t="shared" si="26"/>
        <v>0.65963963293755412</v>
      </c>
      <c r="AA28">
        <f t="shared" si="27"/>
        <v>0.66122196160902258</v>
      </c>
      <c r="AC28">
        <f t="shared" si="28"/>
        <v>0.83510239357997107</v>
      </c>
      <c r="AD28">
        <f t="shared" si="29"/>
        <v>0.80883383696110411</v>
      </c>
      <c r="AE28">
        <f t="shared" si="30"/>
        <v>0.83081222922936504</v>
      </c>
      <c r="AF28">
        <f t="shared" si="31"/>
        <v>0.98089999999999999</v>
      </c>
      <c r="AG28">
        <f t="shared" si="32"/>
        <v>0.94216999999999995</v>
      </c>
      <c r="AH28">
        <f t="shared" si="21"/>
        <v>0.95733000000000001</v>
      </c>
    </row>
    <row r="29" spans="1:34" x14ac:dyDescent="0.3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642.99564790725708</v>
      </c>
      <c r="U29">
        <v>-15</v>
      </c>
      <c r="V29">
        <f t="shared" si="22"/>
        <v>203.38884934131843</v>
      </c>
      <c r="W29">
        <f t="shared" si="23"/>
        <v>195.11117067648058</v>
      </c>
      <c r="X29">
        <f t="shared" si="24"/>
        <v>198.48648515336524</v>
      </c>
      <c r="Y29">
        <f t="shared" si="25"/>
        <v>0.67234229481711882</v>
      </c>
      <c r="Z29">
        <f t="shared" si="26"/>
        <v>0.66927074022788835</v>
      </c>
      <c r="AA29">
        <f t="shared" si="27"/>
        <v>0.67130130649635533</v>
      </c>
      <c r="AC29">
        <f t="shared" si="28"/>
        <v>0.84687522483367716</v>
      </c>
      <c r="AD29">
        <f t="shared" si="29"/>
        <v>0.82022912984313101</v>
      </c>
      <c r="AE29">
        <f t="shared" si="30"/>
        <v>0.84189406630217212</v>
      </c>
      <c r="AF29">
        <f t="shared" si="31"/>
        <v>0.97099999999999997</v>
      </c>
      <c r="AG29">
        <f t="shared" si="32"/>
        <v>0.93211999999999995</v>
      </c>
      <c r="AH29">
        <f t="shared" si="21"/>
        <v>0.94764999999999999</v>
      </c>
    </row>
    <row r="30" spans="1:34" x14ac:dyDescent="0.3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1610.9257748126979</v>
      </c>
      <c r="U30">
        <v>-10</v>
      </c>
      <c r="V30">
        <f t="shared" si="22"/>
        <v>203.64605367347158</v>
      </c>
      <c r="W30">
        <f t="shared" si="23"/>
        <v>195.36489836680491</v>
      </c>
      <c r="X30">
        <f t="shared" si="24"/>
        <v>198.83285532277509</v>
      </c>
      <c r="Y30">
        <f t="shared" si="25"/>
        <v>0.68261853083086732</v>
      </c>
      <c r="Z30">
        <f t="shared" si="26"/>
        <v>0.67831136223878397</v>
      </c>
      <c r="AA30">
        <f t="shared" si="27"/>
        <v>0.68073926798168138</v>
      </c>
      <c r="AC30">
        <f t="shared" si="28"/>
        <v>0.8220977134436156</v>
      </c>
      <c r="AD30">
        <f t="shared" si="29"/>
        <v>0.81422708678547839</v>
      </c>
      <c r="AE30">
        <f t="shared" si="30"/>
        <v>0.81866347786534954</v>
      </c>
      <c r="AF30">
        <f t="shared" si="31"/>
        <v>0.95991000000000004</v>
      </c>
      <c r="AG30">
        <f t="shared" si="32"/>
        <v>0.92098999999999998</v>
      </c>
      <c r="AH30">
        <f t="shared" si="21"/>
        <v>0.93705000000000005</v>
      </c>
    </row>
    <row r="31" spans="1:34" x14ac:dyDescent="0.3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1585.7134139537809</v>
      </c>
      <c r="U31">
        <v>-5</v>
      </c>
      <c r="V31">
        <f t="shared" si="22"/>
        <v>204.50329954219035</v>
      </c>
      <c r="W31">
        <f t="shared" si="23"/>
        <v>196.36074166344497</v>
      </c>
      <c r="X31">
        <f t="shared" si="24"/>
        <v>199.70820992674109</v>
      </c>
      <c r="Y31">
        <f t="shared" si="25"/>
        <v>0.69014339319108231</v>
      </c>
      <c r="Z31">
        <f t="shared" si="26"/>
        <v>0.6853459417190062</v>
      </c>
      <c r="AA31">
        <f t="shared" si="27"/>
        <v>0.68802044051979483</v>
      </c>
      <c r="AC31">
        <f t="shared" si="28"/>
        <v>0.8023765002890193</v>
      </c>
      <c r="AD31">
        <f t="shared" si="29"/>
        <v>0.80016930469433456</v>
      </c>
      <c r="AE31">
        <f t="shared" si="30"/>
        <v>0.80143247276774021</v>
      </c>
      <c r="AF31">
        <f t="shared" si="31"/>
        <v>0.95333999999999997</v>
      </c>
      <c r="AG31">
        <f t="shared" si="32"/>
        <v>0.91481000000000001</v>
      </c>
      <c r="AH31">
        <f t="shared" si="21"/>
        <v>0.93044000000000004</v>
      </c>
    </row>
    <row r="32" spans="1:34" x14ac:dyDescent="0.3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1193.7331097126009</v>
      </c>
      <c r="U32">
        <v>0</v>
      </c>
      <c r="V32">
        <f t="shared" si="22"/>
        <v>203.05558616512494</v>
      </c>
      <c r="W32">
        <f t="shared" si="23"/>
        <v>195.35315598474216</v>
      </c>
      <c r="X32">
        <f t="shared" si="24"/>
        <v>198.73947885409888</v>
      </c>
      <c r="Y32">
        <f t="shared" si="25"/>
        <v>0.69815898402262588</v>
      </c>
      <c r="Z32">
        <f t="shared" si="26"/>
        <v>0.69278012463576844</v>
      </c>
      <c r="AA32">
        <f t="shared" si="27"/>
        <v>0.69554448470388708</v>
      </c>
      <c r="AC32">
        <f t="shared" si="28"/>
        <v>0.78308841621547975</v>
      </c>
      <c r="AD32">
        <f t="shared" si="29"/>
        <v>0.78436751788382675</v>
      </c>
      <c r="AE32">
        <f t="shared" si="30"/>
        <v>0.78508257090703848</v>
      </c>
      <c r="AF32">
        <f t="shared" si="31"/>
        <v>0.94665999999999995</v>
      </c>
      <c r="AG32">
        <f t="shared" si="32"/>
        <v>0.90963000000000005</v>
      </c>
      <c r="AH32">
        <f t="shared" si="21"/>
        <v>0.92576999999999998</v>
      </c>
    </row>
    <row r="33" spans="1:69" x14ac:dyDescent="0.3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702.88257670402527</v>
      </c>
      <c r="U33">
        <v>5</v>
      </c>
      <c r="V33">
        <f t="shared" si="22"/>
        <v>198.38373810778307</v>
      </c>
      <c r="W33">
        <f t="shared" si="23"/>
        <v>191.00950986480595</v>
      </c>
      <c r="X33">
        <f t="shared" si="24"/>
        <v>194.29244468757045</v>
      </c>
      <c r="Y33">
        <f t="shared" si="25"/>
        <v>0.7068663894893269</v>
      </c>
      <c r="Z33">
        <f t="shared" si="26"/>
        <v>0.70153709188918878</v>
      </c>
      <c r="AA33">
        <f t="shared" si="27"/>
        <v>0.7042625250155683</v>
      </c>
      <c r="AC33">
        <f t="shared" si="28"/>
        <v>0.77984723857439953</v>
      </c>
      <c r="AD33">
        <f t="shared" si="29"/>
        <v>0.78060460315699021</v>
      </c>
      <c r="AE33">
        <f t="shared" si="30"/>
        <v>0.78141333056696716</v>
      </c>
      <c r="AF33">
        <f t="shared" si="31"/>
        <v>0.94635000000000002</v>
      </c>
      <c r="AG33">
        <f t="shared" si="32"/>
        <v>0.90964</v>
      </c>
      <c r="AH33">
        <f t="shared" si="21"/>
        <v>0.92593999999999999</v>
      </c>
    </row>
    <row r="34" spans="1:69" x14ac:dyDescent="0.3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1469.1756634712219</v>
      </c>
      <c r="U34">
        <v>8</v>
      </c>
      <c r="V34">
        <f t="shared" si="22"/>
        <v>195.18317143522594</v>
      </c>
      <c r="W34">
        <f t="shared" si="23"/>
        <v>187.88529660525253</v>
      </c>
      <c r="X34">
        <f t="shared" si="24"/>
        <v>191.17246153573632</v>
      </c>
      <c r="Y34">
        <f t="shared" si="25"/>
        <v>0.70993432062970974</v>
      </c>
      <c r="Z34">
        <f t="shared" si="26"/>
        <v>0.70442898948933896</v>
      </c>
      <c r="AA34">
        <f t="shared" si="27"/>
        <v>0.70722919011666807</v>
      </c>
      <c r="AC34">
        <f t="shared" si="28"/>
        <v>0.77988481475579197</v>
      </c>
      <c r="AD34">
        <f t="shared" si="29"/>
        <v>0.77963735716888083</v>
      </c>
      <c r="AE34">
        <f t="shared" si="30"/>
        <v>0.78064178209734814</v>
      </c>
      <c r="AF34">
        <f t="shared" si="31"/>
        <v>0.94513000000000003</v>
      </c>
      <c r="AG34">
        <f t="shared" si="32"/>
        <v>0.90825</v>
      </c>
      <c r="AH34">
        <f t="shared" si="21"/>
        <v>0.92483000000000004</v>
      </c>
    </row>
    <row r="35" spans="1:69" x14ac:dyDescent="0.3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637.31433200836182</v>
      </c>
      <c r="U35" s="12" t="s">
        <v>35</v>
      </c>
      <c r="W35" s="13" t="s">
        <v>36</v>
      </c>
    </row>
    <row r="36" spans="1:69" ht="29" x14ac:dyDescent="0.3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814.045982837677</v>
      </c>
      <c r="V36" s="7" t="s">
        <v>29</v>
      </c>
      <c r="W36" s="8" t="s">
        <v>30</v>
      </c>
      <c r="X36" s="9" t="s">
        <v>31</v>
      </c>
    </row>
    <row r="37" spans="1:69" x14ac:dyDescent="0.3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897.33511281013489</v>
      </c>
      <c r="U37">
        <v>-29</v>
      </c>
      <c r="V37">
        <f>C92+(E92*$S$4*$S$5)-F92/$S$3/$S$4-G92-H92/$S$3/$S$4</f>
        <v>204.92320651699094</v>
      </c>
      <c r="W37">
        <f>C101+(E101*$S$4*$S$5)-F101/$S$3/$S$4-G101-H101/$S$3/$S$4</f>
        <v>205.15402734064858</v>
      </c>
      <c r="X37">
        <f t="shared" ref="X37:X45" si="33">C83+(E83*$S$4*$S$5)-F83/$S$3/$S$4-G83-H83/$S$3/$S$4</f>
        <v>205.13768958891018</v>
      </c>
      <c r="Y37">
        <f>V37/((100*C92/D92)-I92)</f>
        <v>0.62670644265050879</v>
      </c>
      <c r="Z37">
        <f>W37/((100*C101/D101)+-101)</f>
        <v>0.53265805120033916</v>
      </c>
      <c r="AA37">
        <f>X37/((100*C83/D83)-I83)</f>
        <v>0.62325556396576853</v>
      </c>
      <c r="AC37">
        <f>(V37+I92)/(100*C92/D92)</f>
        <v>0.74892360659251966</v>
      </c>
      <c r="AD37">
        <f>(W37+I101)/(100*C101/D101)</f>
        <v>0.74255094412739797</v>
      </c>
      <c r="AE37">
        <f>(X37+I83)/(100*C83/D83)</f>
        <v>0.74493284017830408</v>
      </c>
    </row>
    <row r="38" spans="1:69" x14ac:dyDescent="0.35">
      <c r="A38">
        <v>-29</v>
      </c>
      <c r="B38">
        <v>0.88085999999999998</v>
      </c>
      <c r="C38">
        <v>145.92269999999999</v>
      </c>
      <c r="D38">
        <v>33.064599999999999</v>
      </c>
      <c r="E38">
        <v>43.656100000000002</v>
      </c>
      <c r="F38">
        <v>3.9899999999999998E-2</v>
      </c>
      <c r="G38">
        <v>6.2595000000000001</v>
      </c>
      <c r="H38">
        <v>2.5002</v>
      </c>
      <c r="I38">
        <v>159.1671</v>
      </c>
      <c r="J38">
        <v>2.1667000000000001</v>
      </c>
      <c r="K38">
        <v>1</v>
      </c>
      <c r="L38">
        <v>0</v>
      </c>
      <c r="M38">
        <v>4.3823999999999996</v>
      </c>
      <c r="N38" t="b">
        <v>0</v>
      </c>
      <c r="O38" t="b">
        <v>1</v>
      </c>
      <c r="P38">
        <v>10.292071182259489</v>
      </c>
      <c r="Q38">
        <v>621.18508887290955</v>
      </c>
      <c r="U38">
        <v>-25</v>
      </c>
      <c r="V38">
        <f t="shared" ref="V38:V45" si="34">C93+(E93*$S$4*$S$5)-F93/$S$3/$S$4-G93-H93/$S$3/$S$4</f>
        <v>204.97174926333864</v>
      </c>
      <c r="W38">
        <f t="shared" ref="W38:W45" si="35">C102+(E102*$S$4*$S$5)-F102/$S$3/$S$4-G102-H102/$S$3/$S$4</f>
        <v>205.11815198570972</v>
      </c>
      <c r="X38">
        <f t="shared" si="33"/>
        <v>205.12811200461454</v>
      </c>
      <c r="Y38">
        <f t="shared" ref="Y38:Y45" si="36">V38/((100*C93/D93)-I93)</f>
        <v>0.64012639561428353</v>
      </c>
      <c r="Z38">
        <f t="shared" ref="Z38:Z45" si="37">W38/((100*C102/D102)+-101)</f>
        <v>0.53269511156215488</v>
      </c>
      <c r="AA38">
        <f t="shared" ref="AA38:AA44" si="38">X38/((100*C84/D84)-I84)</f>
        <v>0.63615415876698722</v>
      </c>
      <c r="AC38">
        <f t="shared" ref="AC38:AC45" si="39">(V38+I93)/(100*C93/D93)</f>
        <v>0.76292226055612777</v>
      </c>
      <c r="AD38">
        <f t="shared" ref="AD38:AD45" si="40">(W38+I102)/(100*C102/D102)</f>
        <v>0.75594819157538051</v>
      </c>
      <c r="AE38">
        <f t="shared" ref="AE38:AE45" si="41">(X38+I84)/(100*C84/D84)</f>
        <v>0.75862474836327864</v>
      </c>
    </row>
    <row r="39" spans="1:69" x14ac:dyDescent="0.35">
      <c r="A39">
        <v>-25</v>
      </c>
      <c r="B39">
        <v>0.94115000000000004</v>
      </c>
      <c r="C39">
        <v>155.9102</v>
      </c>
      <c r="D39">
        <v>33.777999999999999</v>
      </c>
      <c r="E39">
        <v>45.996499999999997</v>
      </c>
      <c r="F39">
        <v>4.0399999999999998E-2</v>
      </c>
      <c r="G39">
        <v>6.2807000000000004</v>
      </c>
      <c r="H39">
        <v>1.7158</v>
      </c>
      <c r="I39">
        <v>165.85220000000001</v>
      </c>
      <c r="J39">
        <v>2.2572000000000001</v>
      </c>
      <c r="K39">
        <v>1</v>
      </c>
      <c r="L39">
        <v>0</v>
      </c>
      <c r="M39">
        <v>4.4420999999999999</v>
      </c>
      <c r="N39" t="b">
        <v>0</v>
      </c>
      <c r="O39" t="b">
        <v>1</v>
      </c>
      <c r="P39">
        <v>10.292071182259489</v>
      </c>
      <c r="Q39">
        <v>2039.247067928314</v>
      </c>
      <c r="U39">
        <v>-20</v>
      </c>
      <c r="V39">
        <f t="shared" si="34"/>
        <v>206.83476725282299</v>
      </c>
      <c r="W39">
        <f t="shared" si="35"/>
        <v>206.93565293812867</v>
      </c>
      <c r="X39">
        <f t="shared" si="33"/>
        <v>206.94935951134502</v>
      </c>
      <c r="Y39">
        <f t="shared" si="36"/>
        <v>0.6559980191255792</v>
      </c>
      <c r="Z39">
        <f t="shared" si="37"/>
        <v>0.53759035819004664</v>
      </c>
      <c r="AA39">
        <f t="shared" si="38"/>
        <v>0.65157412488013533</v>
      </c>
      <c r="AC39">
        <f t="shared" si="39"/>
        <v>0.77679362780209105</v>
      </c>
      <c r="AD39">
        <f t="shared" si="40"/>
        <v>0.76931765295209065</v>
      </c>
      <c r="AE39">
        <f t="shared" si="41"/>
        <v>0.77226211226929653</v>
      </c>
    </row>
    <row r="40" spans="1:69" x14ac:dyDescent="0.35">
      <c r="A40">
        <v>-20</v>
      </c>
      <c r="B40">
        <v>0.98089999999999999</v>
      </c>
      <c r="C40">
        <v>162.49510000000001</v>
      </c>
      <c r="D40">
        <v>34.0518</v>
      </c>
      <c r="E40">
        <v>49.26</v>
      </c>
      <c r="F40">
        <v>4.0399999999999998E-2</v>
      </c>
      <c r="G40">
        <v>6.2946999999999997</v>
      </c>
      <c r="H40">
        <v>1.0935999999999999</v>
      </c>
      <c r="I40">
        <v>170.63399999999999</v>
      </c>
      <c r="J40">
        <v>2.3268</v>
      </c>
      <c r="K40">
        <v>1</v>
      </c>
      <c r="L40">
        <v>0</v>
      </c>
      <c r="M40">
        <v>4.4398</v>
      </c>
      <c r="N40" t="b">
        <v>0</v>
      </c>
      <c r="O40" t="b">
        <v>1</v>
      </c>
      <c r="P40">
        <v>10.32260710650305</v>
      </c>
      <c r="Q40">
        <v>1751.686025381088</v>
      </c>
      <c r="U40">
        <v>-15</v>
      </c>
      <c r="V40">
        <f t="shared" si="34"/>
        <v>209.55439414357258</v>
      </c>
      <c r="W40">
        <f t="shared" si="35"/>
        <v>209.71211633089843</v>
      </c>
      <c r="X40">
        <f t="shared" si="33"/>
        <v>209.69488283053695</v>
      </c>
      <c r="Y40">
        <f t="shared" si="36"/>
        <v>0.66435517630802676</v>
      </c>
      <c r="Z40">
        <f t="shared" si="37"/>
        <v>0.54487585601773636</v>
      </c>
      <c r="AA40">
        <f t="shared" si="38"/>
        <v>0.65993888017537883</v>
      </c>
      <c r="AC40">
        <f t="shared" si="39"/>
        <v>0.78210518651975602</v>
      </c>
      <c r="AD40">
        <f t="shared" si="40"/>
        <v>0.7745830129082889</v>
      </c>
      <c r="AE40">
        <f t="shared" si="41"/>
        <v>0.77761187775024698</v>
      </c>
    </row>
    <row r="41" spans="1:69" x14ac:dyDescent="0.35">
      <c r="A41">
        <v>-15</v>
      </c>
      <c r="B41">
        <v>0.97099999999999997</v>
      </c>
      <c r="C41">
        <v>160.8562</v>
      </c>
      <c r="D41">
        <v>34.010300000000001</v>
      </c>
      <c r="E41">
        <v>51.522100000000002</v>
      </c>
      <c r="F41">
        <v>4.0399999999999998E-2</v>
      </c>
      <c r="G41">
        <v>6.2911999999999999</v>
      </c>
      <c r="H41">
        <v>1.0532999999999999</v>
      </c>
      <c r="I41">
        <v>170.45529999999999</v>
      </c>
      <c r="J41">
        <v>2.3313000000000001</v>
      </c>
      <c r="K41">
        <v>1</v>
      </c>
      <c r="L41">
        <v>0</v>
      </c>
      <c r="M41">
        <v>4.4402999999999997</v>
      </c>
      <c r="N41" t="b">
        <v>0</v>
      </c>
      <c r="O41" t="b">
        <v>1</v>
      </c>
      <c r="P41">
        <v>10.365704199373781</v>
      </c>
      <c r="Q41">
        <v>1115.1096291542051</v>
      </c>
      <c r="U41">
        <v>-10</v>
      </c>
      <c r="V41">
        <f t="shared" si="34"/>
        <v>212.16225795010101</v>
      </c>
      <c r="W41">
        <f t="shared" si="35"/>
        <v>212.34208604036152</v>
      </c>
      <c r="X41">
        <f t="shared" si="33"/>
        <v>212.3005749713769</v>
      </c>
      <c r="Y41">
        <f t="shared" si="36"/>
        <v>0.67200168781619274</v>
      </c>
      <c r="Z41">
        <f t="shared" si="37"/>
        <v>0.55154769506655721</v>
      </c>
      <c r="AA41">
        <f t="shared" si="38"/>
        <v>0.66751247292528593</v>
      </c>
      <c r="AC41">
        <f t="shared" si="39"/>
        <v>0.78692169992691641</v>
      </c>
      <c r="AD41">
        <f t="shared" si="40"/>
        <v>0.77928502461905103</v>
      </c>
      <c r="AE41">
        <f t="shared" si="41"/>
        <v>0.78241097181044472</v>
      </c>
    </row>
    <row r="42" spans="1:69" ht="92" x14ac:dyDescent="2">
      <c r="A42">
        <v>-10</v>
      </c>
      <c r="B42">
        <v>0.95991000000000004</v>
      </c>
      <c r="C42">
        <v>159.01849999999999</v>
      </c>
      <c r="D42">
        <v>33.9343</v>
      </c>
      <c r="E42">
        <v>53.628999999999998</v>
      </c>
      <c r="F42">
        <v>4.0399999999999998E-2</v>
      </c>
      <c r="G42">
        <v>6.2873000000000001</v>
      </c>
      <c r="H42">
        <v>1.0092000000000001</v>
      </c>
      <c r="I42">
        <v>170.27629999999999</v>
      </c>
      <c r="J42">
        <v>2.3359000000000001</v>
      </c>
      <c r="K42">
        <v>1</v>
      </c>
      <c r="L42">
        <v>0</v>
      </c>
      <c r="M42">
        <v>4.4382000000000001</v>
      </c>
      <c r="N42" t="b">
        <v>0</v>
      </c>
      <c r="O42" t="b">
        <v>1</v>
      </c>
      <c r="P42">
        <v>10.407560316903149</v>
      </c>
      <c r="Q42">
        <v>777.66098952293396</v>
      </c>
      <c r="U42">
        <v>-5</v>
      </c>
      <c r="V42">
        <f t="shared" si="34"/>
        <v>214.26840348329614</v>
      </c>
      <c r="W42">
        <f t="shared" si="35"/>
        <v>214.49517994713449</v>
      </c>
      <c r="X42">
        <f t="shared" si="33"/>
        <v>214.41340557814991</v>
      </c>
      <c r="Y42">
        <f t="shared" si="36"/>
        <v>0.67749796893352199</v>
      </c>
      <c r="Z42">
        <f t="shared" si="37"/>
        <v>0.55660803057529906</v>
      </c>
      <c r="AA42">
        <f t="shared" si="38"/>
        <v>0.67298351536860157</v>
      </c>
      <c r="AC42">
        <f t="shared" si="39"/>
        <v>0.79028784526046736</v>
      </c>
      <c r="AD42">
        <f t="shared" si="40"/>
        <v>0.78259248846718243</v>
      </c>
      <c r="AE42">
        <f t="shared" si="41"/>
        <v>0.78578091179149601</v>
      </c>
      <c r="AZ42" s="14" t="s">
        <v>46</v>
      </c>
      <c r="BQ42" t="s">
        <v>47</v>
      </c>
    </row>
    <row r="43" spans="1:69" x14ac:dyDescent="0.35">
      <c r="A43">
        <v>-5</v>
      </c>
      <c r="B43">
        <v>0.95333999999999997</v>
      </c>
      <c r="C43">
        <v>157.93020000000001</v>
      </c>
      <c r="D43">
        <v>33.860300000000002</v>
      </c>
      <c r="E43">
        <v>55.525300000000001</v>
      </c>
      <c r="F43">
        <v>4.0599999999999997E-2</v>
      </c>
      <c r="G43">
        <v>6.2850000000000001</v>
      </c>
      <c r="H43">
        <v>0.91169999999999995</v>
      </c>
      <c r="I43">
        <v>170.09700000000001</v>
      </c>
      <c r="J43">
        <v>2.3403999999999998</v>
      </c>
      <c r="K43">
        <v>1</v>
      </c>
      <c r="L43">
        <v>0</v>
      </c>
      <c r="M43">
        <v>4.4638</v>
      </c>
      <c r="N43" t="b">
        <v>0</v>
      </c>
      <c r="O43" t="b">
        <v>1</v>
      </c>
      <c r="P43">
        <v>10.4481613200154</v>
      </c>
      <c r="Q43">
        <v>596.59615206718445</v>
      </c>
      <c r="U43">
        <v>0</v>
      </c>
      <c r="V43">
        <f t="shared" si="34"/>
        <v>214.03337682475276</v>
      </c>
      <c r="W43">
        <f t="shared" si="35"/>
        <v>214.28706901005845</v>
      </c>
      <c r="X43">
        <f t="shared" si="33"/>
        <v>214.17359702034025</v>
      </c>
      <c r="Y43">
        <f t="shared" si="36"/>
        <v>0.68346441164484184</v>
      </c>
      <c r="Z43">
        <f t="shared" si="37"/>
        <v>0.56084800262694756</v>
      </c>
      <c r="AA43">
        <f t="shared" si="38"/>
        <v>0.67883262410718481</v>
      </c>
      <c r="AC43">
        <f t="shared" si="39"/>
        <v>0.79480259325917679</v>
      </c>
      <c r="AD43">
        <f t="shared" si="40"/>
        <v>0.78694896213843124</v>
      </c>
      <c r="AE43">
        <f t="shared" si="41"/>
        <v>0.79024207756967935</v>
      </c>
    </row>
    <row r="44" spans="1:69" x14ac:dyDescent="0.35">
      <c r="A44">
        <v>0</v>
      </c>
      <c r="B44">
        <v>0.94665999999999995</v>
      </c>
      <c r="C44">
        <v>155.53980000000001</v>
      </c>
      <c r="D44">
        <v>33.757100000000001</v>
      </c>
      <c r="E44">
        <v>56.493000000000002</v>
      </c>
      <c r="F44">
        <v>4.0399999999999998E-2</v>
      </c>
      <c r="G44">
        <v>6.2798999999999996</v>
      </c>
      <c r="H44">
        <v>0.91310000000000002</v>
      </c>
      <c r="I44">
        <v>169.91739999999999</v>
      </c>
      <c r="J44">
        <v>2.3448000000000002</v>
      </c>
      <c r="K44">
        <v>1</v>
      </c>
      <c r="L44">
        <v>0</v>
      </c>
      <c r="M44">
        <v>4.4390999999999998</v>
      </c>
      <c r="N44" t="b">
        <v>0</v>
      </c>
      <c r="O44" t="b">
        <v>1</v>
      </c>
      <c r="P44">
        <v>10.48748875730962</v>
      </c>
      <c r="Q44">
        <v>1542.5256614685061</v>
      </c>
      <c r="U44">
        <v>5</v>
      </c>
      <c r="V44">
        <f t="shared" si="34"/>
        <v>209.00604894861246</v>
      </c>
      <c r="W44">
        <f t="shared" si="35"/>
        <v>209.20293790180753</v>
      </c>
      <c r="X44">
        <f t="shared" si="33"/>
        <v>209.09347165135563</v>
      </c>
      <c r="Y44">
        <f t="shared" si="36"/>
        <v>0.69074205750036866</v>
      </c>
      <c r="Z44">
        <f t="shared" si="37"/>
        <v>0.56340426598448645</v>
      </c>
      <c r="AA44">
        <f t="shared" si="38"/>
        <v>0.68570725290387591</v>
      </c>
      <c r="AC44">
        <f t="shared" si="39"/>
        <v>0.80188013323028007</v>
      </c>
      <c r="AD44">
        <f t="shared" si="40"/>
        <v>0.79356264512954944</v>
      </c>
      <c r="AE44">
        <f t="shared" si="41"/>
        <v>0.79709147270920655</v>
      </c>
    </row>
    <row r="45" spans="1:69" x14ac:dyDescent="0.35">
      <c r="A45">
        <v>5</v>
      </c>
      <c r="B45">
        <v>0.94635000000000002</v>
      </c>
      <c r="C45">
        <v>151.2139</v>
      </c>
      <c r="D45">
        <v>33.573999999999998</v>
      </c>
      <c r="E45">
        <v>56.232700000000001</v>
      </c>
      <c r="F45">
        <v>4.0399999999999998E-2</v>
      </c>
      <c r="G45">
        <v>6.2706999999999997</v>
      </c>
      <c r="H45">
        <v>1.0096000000000001</v>
      </c>
      <c r="I45">
        <v>169.73750000000001</v>
      </c>
      <c r="J45">
        <v>2.3491</v>
      </c>
      <c r="K45">
        <v>1</v>
      </c>
      <c r="L45">
        <v>0</v>
      </c>
      <c r="M45">
        <v>4.4417</v>
      </c>
      <c r="N45" t="b">
        <v>0</v>
      </c>
      <c r="O45" t="b">
        <v>1</v>
      </c>
      <c r="P45">
        <v>10.525519596455769</v>
      </c>
      <c r="Q45">
        <v>1864.6082360744481</v>
      </c>
      <c r="U45">
        <v>8</v>
      </c>
      <c r="V45">
        <f t="shared" si="34"/>
        <v>205.88652883045191</v>
      </c>
      <c r="W45">
        <f t="shared" si="35"/>
        <v>206.055864103647</v>
      </c>
      <c r="X45">
        <f t="shared" si="33"/>
        <v>205.95308292677296</v>
      </c>
      <c r="Y45">
        <f t="shared" si="36"/>
        <v>0.69320989854638448</v>
      </c>
      <c r="Z45">
        <f t="shared" si="37"/>
        <v>0.56440718647132693</v>
      </c>
      <c r="AA45">
        <f>X45/((100*C91/D91)-I91)</f>
        <v>0.6880089886857067</v>
      </c>
      <c r="AC45">
        <f t="shared" si="39"/>
        <v>0.80450277193182063</v>
      </c>
      <c r="AD45">
        <f t="shared" si="40"/>
        <v>0.79598635154554875</v>
      </c>
      <c r="AE45">
        <f t="shared" si="41"/>
        <v>0.79962093224874631</v>
      </c>
    </row>
    <row r="46" spans="1:69" x14ac:dyDescent="0.35">
      <c r="A46">
        <v>8</v>
      </c>
      <c r="B46">
        <v>0.94513000000000003</v>
      </c>
      <c r="C46">
        <v>148.4571</v>
      </c>
      <c r="D46">
        <v>33.435499999999998</v>
      </c>
      <c r="E46">
        <v>55.859299999999998</v>
      </c>
      <c r="F46">
        <v>4.0399999999999998E-2</v>
      </c>
      <c r="G46">
        <v>6.2648999999999999</v>
      </c>
      <c r="H46">
        <v>1.0916999999999999</v>
      </c>
      <c r="I46">
        <v>169.07910000000001</v>
      </c>
      <c r="J46">
        <v>2.3416000000000001</v>
      </c>
      <c r="K46">
        <v>1</v>
      </c>
      <c r="L46">
        <v>0</v>
      </c>
      <c r="M46">
        <v>4.4424999999999999</v>
      </c>
      <c r="N46" t="b">
        <v>0</v>
      </c>
      <c r="O46" t="b">
        <v>1</v>
      </c>
      <c r="P46">
        <v>10.5343773882057</v>
      </c>
      <c r="Q46">
        <v>2251.2129650115971</v>
      </c>
    </row>
    <row r="47" spans="1:69" x14ac:dyDescent="0.35">
      <c r="A47">
        <v>-29</v>
      </c>
      <c r="B47">
        <v>0.84926000000000001</v>
      </c>
      <c r="C47">
        <v>140.6892</v>
      </c>
      <c r="D47">
        <v>32.618299999999998</v>
      </c>
      <c r="E47">
        <v>42.522199999999998</v>
      </c>
      <c r="F47">
        <v>4.0399999999999998E-2</v>
      </c>
      <c r="G47">
        <v>6.2484000000000002</v>
      </c>
      <c r="H47">
        <v>2.6509</v>
      </c>
      <c r="I47">
        <v>155.82740000000001</v>
      </c>
      <c r="J47">
        <v>0</v>
      </c>
      <c r="K47">
        <v>2</v>
      </c>
      <c r="L47">
        <v>0</v>
      </c>
      <c r="M47">
        <v>4.4382999999999999</v>
      </c>
      <c r="N47" t="b">
        <v>0</v>
      </c>
      <c r="O47" t="b">
        <v>1</v>
      </c>
      <c r="P47">
        <v>0</v>
      </c>
      <c r="Q47">
        <v>1682.5491557121279</v>
      </c>
    </row>
    <row r="48" spans="1:69" x14ac:dyDescent="0.35">
      <c r="A48">
        <v>-25</v>
      </c>
      <c r="B48">
        <v>0.90246999999999999</v>
      </c>
      <c r="C48">
        <v>149.50299999999999</v>
      </c>
      <c r="D48">
        <v>33.353499999999997</v>
      </c>
      <c r="E48">
        <v>44.633099999999999</v>
      </c>
      <c r="F48">
        <v>3.9899999999999998E-2</v>
      </c>
      <c r="G48">
        <v>6.2671000000000001</v>
      </c>
      <c r="H48">
        <v>2.2122000000000002</v>
      </c>
      <c r="I48">
        <v>162.30539999999999</v>
      </c>
      <c r="J48">
        <v>0</v>
      </c>
      <c r="K48">
        <v>2</v>
      </c>
      <c r="L48">
        <v>0</v>
      </c>
      <c r="M48">
        <v>4.3837000000000002</v>
      </c>
      <c r="N48" t="b">
        <v>0</v>
      </c>
      <c r="O48" t="b">
        <v>1</v>
      </c>
      <c r="P48">
        <v>0</v>
      </c>
      <c r="Q48">
        <v>629.71344327926636</v>
      </c>
    </row>
    <row r="49" spans="1:17" x14ac:dyDescent="0.35">
      <c r="A49">
        <v>-20</v>
      </c>
      <c r="B49">
        <v>0.94216999999999995</v>
      </c>
      <c r="C49">
        <v>156.08009999999999</v>
      </c>
      <c r="D49">
        <v>33.796100000000003</v>
      </c>
      <c r="E49">
        <v>47.866300000000003</v>
      </c>
      <c r="F49">
        <v>4.0300000000000002E-2</v>
      </c>
      <c r="G49">
        <v>6.2811000000000003</v>
      </c>
      <c r="H49">
        <v>1.5451999999999999</v>
      </c>
      <c r="I49">
        <v>166.8903</v>
      </c>
      <c r="J49">
        <v>0</v>
      </c>
      <c r="K49">
        <v>2</v>
      </c>
      <c r="L49">
        <v>0</v>
      </c>
      <c r="M49">
        <v>4.4347000000000003</v>
      </c>
      <c r="N49" t="b">
        <v>0</v>
      </c>
      <c r="O49" t="b">
        <v>1</v>
      </c>
      <c r="P49">
        <v>0</v>
      </c>
      <c r="Q49">
        <v>1315.311134576797</v>
      </c>
    </row>
    <row r="50" spans="1:17" x14ac:dyDescent="0.35">
      <c r="A50">
        <v>-15</v>
      </c>
      <c r="B50">
        <v>0.93211999999999995</v>
      </c>
      <c r="C50">
        <v>154.41460000000001</v>
      </c>
      <c r="D50">
        <v>33.703099999999999</v>
      </c>
      <c r="E50">
        <v>50.103299999999997</v>
      </c>
      <c r="F50">
        <v>4.0399999999999998E-2</v>
      </c>
      <c r="G50">
        <v>6.2774999999999999</v>
      </c>
      <c r="H50">
        <v>1.4984</v>
      </c>
      <c r="I50">
        <v>166.63339999999999</v>
      </c>
      <c r="J50">
        <v>0</v>
      </c>
      <c r="K50">
        <v>2</v>
      </c>
      <c r="L50">
        <v>0</v>
      </c>
      <c r="M50">
        <v>4.4379</v>
      </c>
      <c r="N50" t="b">
        <v>0</v>
      </c>
      <c r="O50" t="b">
        <v>1</v>
      </c>
      <c r="P50">
        <v>0</v>
      </c>
      <c r="Q50">
        <v>1035.092576980591</v>
      </c>
    </row>
    <row r="51" spans="1:17" x14ac:dyDescent="0.35">
      <c r="A51">
        <v>-10</v>
      </c>
      <c r="B51">
        <v>0.92098999999999998</v>
      </c>
      <c r="C51">
        <v>152.5711</v>
      </c>
      <c r="D51">
        <v>33.576900000000002</v>
      </c>
      <c r="E51">
        <v>52.205800000000004</v>
      </c>
      <c r="F51">
        <v>4.0399999999999998E-2</v>
      </c>
      <c r="G51">
        <v>6.2736000000000001</v>
      </c>
      <c r="H51">
        <v>1.4480999999999999</v>
      </c>
      <c r="I51">
        <v>166.37649999999999</v>
      </c>
      <c r="J51">
        <v>0</v>
      </c>
      <c r="K51">
        <v>2</v>
      </c>
      <c r="L51">
        <v>0</v>
      </c>
      <c r="M51">
        <v>4.4379</v>
      </c>
      <c r="N51" t="b">
        <v>0</v>
      </c>
      <c r="O51" t="b">
        <v>1</v>
      </c>
      <c r="P51">
        <v>0</v>
      </c>
      <c r="Q51">
        <v>615.21754574775696</v>
      </c>
    </row>
    <row r="52" spans="1:17" x14ac:dyDescent="0.35">
      <c r="A52">
        <v>-5</v>
      </c>
      <c r="B52">
        <v>0.91481000000000001</v>
      </c>
      <c r="C52">
        <v>151.54689999999999</v>
      </c>
      <c r="D52">
        <v>33.481200000000001</v>
      </c>
      <c r="E52">
        <v>54.143700000000003</v>
      </c>
      <c r="F52">
        <v>4.0599999999999997E-2</v>
      </c>
      <c r="G52">
        <v>6.2713999999999999</v>
      </c>
      <c r="H52">
        <v>1.3184</v>
      </c>
      <c r="I52">
        <v>166.11949999999999</v>
      </c>
      <c r="J52">
        <v>0</v>
      </c>
      <c r="K52">
        <v>2</v>
      </c>
      <c r="L52">
        <v>0</v>
      </c>
      <c r="M52">
        <v>4.4672999999999998</v>
      </c>
      <c r="N52" t="b">
        <v>0</v>
      </c>
      <c r="O52" t="b">
        <v>1</v>
      </c>
      <c r="P52">
        <v>0</v>
      </c>
      <c r="Q52">
        <v>581.83505368232727</v>
      </c>
    </row>
    <row r="53" spans="1:17" x14ac:dyDescent="0.35">
      <c r="A53">
        <v>0</v>
      </c>
      <c r="B53">
        <v>0.90963000000000005</v>
      </c>
      <c r="C53">
        <v>149.45590000000001</v>
      </c>
      <c r="D53">
        <v>33.372100000000003</v>
      </c>
      <c r="E53">
        <v>55.241500000000002</v>
      </c>
      <c r="F53">
        <v>4.0800000000000003E-2</v>
      </c>
      <c r="G53">
        <v>6.2670000000000003</v>
      </c>
      <c r="H53">
        <v>1.3050999999999999</v>
      </c>
      <c r="I53">
        <v>165.86250000000001</v>
      </c>
      <c r="J53">
        <v>0</v>
      </c>
      <c r="K53">
        <v>2</v>
      </c>
      <c r="L53">
        <v>0</v>
      </c>
      <c r="M53">
        <v>4.4859999999999998</v>
      </c>
      <c r="N53" t="b">
        <v>0</v>
      </c>
      <c r="O53" t="b">
        <v>1</v>
      </c>
      <c r="P53">
        <v>0</v>
      </c>
      <c r="Q53">
        <v>557.38289070129395</v>
      </c>
    </row>
    <row r="54" spans="1:17" x14ac:dyDescent="0.35">
      <c r="A54">
        <v>5</v>
      </c>
      <c r="B54">
        <v>0.90964</v>
      </c>
      <c r="C54">
        <v>145.3485</v>
      </c>
      <c r="D54">
        <v>33.193800000000003</v>
      </c>
      <c r="E54">
        <v>55.1235</v>
      </c>
      <c r="F54">
        <v>4.0899999999999999E-2</v>
      </c>
      <c r="G54">
        <v>6.2583000000000002</v>
      </c>
      <c r="H54">
        <v>1.4277</v>
      </c>
      <c r="I54">
        <v>165.60560000000001</v>
      </c>
      <c r="J54">
        <v>0</v>
      </c>
      <c r="K54">
        <v>2</v>
      </c>
      <c r="L54">
        <v>0</v>
      </c>
      <c r="M54">
        <v>4.4985999999999997</v>
      </c>
      <c r="N54" t="b">
        <v>0</v>
      </c>
      <c r="O54" t="b">
        <v>1</v>
      </c>
      <c r="P54">
        <v>0</v>
      </c>
      <c r="Q54">
        <v>614.216628074646</v>
      </c>
    </row>
    <row r="55" spans="1:17" x14ac:dyDescent="0.35">
      <c r="A55">
        <v>8</v>
      </c>
      <c r="B55">
        <v>0.90825</v>
      </c>
      <c r="C55">
        <v>142.66470000000001</v>
      </c>
      <c r="D55">
        <v>33.050699999999999</v>
      </c>
      <c r="E55">
        <v>54.7804</v>
      </c>
      <c r="F55">
        <v>4.1000000000000002E-2</v>
      </c>
      <c r="G55">
        <v>6.2526000000000002</v>
      </c>
      <c r="H55">
        <v>1.5341</v>
      </c>
      <c r="I55">
        <v>164.9341</v>
      </c>
      <c r="J55">
        <v>0</v>
      </c>
      <c r="K55">
        <v>2</v>
      </c>
      <c r="L55">
        <v>0</v>
      </c>
      <c r="M55">
        <v>4.5058999999999996</v>
      </c>
      <c r="N55" t="b">
        <v>0</v>
      </c>
      <c r="O55" t="b">
        <v>1</v>
      </c>
      <c r="P55">
        <v>0</v>
      </c>
      <c r="Q55">
        <v>685.71630859375</v>
      </c>
    </row>
    <row r="56" spans="1:17" x14ac:dyDescent="0.35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351.54470348358149</v>
      </c>
    </row>
    <row r="57" spans="1:17" x14ac:dyDescent="0.3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364.30526566505432</v>
      </c>
    </row>
    <row r="58" spans="1:17" x14ac:dyDescent="0.3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306.47956705093378</v>
      </c>
    </row>
    <row r="59" spans="1:17" x14ac:dyDescent="0.3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255.3429837226868</v>
      </c>
    </row>
    <row r="60" spans="1:17" x14ac:dyDescent="0.3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243.32292413711551</v>
      </c>
    </row>
    <row r="61" spans="1:17" x14ac:dyDescent="0.3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346.99745416641241</v>
      </c>
    </row>
    <row r="62" spans="1:17" x14ac:dyDescent="0.3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352.82548666000372</v>
      </c>
    </row>
    <row r="63" spans="1:17" x14ac:dyDescent="0.3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438.69605040550232</v>
      </c>
    </row>
    <row r="64" spans="1:17" x14ac:dyDescent="0.3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517.98789596557617</v>
      </c>
    </row>
    <row r="65" spans="1:17" x14ac:dyDescent="0.35">
      <c r="A65">
        <v>-29</v>
      </c>
      <c r="B65">
        <v>1</v>
      </c>
      <c r="C65">
        <v>165.66</v>
      </c>
      <c r="D65">
        <v>34.075800000000001</v>
      </c>
      <c r="E65">
        <v>48.256700000000002</v>
      </c>
      <c r="F65">
        <v>8.3099999999999993E-2</v>
      </c>
      <c r="G65">
        <v>6.3014000000000001</v>
      </c>
      <c r="H65">
        <v>1.1192</v>
      </c>
      <c r="I65">
        <v>159.45060000000001</v>
      </c>
      <c r="J65">
        <v>1.0938000000000001</v>
      </c>
      <c r="K65">
        <v>1</v>
      </c>
      <c r="L65">
        <v>0</v>
      </c>
      <c r="M65">
        <v>9.1332000000000004</v>
      </c>
      <c r="N65" t="b">
        <v>1</v>
      </c>
      <c r="O65" t="b">
        <v>0</v>
      </c>
      <c r="P65">
        <v>10.492562788018921</v>
      </c>
      <c r="Q65">
        <v>356.70866084098822</v>
      </c>
    </row>
    <row r="66" spans="1:17" x14ac:dyDescent="0.35">
      <c r="A66">
        <v>-25</v>
      </c>
      <c r="B66">
        <v>1</v>
      </c>
      <c r="C66">
        <v>165.66</v>
      </c>
      <c r="D66">
        <v>34.0824</v>
      </c>
      <c r="E66">
        <v>48.190800000000003</v>
      </c>
      <c r="F66">
        <v>6.1199999999999997E-2</v>
      </c>
      <c r="G66">
        <v>6.3014000000000001</v>
      </c>
      <c r="H66">
        <v>1.0295000000000001</v>
      </c>
      <c r="I66">
        <v>166.14750000000001</v>
      </c>
      <c r="J66">
        <v>1.1859999999999999</v>
      </c>
      <c r="K66">
        <v>1</v>
      </c>
      <c r="L66">
        <v>0</v>
      </c>
      <c r="M66">
        <v>6.7271000000000001</v>
      </c>
      <c r="N66" t="b">
        <v>1</v>
      </c>
      <c r="O66" t="b">
        <v>0</v>
      </c>
      <c r="P66">
        <v>10.492562788018921</v>
      </c>
      <c r="Q66">
        <v>341.23279929161072</v>
      </c>
    </row>
    <row r="67" spans="1:17" x14ac:dyDescent="0.35">
      <c r="A67">
        <v>-20</v>
      </c>
      <c r="B67">
        <v>1</v>
      </c>
      <c r="C67">
        <v>165.66</v>
      </c>
      <c r="D67">
        <v>34.091200000000001</v>
      </c>
      <c r="E67">
        <v>49.972099999999998</v>
      </c>
      <c r="F67">
        <v>4.6600000000000003E-2</v>
      </c>
      <c r="G67">
        <v>6.3014000000000001</v>
      </c>
      <c r="H67">
        <v>0.91469999999999996</v>
      </c>
      <c r="I67">
        <v>170.93100000000001</v>
      </c>
      <c r="J67">
        <v>1.4056</v>
      </c>
      <c r="K67">
        <v>1</v>
      </c>
      <c r="L67">
        <v>0</v>
      </c>
      <c r="M67">
        <v>5.1180000000000003</v>
      </c>
      <c r="N67" t="b">
        <v>1</v>
      </c>
      <c r="O67" t="b">
        <v>0</v>
      </c>
      <c r="P67">
        <v>10.492562788018921</v>
      </c>
      <c r="Q67">
        <v>355.98785281181341</v>
      </c>
    </row>
    <row r="68" spans="1:17" x14ac:dyDescent="0.35">
      <c r="A68">
        <v>-15</v>
      </c>
      <c r="B68">
        <v>1</v>
      </c>
      <c r="C68">
        <v>165.66</v>
      </c>
      <c r="D68">
        <v>34.094799999999999</v>
      </c>
      <c r="E68">
        <v>52.654299999999999</v>
      </c>
      <c r="F68">
        <v>5.0599999999999999E-2</v>
      </c>
      <c r="G68">
        <v>6.3014000000000001</v>
      </c>
      <c r="H68">
        <v>0.80030000000000001</v>
      </c>
      <c r="I68">
        <v>170.7423</v>
      </c>
      <c r="J68">
        <v>1.6251</v>
      </c>
      <c r="K68">
        <v>1</v>
      </c>
      <c r="L68">
        <v>0</v>
      </c>
      <c r="M68">
        <v>5.5585000000000004</v>
      </c>
      <c r="N68" t="b">
        <v>1</v>
      </c>
      <c r="O68" t="b">
        <v>0</v>
      </c>
      <c r="P68">
        <v>10.492562788018921</v>
      </c>
      <c r="Q68">
        <v>271.09805369377142</v>
      </c>
    </row>
    <row r="69" spans="1:17" x14ac:dyDescent="0.35">
      <c r="A69">
        <v>-10</v>
      </c>
      <c r="B69">
        <v>1</v>
      </c>
      <c r="C69">
        <v>165.66</v>
      </c>
      <c r="D69">
        <v>34.0869</v>
      </c>
      <c r="E69">
        <v>55.220999999999997</v>
      </c>
      <c r="F69">
        <v>5.4800000000000001E-2</v>
      </c>
      <c r="G69">
        <v>6.3014000000000001</v>
      </c>
      <c r="H69">
        <v>0.68769999999999998</v>
      </c>
      <c r="I69">
        <v>170.55359999999999</v>
      </c>
      <c r="J69">
        <v>1.8444</v>
      </c>
      <c r="K69">
        <v>1</v>
      </c>
      <c r="L69">
        <v>0</v>
      </c>
      <c r="M69">
        <v>6.0220000000000002</v>
      </c>
      <c r="N69" t="b">
        <v>1</v>
      </c>
      <c r="O69" t="b">
        <v>0</v>
      </c>
      <c r="P69">
        <v>10.492562788018921</v>
      </c>
      <c r="Q69">
        <v>271.12521719932562</v>
      </c>
    </row>
    <row r="70" spans="1:17" x14ac:dyDescent="0.35">
      <c r="A70">
        <v>-5</v>
      </c>
      <c r="B70">
        <v>1</v>
      </c>
      <c r="C70">
        <v>165.66</v>
      </c>
      <c r="D70">
        <v>34.061100000000003</v>
      </c>
      <c r="E70">
        <v>57.4086</v>
      </c>
      <c r="F70">
        <v>5.8700000000000002E-2</v>
      </c>
      <c r="G70">
        <v>6.3014000000000001</v>
      </c>
      <c r="H70">
        <v>0.69950000000000001</v>
      </c>
      <c r="I70">
        <v>170.36490000000001</v>
      </c>
      <c r="J70">
        <v>2.0636999999999999</v>
      </c>
      <c r="K70">
        <v>1</v>
      </c>
      <c r="L70">
        <v>0</v>
      </c>
      <c r="M70">
        <v>6.4562999999999997</v>
      </c>
      <c r="N70" t="b">
        <v>1</v>
      </c>
      <c r="O70" t="b">
        <v>0</v>
      </c>
      <c r="P70">
        <v>10.492562788018921</v>
      </c>
      <c r="Q70">
        <v>294.88734698295588</v>
      </c>
    </row>
    <row r="71" spans="1:17" x14ac:dyDescent="0.35">
      <c r="A71">
        <v>0</v>
      </c>
      <c r="B71">
        <v>1</v>
      </c>
      <c r="C71">
        <v>164.30459999999999</v>
      </c>
      <c r="D71">
        <v>34.012099999999997</v>
      </c>
      <c r="E71">
        <v>58.570900000000002</v>
      </c>
      <c r="F71">
        <v>6.2700000000000006E-2</v>
      </c>
      <c r="G71">
        <v>6.2984999999999998</v>
      </c>
      <c r="H71">
        <v>0.70679999999999998</v>
      </c>
      <c r="I71">
        <v>170.17619999999999</v>
      </c>
      <c r="J71">
        <v>2.2829000000000002</v>
      </c>
      <c r="K71">
        <v>1</v>
      </c>
      <c r="L71">
        <v>0</v>
      </c>
      <c r="M71">
        <v>6.8971999999999998</v>
      </c>
      <c r="N71" t="b">
        <v>1</v>
      </c>
      <c r="O71" t="b">
        <v>0</v>
      </c>
      <c r="P71">
        <v>10.492562788018921</v>
      </c>
      <c r="Q71">
        <v>319.45278692245478</v>
      </c>
    </row>
    <row r="72" spans="1:17" x14ac:dyDescent="0.35">
      <c r="A72">
        <v>5</v>
      </c>
      <c r="B72">
        <v>1</v>
      </c>
      <c r="C72">
        <v>159.78659999999999</v>
      </c>
      <c r="D72">
        <v>33.830199999999998</v>
      </c>
      <c r="E72">
        <v>58.052399999999999</v>
      </c>
      <c r="F72">
        <v>6.4199999999999993E-2</v>
      </c>
      <c r="G72">
        <v>6.2888999999999999</v>
      </c>
      <c r="H72">
        <v>0.69969999999999999</v>
      </c>
      <c r="I72">
        <v>169.792</v>
      </c>
      <c r="J72">
        <v>2.3408000000000002</v>
      </c>
      <c r="K72">
        <v>1</v>
      </c>
      <c r="L72">
        <v>0</v>
      </c>
      <c r="M72">
        <v>7.0606</v>
      </c>
      <c r="N72" t="b">
        <v>1</v>
      </c>
      <c r="O72" t="b">
        <v>0</v>
      </c>
      <c r="P72">
        <v>10.52101700754522</v>
      </c>
      <c r="Q72">
        <v>417.63023352622992</v>
      </c>
    </row>
    <row r="73" spans="1:17" x14ac:dyDescent="0.35">
      <c r="A73">
        <v>8</v>
      </c>
      <c r="B73">
        <v>1</v>
      </c>
      <c r="C73">
        <v>157.07579999999999</v>
      </c>
      <c r="D73">
        <v>33.7012</v>
      </c>
      <c r="E73">
        <v>57.616900000000001</v>
      </c>
      <c r="F73">
        <v>6.4899999999999999E-2</v>
      </c>
      <c r="G73">
        <v>6.2831999999999999</v>
      </c>
      <c r="H73">
        <v>0.69440000000000002</v>
      </c>
      <c r="I73">
        <v>169.0694</v>
      </c>
      <c r="J73">
        <v>2.3332999999999999</v>
      </c>
      <c r="K73">
        <v>1</v>
      </c>
      <c r="L73">
        <v>0</v>
      </c>
      <c r="M73">
        <v>7.1348000000000003</v>
      </c>
      <c r="N73" t="b">
        <v>1</v>
      </c>
      <c r="O73" t="b">
        <v>0</v>
      </c>
      <c r="P73">
        <v>10.529887531033911</v>
      </c>
      <c r="Q73">
        <v>535.51180696487427</v>
      </c>
    </row>
    <row r="74" spans="1:17" x14ac:dyDescent="0.35">
      <c r="A74">
        <v>-29</v>
      </c>
      <c r="B74">
        <v>1</v>
      </c>
      <c r="C74">
        <v>165.66</v>
      </c>
      <c r="D74">
        <v>34.075800000000001</v>
      </c>
      <c r="E74">
        <v>48.322000000000003</v>
      </c>
      <c r="F74">
        <v>9.3899999999999997E-2</v>
      </c>
      <c r="G74">
        <v>6.3014000000000001</v>
      </c>
      <c r="H74">
        <v>1.1201000000000001</v>
      </c>
      <c r="I74">
        <v>156.73320000000001</v>
      </c>
      <c r="J74">
        <v>0</v>
      </c>
      <c r="K74">
        <v>2</v>
      </c>
      <c r="L74">
        <v>0</v>
      </c>
      <c r="M74">
        <v>10.319100000000001</v>
      </c>
      <c r="N74" t="b">
        <v>1</v>
      </c>
      <c r="O74" t="b">
        <v>0</v>
      </c>
      <c r="P74">
        <v>0</v>
      </c>
      <c r="Q74">
        <v>324.78414630889893</v>
      </c>
    </row>
    <row r="75" spans="1:17" x14ac:dyDescent="0.35">
      <c r="A75">
        <v>-25</v>
      </c>
      <c r="B75">
        <v>1</v>
      </c>
      <c r="C75">
        <v>165.66</v>
      </c>
      <c r="D75">
        <v>34.0824</v>
      </c>
      <c r="E75">
        <v>48.195</v>
      </c>
      <c r="F75">
        <v>7.2800000000000004E-2</v>
      </c>
      <c r="G75">
        <v>6.3014000000000001</v>
      </c>
      <c r="H75">
        <v>1.0294000000000001</v>
      </c>
      <c r="I75">
        <v>163.20920000000001</v>
      </c>
      <c r="J75">
        <v>0</v>
      </c>
      <c r="K75">
        <v>2</v>
      </c>
      <c r="L75">
        <v>0</v>
      </c>
      <c r="M75">
        <v>8.0075000000000003</v>
      </c>
      <c r="N75" t="b">
        <v>1</v>
      </c>
      <c r="O75" t="b">
        <v>0</v>
      </c>
      <c r="P75">
        <v>0</v>
      </c>
      <c r="Q75">
        <v>343.7516405582428</v>
      </c>
    </row>
    <row r="76" spans="1:17" x14ac:dyDescent="0.35">
      <c r="A76">
        <v>-20</v>
      </c>
      <c r="B76">
        <v>1</v>
      </c>
      <c r="C76">
        <v>165.66</v>
      </c>
      <c r="D76">
        <v>34.091200000000001</v>
      </c>
      <c r="E76">
        <v>49.963099999999997</v>
      </c>
      <c r="F76">
        <v>5.9400000000000001E-2</v>
      </c>
      <c r="G76">
        <v>6.3014000000000001</v>
      </c>
      <c r="H76">
        <v>0.91559999999999997</v>
      </c>
      <c r="I76">
        <v>167.6694</v>
      </c>
      <c r="J76">
        <v>0</v>
      </c>
      <c r="K76">
        <v>2</v>
      </c>
      <c r="L76">
        <v>0</v>
      </c>
      <c r="M76">
        <v>6.5293999999999999</v>
      </c>
      <c r="N76" t="b">
        <v>1</v>
      </c>
      <c r="O76" t="b">
        <v>0</v>
      </c>
      <c r="P76">
        <v>0</v>
      </c>
      <c r="Q76">
        <v>350.28189182281488</v>
      </c>
    </row>
    <row r="77" spans="1:17" x14ac:dyDescent="0.35">
      <c r="A77">
        <v>-15</v>
      </c>
      <c r="B77">
        <v>1</v>
      </c>
      <c r="C77">
        <v>165.66</v>
      </c>
      <c r="D77">
        <v>34.094799999999999</v>
      </c>
      <c r="E77">
        <v>52.739199999999997</v>
      </c>
      <c r="F77">
        <v>6.4399999999999999E-2</v>
      </c>
      <c r="G77">
        <v>6.3014000000000001</v>
      </c>
      <c r="H77">
        <v>0.79890000000000005</v>
      </c>
      <c r="I77">
        <v>167.2338</v>
      </c>
      <c r="J77">
        <v>0</v>
      </c>
      <c r="K77">
        <v>2</v>
      </c>
      <c r="L77">
        <v>0</v>
      </c>
      <c r="M77">
        <v>7.077</v>
      </c>
      <c r="N77" t="b">
        <v>1</v>
      </c>
      <c r="O77" t="b">
        <v>0</v>
      </c>
      <c r="P77">
        <v>0</v>
      </c>
      <c r="Q77">
        <v>231.60809636116031</v>
      </c>
    </row>
    <row r="78" spans="1:17" x14ac:dyDescent="0.35">
      <c r="A78">
        <v>-10</v>
      </c>
      <c r="B78">
        <v>1</v>
      </c>
      <c r="C78">
        <v>165.66</v>
      </c>
      <c r="D78">
        <v>34.0869</v>
      </c>
      <c r="E78">
        <v>55.375</v>
      </c>
      <c r="F78">
        <v>6.9000000000000006E-2</v>
      </c>
      <c r="G78">
        <v>6.3014000000000001</v>
      </c>
      <c r="H78">
        <v>0.68740000000000001</v>
      </c>
      <c r="I78">
        <v>166.79740000000001</v>
      </c>
      <c r="J78">
        <v>0</v>
      </c>
      <c r="K78">
        <v>2</v>
      </c>
      <c r="L78">
        <v>0</v>
      </c>
      <c r="M78">
        <v>7.5861000000000001</v>
      </c>
      <c r="N78" t="b">
        <v>1</v>
      </c>
      <c r="O78" t="b">
        <v>0</v>
      </c>
      <c r="P78">
        <v>0</v>
      </c>
      <c r="Q78">
        <v>269.34042382240301</v>
      </c>
    </row>
    <row r="79" spans="1:17" x14ac:dyDescent="0.35">
      <c r="A79">
        <v>-5</v>
      </c>
      <c r="B79">
        <v>1</v>
      </c>
      <c r="C79">
        <v>165.66</v>
      </c>
      <c r="D79">
        <v>34.061100000000003</v>
      </c>
      <c r="E79">
        <v>57.647100000000002</v>
      </c>
      <c r="F79">
        <v>7.3899999999999993E-2</v>
      </c>
      <c r="G79">
        <v>6.3014000000000001</v>
      </c>
      <c r="H79">
        <v>0.6996</v>
      </c>
      <c r="I79">
        <v>166.3605</v>
      </c>
      <c r="J79">
        <v>0</v>
      </c>
      <c r="K79">
        <v>2</v>
      </c>
      <c r="L79">
        <v>0</v>
      </c>
      <c r="M79">
        <v>8.1258999999999997</v>
      </c>
      <c r="N79" t="b">
        <v>1</v>
      </c>
      <c r="O79" t="b">
        <v>0</v>
      </c>
      <c r="P79">
        <v>0</v>
      </c>
      <c r="Q79">
        <v>317.51862335205078</v>
      </c>
    </row>
    <row r="80" spans="1:17" x14ac:dyDescent="0.35">
      <c r="A80">
        <v>0</v>
      </c>
      <c r="B80">
        <v>1</v>
      </c>
      <c r="C80">
        <v>164.30459999999999</v>
      </c>
      <c r="D80">
        <v>34.012099999999997</v>
      </c>
      <c r="E80">
        <v>58.860799999999998</v>
      </c>
      <c r="F80">
        <v>7.9299999999999995E-2</v>
      </c>
      <c r="G80">
        <v>6.2984999999999998</v>
      </c>
      <c r="H80">
        <v>0.70679999999999998</v>
      </c>
      <c r="I80">
        <v>165.923</v>
      </c>
      <c r="J80">
        <v>0</v>
      </c>
      <c r="K80">
        <v>2</v>
      </c>
      <c r="L80">
        <v>0</v>
      </c>
      <c r="M80">
        <v>8.7204999999999995</v>
      </c>
      <c r="N80" t="b">
        <v>1</v>
      </c>
      <c r="O80" t="b">
        <v>0</v>
      </c>
      <c r="P80">
        <v>0</v>
      </c>
      <c r="Q80">
        <v>286.95792698860168</v>
      </c>
    </row>
    <row r="81" spans="1:17" x14ac:dyDescent="0.35">
      <c r="A81">
        <v>5</v>
      </c>
      <c r="B81">
        <v>1</v>
      </c>
      <c r="C81">
        <v>159.78659999999999</v>
      </c>
      <c r="D81">
        <v>33.830199999999998</v>
      </c>
      <c r="E81">
        <v>58.2744</v>
      </c>
      <c r="F81">
        <v>8.0699999999999994E-2</v>
      </c>
      <c r="G81">
        <v>6.2888999999999999</v>
      </c>
      <c r="H81">
        <v>0.69969999999999999</v>
      </c>
      <c r="I81">
        <v>165.62039999999999</v>
      </c>
      <c r="J81">
        <v>0</v>
      </c>
      <c r="K81">
        <v>2</v>
      </c>
      <c r="L81">
        <v>0</v>
      </c>
      <c r="M81">
        <v>8.8673000000000002</v>
      </c>
      <c r="N81" t="b">
        <v>1</v>
      </c>
      <c r="O81" t="b">
        <v>0</v>
      </c>
      <c r="P81">
        <v>0</v>
      </c>
      <c r="Q81">
        <v>441.97537922859192</v>
      </c>
    </row>
    <row r="82" spans="1:17" x14ac:dyDescent="0.35">
      <c r="A82">
        <v>8</v>
      </c>
      <c r="B82">
        <v>1</v>
      </c>
      <c r="C82">
        <v>157.07579999999999</v>
      </c>
      <c r="D82">
        <v>33.7012</v>
      </c>
      <c r="E82">
        <v>57.811799999999998</v>
      </c>
      <c r="F82">
        <v>8.1199999999999994E-2</v>
      </c>
      <c r="G82">
        <v>6.2831999999999999</v>
      </c>
      <c r="H82">
        <v>0.69450000000000001</v>
      </c>
      <c r="I82">
        <v>164.9487</v>
      </c>
      <c r="J82">
        <v>0</v>
      </c>
      <c r="K82">
        <v>2</v>
      </c>
      <c r="L82">
        <v>0</v>
      </c>
      <c r="M82">
        <v>8.9271999999999991</v>
      </c>
      <c r="N82" t="b">
        <v>1</v>
      </c>
      <c r="O82" t="b">
        <v>0</v>
      </c>
      <c r="P82">
        <v>0</v>
      </c>
      <c r="Q82">
        <v>470.76985430717468</v>
      </c>
    </row>
    <row r="83" spans="1:17" x14ac:dyDescent="0.3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349.6131432056427</v>
      </c>
    </row>
    <row r="84" spans="1:17" x14ac:dyDescent="0.3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364.72489833831793</v>
      </c>
    </row>
    <row r="85" spans="1:17" x14ac:dyDescent="0.3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306.77956891059881</v>
      </c>
    </row>
    <row r="86" spans="1:17" x14ac:dyDescent="0.3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255.35298228263849</v>
      </c>
    </row>
    <row r="87" spans="1:17" x14ac:dyDescent="0.3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243.00948095321661</v>
      </c>
    </row>
    <row r="88" spans="1:17" x14ac:dyDescent="0.3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347.66823506355291</v>
      </c>
    </row>
    <row r="89" spans="1:17" x14ac:dyDescent="0.3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353.03549146652222</v>
      </c>
    </row>
    <row r="90" spans="1:17" x14ac:dyDescent="0.3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438.46604990959167</v>
      </c>
    </row>
    <row r="91" spans="1:17" x14ac:dyDescent="0.3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519.41940331459045</v>
      </c>
    </row>
    <row r="92" spans="1:17" x14ac:dyDescent="0.35">
      <c r="A92">
        <v>-29</v>
      </c>
      <c r="B92">
        <v>1</v>
      </c>
      <c r="C92">
        <v>165.66</v>
      </c>
      <c r="D92">
        <v>34.075800000000001</v>
      </c>
      <c r="E92">
        <v>48.283299999999997</v>
      </c>
      <c r="F92">
        <v>8.4099999999999994E-2</v>
      </c>
      <c r="G92">
        <v>6.3014000000000001</v>
      </c>
      <c r="H92">
        <v>1.1195999999999999</v>
      </c>
      <c r="I92">
        <v>159.1671</v>
      </c>
      <c r="J92">
        <v>2.1667000000000001</v>
      </c>
      <c r="K92">
        <v>1</v>
      </c>
      <c r="L92">
        <v>0</v>
      </c>
      <c r="M92">
        <v>9.2487999999999992</v>
      </c>
      <c r="N92" t="b">
        <v>0</v>
      </c>
      <c r="O92" t="b">
        <v>0</v>
      </c>
      <c r="P92">
        <v>10.292071182259489</v>
      </c>
      <c r="Q92">
        <v>357.33938837051392</v>
      </c>
    </row>
    <row r="93" spans="1:17" x14ac:dyDescent="0.35">
      <c r="A93">
        <v>-25</v>
      </c>
      <c r="B93">
        <v>1</v>
      </c>
      <c r="C93">
        <v>165.66</v>
      </c>
      <c r="D93">
        <v>34.0824</v>
      </c>
      <c r="E93">
        <v>48.210700000000003</v>
      </c>
      <c r="F93">
        <v>6.2300000000000001E-2</v>
      </c>
      <c r="G93">
        <v>6.3014000000000001</v>
      </c>
      <c r="H93">
        <v>1.0295000000000001</v>
      </c>
      <c r="I93">
        <v>165.85220000000001</v>
      </c>
      <c r="J93">
        <v>2.2572000000000001</v>
      </c>
      <c r="K93">
        <v>1</v>
      </c>
      <c r="L93">
        <v>0</v>
      </c>
      <c r="M93">
        <v>6.8482000000000003</v>
      </c>
      <c r="N93" t="b">
        <v>0</v>
      </c>
      <c r="O93" t="b">
        <v>0</v>
      </c>
      <c r="P93">
        <v>10.292071182259489</v>
      </c>
      <c r="Q93">
        <v>351.494704246521</v>
      </c>
    </row>
    <row r="94" spans="1:17" x14ac:dyDescent="0.35">
      <c r="A94">
        <v>-20</v>
      </c>
      <c r="B94">
        <v>1</v>
      </c>
      <c r="C94">
        <v>165.66</v>
      </c>
      <c r="D94">
        <v>34.091200000000001</v>
      </c>
      <c r="E94">
        <v>49.988799999999998</v>
      </c>
      <c r="F94">
        <v>4.7699999999999999E-2</v>
      </c>
      <c r="G94">
        <v>6.3014000000000001</v>
      </c>
      <c r="H94">
        <v>0.91439999999999999</v>
      </c>
      <c r="I94">
        <v>170.63399999999999</v>
      </c>
      <c r="J94">
        <v>2.3268</v>
      </c>
      <c r="K94">
        <v>1</v>
      </c>
      <c r="L94">
        <v>0</v>
      </c>
      <c r="M94">
        <v>5.2427000000000001</v>
      </c>
      <c r="N94" t="b">
        <v>0</v>
      </c>
      <c r="O94" t="b">
        <v>0</v>
      </c>
      <c r="P94">
        <v>10.32260710650305</v>
      </c>
      <c r="Q94">
        <v>330.43494749069208</v>
      </c>
    </row>
    <row r="95" spans="1:17" x14ac:dyDescent="0.35">
      <c r="A95">
        <v>-15</v>
      </c>
      <c r="B95">
        <v>1</v>
      </c>
      <c r="C95">
        <v>165.66</v>
      </c>
      <c r="D95">
        <v>34.094799999999999</v>
      </c>
      <c r="E95">
        <v>52.671300000000002</v>
      </c>
      <c r="F95">
        <v>5.1700000000000003E-2</v>
      </c>
      <c r="G95">
        <v>6.3014000000000001</v>
      </c>
      <c r="H95">
        <v>0.80030000000000001</v>
      </c>
      <c r="I95">
        <v>170.45529999999999</v>
      </c>
      <c r="J95">
        <v>2.3313000000000001</v>
      </c>
      <c r="K95">
        <v>1</v>
      </c>
      <c r="L95">
        <v>0</v>
      </c>
      <c r="M95">
        <v>5.6790000000000003</v>
      </c>
      <c r="N95" t="b">
        <v>0</v>
      </c>
      <c r="O95" t="b">
        <v>0</v>
      </c>
      <c r="P95">
        <v>10.365704199373781</v>
      </c>
      <c r="Q95">
        <v>251.54987812042239</v>
      </c>
    </row>
    <row r="96" spans="1:17" x14ac:dyDescent="0.35">
      <c r="A96">
        <v>-10</v>
      </c>
      <c r="B96">
        <v>1</v>
      </c>
      <c r="C96">
        <v>165.66</v>
      </c>
      <c r="D96">
        <v>34.0869</v>
      </c>
      <c r="E96">
        <v>55.239699999999999</v>
      </c>
      <c r="F96">
        <v>5.5800000000000002E-2</v>
      </c>
      <c r="G96">
        <v>6.3014000000000001</v>
      </c>
      <c r="H96">
        <v>0.68710000000000004</v>
      </c>
      <c r="I96">
        <v>170.27629999999999</v>
      </c>
      <c r="J96">
        <v>2.3359000000000001</v>
      </c>
      <c r="K96">
        <v>1</v>
      </c>
      <c r="L96">
        <v>0</v>
      </c>
      <c r="M96">
        <v>6.1353999999999997</v>
      </c>
      <c r="N96" t="b">
        <v>0</v>
      </c>
      <c r="O96" t="b">
        <v>0</v>
      </c>
      <c r="P96">
        <v>10.407560316903149</v>
      </c>
      <c r="Q96">
        <v>270.29443311691278</v>
      </c>
    </row>
    <row r="97" spans="1:17" x14ac:dyDescent="0.35">
      <c r="A97">
        <v>-5</v>
      </c>
      <c r="B97">
        <v>1</v>
      </c>
      <c r="C97">
        <v>165.66</v>
      </c>
      <c r="D97">
        <v>34.061100000000003</v>
      </c>
      <c r="E97">
        <v>57.428400000000003</v>
      </c>
      <c r="F97">
        <v>5.9700000000000003E-2</v>
      </c>
      <c r="G97">
        <v>6.3014000000000001</v>
      </c>
      <c r="H97">
        <v>0.69950000000000001</v>
      </c>
      <c r="I97">
        <v>170.09700000000001</v>
      </c>
      <c r="J97">
        <v>2.3403999999999998</v>
      </c>
      <c r="K97">
        <v>1</v>
      </c>
      <c r="L97">
        <v>0</v>
      </c>
      <c r="M97">
        <v>6.5673000000000004</v>
      </c>
      <c r="N97" t="b">
        <v>0</v>
      </c>
      <c r="O97" t="b">
        <v>0</v>
      </c>
      <c r="P97">
        <v>10.4481613200154</v>
      </c>
      <c r="Q97">
        <v>288.88997507095343</v>
      </c>
    </row>
    <row r="98" spans="1:17" x14ac:dyDescent="0.35">
      <c r="A98">
        <v>0</v>
      </c>
      <c r="B98">
        <v>1</v>
      </c>
      <c r="C98">
        <v>164.30459999999999</v>
      </c>
      <c r="D98">
        <v>34.012099999999997</v>
      </c>
      <c r="E98">
        <v>58.592799999999997</v>
      </c>
      <c r="F98">
        <v>6.3799999999999996E-2</v>
      </c>
      <c r="G98">
        <v>6.2984999999999998</v>
      </c>
      <c r="H98">
        <v>0.70689999999999997</v>
      </c>
      <c r="I98">
        <v>169.91739999999999</v>
      </c>
      <c r="J98">
        <v>2.3448000000000002</v>
      </c>
      <c r="K98">
        <v>1</v>
      </c>
      <c r="L98">
        <v>0</v>
      </c>
      <c r="M98">
        <v>7.0138999999999996</v>
      </c>
      <c r="N98" t="b">
        <v>0</v>
      </c>
      <c r="O98" t="b">
        <v>0</v>
      </c>
      <c r="P98">
        <v>10.48748875730962</v>
      </c>
      <c r="Q98">
        <v>307.4807755947113</v>
      </c>
    </row>
    <row r="99" spans="1:17" x14ac:dyDescent="0.35">
      <c r="A99">
        <v>5</v>
      </c>
      <c r="B99">
        <v>1</v>
      </c>
      <c r="C99">
        <v>159.78659999999999</v>
      </c>
      <c r="D99">
        <v>33.830199999999998</v>
      </c>
      <c r="E99">
        <v>58.050699999999999</v>
      </c>
      <c r="F99">
        <v>6.4399999999999999E-2</v>
      </c>
      <c r="G99">
        <v>6.2888999999999999</v>
      </c>
      <c r="H99">
        <v>0.69969999999999999</v>
      </c>
      <c r="I99">
        <v>169.73750000000001</v>
      </c>
      <c r="J99">
        <v>2.3491</v>
      </c>
      <c r="K99">
        <v>1</v>
      </c>
      <c r="L99">
        <v>0</v>
      </c>
      <c r="M99">
        <v>7.0803000000000003</v>
      </c>
      <c r="N99" t="b">
        <v>0</v>
      </c>
      <c r="O99" t="b">
        <v>0</v>
      </c>
      <c r="P99">
        <v>10.525519596455769</v>
      </c>
      <c r="Q99">
        <v>421.63269376754761</v>
      </c>
    </row>
    <row r="100" spans="1:17" x14ac:dyDescent="0.35">
      <c r="A100">
        <v>8</v>
      </c>
      <c r="B100">
        <v>1</v>
      </c>
      <c r="C100">
        <v>157.07579999999999</v>
      </c>
      <c r="D100">
        <v>33.7012</v>
      </c>
      <c r="E100">
        <v>57.618400000000001</v>
      </c>
      <c r="F100">
        <v>6.4899999999999999E-2</v>
      </c>
      <c r="G100">
        <v>6.2831999999999999</v>
      </c>
      <c r="H100">
        <v>0.69450000000000001</v>
      </c>
      <c r="I100">
        <v>169.07910000000001</v>
      </c>
      <c r="J100">
        <v>2.3416000000000001</v>
      </c>
      <c r="K100">
        <v>1</v>
      </c>
      <c r="L100">
        <v>0</v>
      </c>
      <c r="M100">
        <v>7.1326000000000001</v>
      </c>
      <c r="N100" t="b">
        <v>0</v>
      </c>
      <c r="O100" t="b">
        <v>0</v>
      </c>
      <c r="P100">
        <v>10.5343773882057</v>
      </c>
      <c r="Q100">
        <v>450.86266279220581</v>
      </c>
    </row>
    <row r="101" spans="1:17" x14ac:dyDescent="0.35">
      <c r="A101">
        <v>-29</v>
      </c>
      <c r="B101">
        <v>1</v>
      </c>
      <c r="C101">
        <v>165.66</v>
      </c>
      <c r="D101">
        <v>34.075800000000001</v>
      </c>
      <c r="E101">
        <v>48.534799999999997</v>
      </c>
      <c r="F101">
        <v>9.7100000000000006E-2</v>
      </c>
      <c r="G101">
        <v>6.3014000000000001</v>
      </c>
      <c r="H101">
        <v>1.119</v>
      </c>
      <c r="I101">
        <v>155.8382</v>
      </c>
      <c r="J101">
        <v>0</v>
      </c>
      <c r="K101">
        <v>2</v>
      </c>
      <c r="L101">
        <v>0</v>
      </c>
      <c r="M101">
        <v>10.677</v>
      </c>
      <c r="N101" t="b">
        <v>0</v>
      </c>
      <c r="O101" t="b">
        <v>0</v>
      </c>
      <c r="P101">
        <v>0</v>
      </c>
      <c r="Q101">
        <v>328.55647921562189</v>
      </c>
    </row>
    <row r="102" spans="1:17" x14ac:dyDescent="0.35">
      <c r="A102">
        <v>-25</v>
      </c>
      <c r="B102">
        <v>1</v>
      </c>
      <c r="C102">
        <v>165.66</v>
      </c>
      <c r="D102">
        <v>34.0824</v>
      </c>
      <c r="E102">
        <v>48.377600000000001</v>
      </c>
      <c r="F102">
        <v>7.5999999999999998E-2</v>
      </c>
      <c r="G102">
        <v>6.3014000000000001</v>
      </c>
      <c r="H102">
        <v>1.0304</v>
      </c>
      <c r="I102">
        <v>162.316</v>
      </c>
      <c r="J102">
        <v>0</v>
      </c>
      <c r="K102">
        <v>2</v>
      </c>
      <c r="L102">
        <v>0</v>
      </c>
      <c r="M102">
        <v>8.3572000000000006</v>
      </c>
      <c r="N102" t="b">
        <v>0</v>
      </c>
      <c r="O102" t="b">
        <v>0</v>
      </c>
      <c r="P102">
        <v>0</v>
      </c>
      <c r="Q102">
        <v>340.31915974616999</v>
      </c>
    </row>
    <row r="103" spans="1:17" x14ac:dyDescent="0.35">
      <c r="A103">
        <v>-20</v>
      </c>
      <c r="B103">
        <v>1</v>
      </c>
      <c r="C103">
        <v>165.66</v>
      </c>
      <c r="D103">
        <v>34.091200000000001</v>
      </c>
      <c r="E103">
        <v>50.110100000000003</v>
      </c>
      <c r="F103">
        <v>6.2199999999999998E-2</v>
      </c>
      <c r="G103">
        <v>6.3014000000000001</v>
      </c>
      <c r="H103">
        <v>0.91569999999999996</v>
      </c>
      <c r="I103">
        <v>166.90029999999999</v>
      </c>
      <c r="J103">
        <v>0</v>
      </c>
      <c r="K103">
        <v>2</v>
      </c>
      <c r="L103">
        <v>0</v>
      </c>
      <c r="M103">
        <v>6.8346</v>
      </c>
      <c r="N103" t="b">
        <v>0</v>
      </c>
      <c r="O103" t="b">
        <v>0</v>
      </c>
      <c r="P103">
        <v>0</v>
      </c>
      <c r="Q103">
        <v>290.05352210998541</v>
      </c>
    </row>
    <row r="104" spans="1:17" x14ac:dyDescent="0.35">
      <c r="A104">
        <v>-15</v>
      </c>
      <c r="B104">
        <v>1</v>
      </c>
      <c r="C104">
        <v>165.66</v>
      </c>
      <c r="D104">
        <v>34.094799999999999</v>
      </c>
      <c r="E104">
        <v>52.8491</v>
      </c>
      <c r="F104">
        <v>6.6500000000000004E-2</v>
      </c>
      <c r="G104">
        <v>6.3014000000000001</v>
      </c>
      <c r="H104">
        <v>0.7994</v>
      </c>
      <c r="I104">
        <v>166.64269999999999</v>
      </c>
      <c r="J104">
        <v>0</v>
      </c>
      <c r="K104">
        <v>2</v>
      </c>
      <c r="L104">
        <v>0</v>
      </c>
      <c r="M104">
        <v>7.3087999999999997</v>
      </c>
      <c r="N104" t="b">
        <v>0</v>
      </c>
      <c r="O104" t="b">
        <v>0</v>
      </c>
      <c r="P104">
        <v>0</v>
      </c>
      <c r="Q104">
        <v>233.15965938568121</v>
      </c>
    </row>
    <row r="105" spans="1:17" x14ac:dyDescent="0.35">
      <c r="A105">
        <v>-10</v>
      </c>
      <c r="B105">
        <v>1</v>
      </c>
      <c r="C105">
        <v>165.66</v>
      </c>
      <c r="D105">
        <v>34.0869</v>
      </c>
      <c r="E105">
        <v>55.441600000000001</v>
      </c>
      <c r="F105">
        <v>7.0400000000000004E-2</v>
      </c>
      <c r="G105">
        <v>6.3014000000000001</v>
      </c>
      <c r="H105">
        <v>0.68759999999999999</v>
      </c>
      <c r="I105">
        <v>166.38509999999999</v>
      </c>
      <c r="J105">
        <v>0</v>
      </c>
      <c r="K105">
        <v>2</v>
      </c>
      <c r="L105">
        <v>0</v>
      </c>
      <c r="M105">
        <v>7.7423000000000002</v>
      </c>
      <c r="N105" t="b">
        <v>0</v>
      </c>
      <c r="O105" t="b">
        <v>0</v>
      </c>
      <c r="P105">
        <v>0</v>
      </c>
      <c r="Q105">
        <v>272.70677828788757</v>
      </c>
    </row>
    <row r="106" spans="1:17" x14ac:dyDescent="0.35">
      <c r="A106">
        <v>-5</v>
      </c>
      <c r="B106">
        <v>1</v>
      </c>
      <c r="C106">
        <v>165.66</v>
      </c>
      <c r="D106">
        <v>34.061100000000003</v>
      </c>
      <c r="E106">
        <v>57.678800000000003</v>
      </c>
      <c r="F106">
        <v>7.4800000000000005E-2</v>
      </c>
      <c r="G106">
        <v>6.3014000000000001</v>
      </c>
      <c r="H106">
        <v>0.6996</v>
      </c>
      <c r="I106">
        <v>166.1275</v>
      </c>
      <c r="J106">
        <v>0</v>
      </c>
      <c r="K106">
        <v>2</v>
      </c>
      <c r="L106">
        <v>0</v>
      </c>
      <c r="M106">
        <v>8.2225000000000001</v>
      </c>
      <c r="N106" t="b">
        <v>0</v>
      </c>
      <c r="O106" t="b">
        <v>0</v>
      </c>
      <c r="P106">
        <v>0</v>
      </c>
      <c r="Q106">
        <v>279.23144698143011</v>
      </c>
    </row>
    <row r="107" spans="1:17" x14ac:dyDescent="0.35">
      <c r="A107">
        <v>0</v>
      </c>
      <c r="B107">
        <v>1</v>
      </c>
      <c r="C107">
        <v>164.30459999999999</v>
      </c>
      <c r="D107">
        <v>34.012099999999997</v>
      </c>
      <c r="E107">
        <v>58.871600000000001</v>
      </c>
      <c r="F107">
        <v>7.9600000000000004E-2</v>
      </c>
      <c r="G107">
        <v>6.2984999999999998</v>
      </c>
      <c r="H107">
        <v>0.70689999999999997</v>
      </c>
      <c r="I107">
        <v>165.8698</v>
      </c>
      <c r="J107">
        <v>0</v>
      </c>
      <c r="K107">
        <v>2</v>
      </c>
      <c r="L107">
        <v>0</v>
      </c>
      <c r="M107">
        <v>8.7476000000000003</v>
      </c>
      <c r="N107" t="b">
        <v>0</v>
      </c>
      <c r="O107" t="b">
        <v>0</v>
      </c>
      <c r="P107">
        <v>0</v>
      </c>
      <c r="Q107">
        <v>293.38659358024597</v>
      </c>
    </row>
    <row r="108" spans="1:17" x14ac:dyDescent="0.35">
      <c r="A108">
        <v>5</v>
      </c>
      <c r="B108">
        <v>1</v>
      </c>
      <c r="C108">
        <v>159.78659999999999</v>
      </c>
      <c r="D108">
        <v>33.830199999999998</v>
      </c>
      <c r="E108">
        <v>58.271500000000003</v>
      </c>
      <c r="F108">
        <v>8.0699999999999994E-2</v>
      </c>
      <c r="G108">
        <v>6.2888999999999999</v>
      </c>
      <c r="H108">
        <v>0.69969999999999999</v>
      </c>
      <c r="I108">
        <v>165.6121</v>
      </c>
      <c r="J108">
        <v>0</v>
      </c>
      <c r="K108">
        <v>2</v>
      </c>
      <c r="L108">
        <v>0</v>
      </c>
      <c r="M108">
        <v>8.8671000000000006</v>
      </c>
      <c r="N108" t="b">
        <v>0</v>
      </c>
      <c r="O108" t="b">
        <v>0</v>
      </c>
      <c r="P108">
        <v>0</v>
      </c>
      <c r="Q108">
        <v>431.90509724616999</v>
      </c>
    </row>
    <row r="109" spans="1:17" x14ac:dyDescent="0.35">
      <c r="A109">
        <v>8</v>
      </c>
      <c r="B109">
        <v>1</v>
      </c>
      <c r="C109">
        <v>157.07579999999999</v>
      </c>
      <c r="D109">
        <v>33.7012</v>
      </c>
      <c r="E109">
        <v>57.8108</v>
      </c>
      <c r="F109">
        <v>8.1199999999999994E-2</v>
      </c>
      <c r="G109">
        <v>6.2831999999999999</v>
      </c>
      <c r="H109">
        <v>0.69450000000000001</v>
      </c>
      <c r="I109">
        <v>164.94040000000001</v>
      </c>
      <c r="J109">
        <v>0</v>
      </c>
      <c r="K109">
        <v>2</v>
      </c>
      <c r="L109">
        <v>0</v>
      </c>
      <c r="M109">
        <v>8.9309999999999992</v>
      </c>
      <c r="N109" t="b">
        <v>0</v>
      </c>
      <c r="O109" t="b">
        <v>0</v>
      </c>
      <c r="P109">
        <v>0</v>
      </c>
      <c r="Q109">
        <v>360.76998686790472</v>
      </c>
    </row>
  </sheetData>
  <sortState xmlns:xlrd2="http://schemas.microsoft.com/office/spreadsheetml/2017/richdata2" ref="A2:Q110">
    <sortCondition descending="1" ref="O1:O110"/>
  </sortState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BBAC-B007-4FA6-90BB-331701001455}">
  <sheetPr codeName="Лист7"/>
  <dimension ref="A1:BA109"/>
  <sheetViews>
    <sheetView tabSelected="1" topLeftCell="AK10" zoomScale="55" zoomScaleNormal="55" workbookViewId="0">
      <selection activeCell="BH41" sqref="BH41"/>
    </sheetView>
  </sheetViews>
  <sheetFormatPr defaultRowHeight="14.5" x14ac:dyDescent="0.35"/>
  <cols>
    <col min="9" max="9" width="13.26953125" customWidth="1"/>
    <col min="15" max="15" width="20.81640625" customWidth="1"/>
    <col min="17" max="18" width="15.453125" customWidth="1"/>
    <col min="23" max="23" width="40.81640625" customWidth="1"/>
    <col min="24" max="24" width="22.1796875" customWidth="1"/>
    <col min="25" max="25" width="33.7265625" customWidth="1"/>
    <col min="33" max="34" width="15.26953125" customWidth="1"/>
    <col min="35" max="35" width="15" customWidth="1"/>
  </cols>
  <sheetData>
    <row r="1" spans="1:53" ht="28.5" x14ac:dyDescent="0.6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7"/>
      <c r="V1" s="10" t="s">
        <v>33</v>
      </c>
      <c r="W1" t="s">
        <v>28</v>
      </c>
      <c r="X1" s="13" t="s">
        <v>36</v>
      </c>
      <c r="Z1" s="15" t="s">
        <v>43</v>
      </c>
      <c r="AD1" s="16" t="s">
        <v>44</v>
      </c>
    </row>
    <row r="2" spans="1:53" ht="72.5" x14ac:dyDescent="0.35">
      <c r="A2" s="18">
        <v>-29</v>
      </c>
      <c r="B2" s="18">
        <v>0.85985999999999996</v>
      </c>
      <c r="C2" s="18">
        <v>142.44489999999999</v>
      </c>
      <c r="D2" s="18">
        <v>32.771099999999997</v>
      </c>
      <c r="E2" s="18">
        <v>42.977600000000002</v>
      </c>
      <c r="F2" s="18">
        <v>3.9899999999999998E-2</v>
      </c>
      <c r="G2" s="18">
        <v>6.2521000000000004</v>
      </c>
      <c r="H2" s="18">
        <v>2.6173999999999999</v>
      </c>
      <c r="I2" s="18">
        <v>157.01249999999999</v>
      </c>
      <c r="J2" s="18"/>
      <c r="K2" s="18">
        <v>0</v>
      </c>
      <c r="L2" s="18">
        <v>0</v>
      </c>
      <c r="M2" s="18">
        <v>4.3882000000000003</v>
      </c>
      <c r="N2" s="18" t="b">
        <v>1</v>
      </c>
      <c r="O2" s="18" t="b">
        <v>1</v>
      </c>
      <c r="P2" s="18">
        <v>0</v>
      </c>
      <c r="Q2" s="18">
        <v>636.71809458732605</v>
      </c>
      <c r="V2" s="11" t="s">
        <v>32</v>
      </c>
      <c r="W2" s="7" t="s">
        <v>29</v>
      </c>
      <c r="X2" s="8" t="s">
        <v>30</v>
      </c>
      <c r="Y2" s="9" t="s">
        <v>31</v>
      </c>
      <c r="Z2" s="7" t="s">
        <v>29</v>
      </c>
      <c r="AA2" s="8" t="s">
        <v>30</v>
      </c>
      <c r="AB2" s="9" t="s">
        <v>31</v>
      </c>
      <c r="AD2" s="7" t="s">
        <v>29</v>
      </c>
      <c r="AE2" s="8" t="s">
        <v>30</v>
      </c>
      <c r="AF2" s="9" t="s">
        <v>31</v>
      </c>
      <c r="AG2" s="7" t="s">
        <v>29</v>
      </c>
      <c r="AH2" s="8" t="s">
        <v>30</v>
      </c>
      <c r="AI2" s="9" t="s">
        <v>31</v>
      </c>
    </row>
    <row r="3" spans="1:53" x14ac:dyDescent="0.3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1524.729214906693</v>
      </c>
      <c r="R3" s="18"/>
      <c r="S3" t="s">
        <v>40</v>
      </c>
      <c r="T3">
        <v>0.95</v>
      </c>
      <c r="V3">
        <v>-29</v>
      </c>
      <c r="W3">
        <f t="shared" ref="W3:W11" si="0">C11+(E11*$T$4*$T$5)-F11/$T$3/$T$4-G11-H11/$T$3/$T$4</f>
        <v>181.13756587080277</v>
      </c>
      <c r="X3">
        <f t="shared" ref="X3:X11" si="1">C20+(E20*$T$4*$T$5)-F20/$T$3/$T$4-G20-H20/$T$3/$T$4</f>
        <v>171.84895145773527</v>
      </c>
      <c r="Y3">
        <f t="shared" ref="Y3:Y11" si="2">C2+(E2*$T$4*$T$5)-F2/$T$3/$T$4-G2-H2/$T$3/$T$4</f>
        <v>175.06425550511426</v>
      </c>
      <c r="Z3">
        <f t="shared" ref="Z3:Z11" si="3">W3/((100*C11)/D11-I11)</f>
        <v>0.63727522042552254</v>
      </c>
      <c r="AA3">
        <f t="shared" ref="AA3:AA11" si="4">X3/((100*C20)/D20-I20)</f>
        <v>0.62615689934884866</v>
      </c>
      <c r="AB3">
        <f t="shared" ref="AB3:AB11" si="5">Y3/((C2*100)/D2-I2)</f>
        <v>0.63051292317147878</v>
      </c>
      <c r="AD3">
        <f t="shared" ref="AD3:AD11" si="6">(W3+I11)/(100*C11/D11)</f>
        <v>0.7678784383951931</v>
      </c>
      <c r="AE3">
        <f t="shared" ref="AE3:AE11" si="7">(X3+I20)/(100*C20/D20)</f>
        <v>0.76145905232352507</v>
      </c>
      <c r="AF3">
        <f t="shared" ref="AF3:AF11" si="8">(Y3+I2)/(100*C2/D2)</f>
        <v>0.7639810595067742</v>
      </c>
      <c r="AG3">
        <f t="shared" ref="AG3:AG11" si="9">B11</f>
        <v>0.88970000000000005</v>
      </c>
      <c r="AH3">
        <f t="shared" ref="AH3:AH11" si="10">B20</f>
        <v>0.84547000000000005</v>
      </c>
      <c r="AI3">
        <f t="shared" ref="AI3:AI11" si="11">B2</f>
        <v>0.85985999999999996</v>
      </c>
    </row>
    <row r="4" spans="1:53" x14ac:dyDescent="0.3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1509.7275032997129</v>
      </c>
      <c r="S4" t="s">
        <v>41</v>
      </c>
      <c r="T4">
        <v>0.99</v>
      </c>
      <c r="V4">
        <v>-25</v>
      </c>
      <c r="W4">
        <f t="shared" si="0"/>
        <v>194.11196124921852</v>
      </c>
      <c r="X4">
        <f t="shared" si="1"/>
        <v>183.09151329886231</v>
      </c>
      <c r="Y4">
        <f t="shared" si="2"/>
        <v>187.45722067174907</v>
      </c>
      <c r="Z4">
        <f t="shared" si="3"/>
        <v>0.65147523351187631</v>
      </c>
      <c r="AA4">
        <f t="shared" si="4"/>
        <v>0.64264883639296344</v>
      </c>
      <c r="AB4">
        <f t="shared" si="5"/>
        <v>0.64701713584893716</v>
      </c>
      <c r="AD4">
        <f t="shared" si="6"/>
        <v>0.77648425035803914</v>
      </c>
      <c r="AE4">
        <f t="shared" si="7"/>
        <v>0.77221415805151805</v>
      </c>
      <c r="AF4">
        <f t="shared" si="8"/>
        <v>0.77440816895601972</v>
      </c>
      <c r="AG4">
        <f t="shared" si="9"/>
        <v>0.94932000000000005</v>
      </c>
      <c r="AH4">
        <f t="shared" si="10"/>
        <v>0.89854999999999996</v>
      </c>
      <c r="AI4">
        <f t="shared" si="11"/>
        <v>0.91771000000000003</v>
      </c>
    </row>
    <row r="5" spans="1:53" x14ac:dyDescent="0.3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1156.584912538528</v>
      </c>
      <c r="R5" s="18"/>
      <c r="S5" t="s">
        <v>42</v>
      </c>
      <c r="T5">
        <v>0.98</v>
      </c>
      <c r="V5">
        <v>-20</v>
      </c>
      <c r="W5">
        <f t="shared" si="0"/>
        <v>204.62960565255716</v>
      </c>
      <c r="X5">
        <f t="shared" si="1"/>
        <v>192.55987331577887</v>
      </c>
      <c r="Y5">
        <f t="shared" si="2"/>
        <v>197.85202699937264</v>
      </c>
      <c r="Z5">
        <f t="shared" si="3"/>
        <v>0.66107635839379497</v>
      </c>
      <c r="AA5">
        <f t="shared" si="4"/>
        <v>0.65834264504396944</v>
      </c>
      <c r="AB5">
        <f t="shared" si="5"/>
        <v>0.66122196160902258</v>
      </c>
      <c r="AD5">
        <f t="shared" si="6"/>
        <v>0.78195269602747575</v>
      </c>
      <c r="AE5">
        <f t="shared" si="7"/>
        <v>0.78218137378664865</v>
      </c>
      <c r="AF5">
        <f t="shared" si="8"/>
        <v>0.78318443733754983</v>
      </c>
      <c r="AG5">
        <f t="shared" si="9"/>
        <v>0.98975999999999997</v>
      </c>
      <c r="AH5">
        <f t="shared" si="10"/>
        <v>0.93374000000000001</v>
      </c>
      <c r="AI5">
        <f t="shared" si="11"/>
        <v>0.95733000000000001</v>
      </c>
    </row>
    <row r="6" spans="1:53" x14ac:dyDescent="0.3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701.46476936340332</v>
      </c>
      <c r="V6">
        <v>-15</v>
      </c>
      <c r="W6">
        <f t="shared" si="0"/>
        <v>205.80322292069113</v>
      </c>
      <c r="X6">
        <f t="shared" si="1"/>
        <v>192.51648191266347</v>
      </c>
      <c r="Y6">
        <f t="shared" si="2"/>
        <v>198.48648515336524</v>
      </c>
      <c r="Z6">
        <f t="shared" si="3"/>
        <v>0.67205592223509536</v>
      </c>
      <c r="AA6">
        <f t="shared" si="4"/>
        <v>0.66723635386029967</v>
      </c>
      <c r="AB6">
        <f t="shared" si="5"/>
        <v>0.67130130649635533</v>
      </c>
      <c r="AD6">
        <f t="shared" si="6"/>
        <v>0.78985482860597078</v>
      </c>
      <c r="AE6">
        <f t="shared" si="7"/>
        <v>0.78859812531228657</v>
      </c>
      <c r="AF6">
        <f t="shared" si="8"/>
        <v>0.79045599530444199</v>
      </c>
      <c r="AG6">
        <f t="shared" si="9"/>
        <v>0.98258999999999996</v>
      </c>
      <c r="AH6">
        <f t="shared" si="10"/>
        <v>0.92064000000000001</v>
      </c>
      <c r="AI6">
        <f t="shared" si="11"/>
        <v>0.94764999999999999</v>
      </c>
    </row>
    <row r="7" spans="1:53" x14ac:dyDescent="0.3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1393.263759374619</v>
      </c>
      <c r="V7">
        <v>-10</v>
      </c>
      <c r="W7">
        <f t="shared" si="0"/>
        <v>206.70938820699629</v>
      </c>
      <c r="X7">
        <f t="shared" si="1"/>
        <v>192.14627973138758</v>
      </c>
      <c r="Y7">
        <f t="shared" si="2"/>
        <v>198.83285532277509</v>
      </c>
      <c r="Z7">
        <f t="shared" si="3"/>
        <v>0.68267668387514757</v>
      </c>
      <c r="AA7">
        <f t="shared" si="4"/>
        <v>0.67547589713598311</v>
      </c>
      <c r="AB7">
        <f t="shared" si="5"/>
        <v>0.68073926798168138</v>
      </c>
      <c r="AD7">
        <f t="shared" si="6"/>
        <v>0.79753129889575192</v>
      </c>
      <c r="AE7">
        <f t="shared" si="7"/>
        <v>0.79460278236274062</v>
      </c>
      <c r="AF7">
        <f t="shared" si="8"/>
        <v>0.79729374357630034</v>
      </c>
      <c r="AG7">
        <f t="shared" si="9"/>
        <v>0.97457000000000005</v>
      </c>
      <c r="AH7">
        <f t="shared" si="10"/>
        <v>0.90629999999999999</v>
      </c>
      <c r="AI7">
        <f t="shared" si="11"/>
        <v>0.93705000000000005</v>
      </c>
    </row>
    <row r="8" spans="1:53" x14ac:dyDescent="0.3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636.11387467384338</v>
      </c>
      <c r="V8">
        <v>-5</v>
      </c>
      <c r="W8">
        <f t="shared" si="0"/>
        <v>207.99066046324296</v>
      </c>
      <c r="X8">
        <f t="shared" si="1"/>
        <v>192.54675085735249</v>
      </c>
      <c r="Y8">
        <f t="shared" si="2"/>
        <v>199.70820992674109</v>
      </c>
      <c r="Z8">
        <f t="shared" si="3"/>
        <v>0.69069035173488935</v>
      </c>
      <c r="AA8">
        <f t="shared" si="4"/>
        <v>0.68180325188015267</v>
      </c>
      <c r="AB8">
        <f t="shared" si="5"/>
        <v>0.68802044051979483</v>
      </c>
      <c r="AD8">
        <f t="shared" si="6"/>
        <v>0.80310312193309097</v>
      </c>
      <c r="AE8">
        <f t="shared" si="7"/>
        <v>0.79884781912893921</v>
      </c>
      <c r="AF8">
        <f t="shared" si="8"/>
        <v>0.80228865312812969</v>
      </c>
      <c r="AG8">
        <f t="shared" si="9"/>
        <v>0.97009999999999996</v>
      </c>
      <c r="AH8">
        <f t="shared" si="10"/>
        <v>0.89702000000000004</v>
      </c>
      <c r="AI8">
        <f t="shared" si="11"/>
        <v>0.93044000000000004</v>
      </c>
    </row>
    <row r="9" spans="1:53" ht="92" x14ac:dyDescent="2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806.78432488441467</v>
      </c>
      <c r="V9">
        <v>0</v>
      </c>
      <c r="W9">
        <f t="shared" si="0"/>
        <v>207.30382832143539</v>
      </c>
      <c r="X9">
        <f t="shared" si="1"/>
        <v>190.90514251236573</v>
      </c>
      <c r="Y9">
        <f t="shared" si="2"/>
        <v>198.73947885409888</v>
      </c>
      <c r="Z9">
        <f t="shared" si="3"/>
        <v>0.69894294507779942</v>
      </c>
      <c r="AA9">
        <f t="shared" si="4"/>
        <v>0.6884222522018929</v>
      </c>
      <c r="AB9">
        <f t="shared" si="5"/>
        <v>0.69554448470388708</v>
      </c>
      <c r="AD9">
        <f t="shared" si="6"/>
        <v>0.80950906200284012</v>
      </c>
      <c r="AE9">
        <f t="shared" si="7"/>
        <v>0.80406357375494109</v>
      </c>
      <c r="AF9">
        <f t="shared" si="8"/>
        <v>0.80809278865932643</v>
      </c>
      <c r="AG9">
        <f t="shared" si="9"/>
        <v>0.96735000000000004</v>
      </c>
      <c r="AH9">
        <f t="shared" si="10"/>
        <v>0.88851000000000002</v>
      </c>
      <c r="AI9">
        <f t="shared" si="11"/>
        <v>0.92576999999999998</v>
      </c>
      <c r="BA9" s="14" t="s">
        <v>45</v>
      </c>
    </row>
    <row r="10" spans="1:53" x14ac:dyDescent="0.3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887.07017183303833</v>
      </c>
      <c r="V10">
        <v>5</v>
      </c>
      <c r="W10">
        <f t="shared" si="0"/>
        <v>202.63307467695907</v>
      </c>
      <c r="X10">
        <f t="shared" si="1"/>
        <v>186.55848400231793</v>
      </c>
      <c r="Y10">
        <f t="shared" si="2"/>
        <v>194.29244468757045</v>
      </c>
      <c r="Z10">
        <f t="shared" si="3"/>
        <v>0.70760875605892049</v>
      </c>
      <c r="AA10">
        <f t="shared" si="4"/>
        <v>0.69704237409272329</v>
      </c>
      <c r="AB10">
        <f t="shared" si="5"/>
        <v>0.7042625250155683</v>
      </c>
      <c r="AD10">
        <f t="shared" si="6"/>
        <v>0.8173642963609774</v>
      </c>
      <c r="AE10">
        <f t="shared" si="7"/>
        <v>0.81183865049626569</v>
      </c>
      <c r="AF10">
        <f t="shared" si="8"/>
        <v>0.81593961541559257</v>
      </c>
      <c r="AG10">
        <f t="shared" si="9"/>
        <v>0.96772000000000002</v>
      </c>
      <c r="AH10">
        <f t="shared" si="10"/>
        <v>0.88778999999999997</v>
      </c>
      <c r="AI10">
        <f t="shared" si="11"/>
        <v>0.92593999999999999</v>
      </c>
    </row>
    <row r="11" spans="1:53" x14ac:dyDescent="0.35">
      <c r="A11">
        <v>-29</v>
      </c>
      <c r="B11">
        <v>0.88970000000000005</v>
      </c>
      <c r="C11">
        <v>147.3869</v>
      </c>
      <c r="D11">
        <v>33.183</v>
      </c>
      <c r="E11">
        <v>43.947899999999997</v>
      </c>
      <c r="F11">
        <v>4.0399999999999998E-2</v>
      </c>
      <c r="G11">
        <v>6.2625999999999999</v>
      </c>
      <c r="H11">
        <v>2.4283999999999999</v>
      </c>
      <c r="I11">
        <v>159.9263</v>
      </c>
      <c r="J11">
        <v>2.1876000000000002</v>
      </c>
      <c r="K11">
        <v>1</v>
      </c>
      <c r="L11">
        <v>0</v>
      </c>
      <c r="M11">
        <v>4.4360999999999997</v>
      </c>
      <c r="N11" t="b">
        <v>1</v>
      </c>
      <c r="O11" t="b">
        <v>1</v>
      </c>
      <c r="P11">
        <v>20.985125576037831</v>
      </c>
      <c r="Q11">
        <v>1510.7275137901311</v>
      </c>
      <c r="V11">
        <v>8</v>
      </c>
      <c r="W11">
        <f t="shared" si="0"/>
        <v>199.3803393126741</v>
      </c>
      <c r="X11">
        <f t="shared" si="1"/>
        <v>183.51218675597025</v>
      </c>
      <c r="Y11">
        <f t="shared" si="2"/>
        <v>191.17246153573632</v>
      </c>
      <c r="Z11">
        <f t="shared" si="3"/>
        <v>0.71077472690213972</v>
      </c>
      <c r="AA11">
        <f t="shared" si="4"/>
        <v>0.69987972104010887</v>
      </c>
      <c r="AB11">
        <f t="shared" si="5"/>
        <v>0.70722919011666807</v>
      </c>
      <c r="AD11">
        <f t="shared" si="6"/>
        <v>0.82048143325872613</v>
      </c>
      <c r="AE11">
        <f t="shared" si="7"/>
        <v>0.81476468431814286</v>
      </c>
      <c r="AF11">
        <f t="shared" si="8"/>
        <v>0.81892324418297935</v>
      </c>
      <c r="AG11">
        <f t="shared" si="9"/>
        <v>0.96652000000000005</v>
      </c>
      <c r="AH11">
        <f t="shared" si="10"/>
        <v>0.88644999999999996</v>
      </c>
      <c r="AI11">
        <f t="shared" si="11"/>
        <v>0.92483000000000004</v>
      </c>
    </row>
    <row r="12" spans="1:53" x14ac:dyDescent="0.35">
      <c r="A12">
        <v>-25</v>
      </c>
      <c r="B12">
        <v>0.94932000000000005</v>
      </c>
      <c r="C12">
        <v>157.26410000000001</v>
      </c>
      <c r="D12">
        <v>33.849299999999999</v>
      </c>
      <c r="E12">
        <v>46.261899999999997</v>
      </c>
      <c r="F12">
        <v>4.0399999999999998E-2</v>
      </c>
      <c r="G12">
        <v>6.2835999999999999</v>
      </c>
      <c r="H12">
        <v>1.6072</v>
      </c>
      <c r="I12">
        <v>166.64320000000001</v>
      </c>
      <c r="J12">
        <v>2.3721000000000001</v>
      </c>
      <c r="K12">
        <v>1</v>
      </c>
      <c r="L12">
        <v>0</v>
      </c>
      <c r="M12">
        <v>4.4428999999999998</v>
      </c>
      <c r="N12" t="b">
        <v>1</v>
      </c>
      <c r="O12" t="b">
        <v>1</v>
      </c>
      <c r="P12">
        <v>20.985125576037831</v>
      </c>
      <c r="Q12">
        <v>1569.987674474716</v>
      </c>
      <c r="V12" s="12" t="s">
        <v>34</v>
      </c>
    </row>
    <row r="13" spans="1:53" x14ac:dyDescent="0.35">
      <c r="A13">
        <v>-20</v>
      </c>
      <c r="B13">
        <v>0.98975999999999997</v>
      </c>
      <c r="C13">
        <v>163.96350000000001</v>
      </c>
      <c r="D13">
        <v>34.078400000000002</v>
      </c>
      <c r="E13">
        <v>49.5533</v>
      </c>
      <c r="F13">
        <v>4.0099999999999997E-2</v>
      </c>
      <c r="G13">
        <v>6.2977999999999996</v>
      </c>
      <c r="H13">
        <v>1.0064</v>
      </c>
      <c r="I13">
        <v>171.59610000000001</v>
      </c>
      <c r="J13">
        <v>2.8113000000000001</v>
      </c>
      <c r="K13">
        <v>1</v>
      </c>
      <c r="L13">
        <v>0</v>
      </c>
      <c r="M13">
        <v>4.4066000000000001</v>
      </c>
      <c r="N13" t="b">
        <v>1</v>
      </c>
      <c r="O13" t="b">
        <v>1</v>
      </c>
      <c r="P13">
        <v>20.985125576037831</v>
      </c>
      <c r="Q13">
        <v>589.97453260421753</v>
      </c>
      <c r="V13" s="12" t="s">
        <v>35</v>
      </c>
      <c r="X13" s="13" t="s">
        <v>36</v>
      </c>
    </row>
    <row r="14" spans="1:53" ht="29" x14ac:dyDescent="0.35">
      <c r="A14">
        <v>-15</v>
      </c>
      <c r="B14">
        <v>0.98258999999999996</v>
      </c>
      <c r="C14">
        <v>162.77619999999999</v>
      </c>
      <c r="D14">
        <v>34.061500000000002</v>
      </c>
      <c r="E14">
        <v>51.9161</v>
      </c>
      <c r="F14">
        <v>4.02E-2</v>
      </c>
      <c r="G14">
        <v>6.2953000000000001</v>
      </c>
      <c r="H14">
        <v>0.94420000000000004</v>
      </c>
      <c r="I14">
        <v>171.65979999999999</v>
      </c>
      <c r="J14">
        <v>3.2502</v>
      </c>
      <c r="K14">
        <v>1</v>
      </c>
      <c r="L14">
        <v>0</v>
      </c>
      <c r="M14">
        <v>4.4206000000000003</v>
      </c>
      <c r="N14" t="b">
        <v>1</v>
      </c>
      <c r="O14" t="b">
        <v>1</v>
      </c>
      <c r="P14">
        <v>20.985125576037831</v>
      </c>
      <c r="Q14">
        <v>535.24327397346497</v>
      </c>
      <c r="W14" s="7" t="s">
        <v>29</v>
      </c>
      <c r="X14" s="8" t="s">
        <v>30</v>
      </c>
      <c r="Y14" s="9" t="s">
        <v>31</v>
      </c>
    </row>
    <row r="15" spans="1:53" x14ac:dyDescent="0.35">
      <c r="A15">
        <v>-10</v>
      </c>
      <c r="B15">
        <v>0.97457000000000005</v>
      </c>
      <c r="C15">
        <v>161.44649999999999</v>
      </c>
      <c r="D15">
        <v>34.020400000000002</v>
      </c>
      <c r="E15">
        <v>54.142800000000001</v>
      </c>
      <c r="F15">
        <v>4.0399999999999998E-2</v>
      </c>
      <c r="G15">
        <v>6.2923999999999998</v>
      </c>
      <c r="H15">
        <v>0.87570000000000003</v>
      </c>
      <c r="I15">
        <v>171.7654</v>
      </c>
      <c r="J15">
        <v>3.6888999999999998</v>
      </c>
      <c r="K15">
        <v>1</v>
      </c>
      <c r="L15">
        <v>0</v>
      </c>
      <c r="M15">
        <v>4.4458000000000002</v>
      </c>
      <c r="N15" t="b">
        <v>1</v>
      </c>
      <c r="O15" t="b">
        <v>1</v>
      </c>
      <c r="P15">
        <v>20.985125576037831</v>
      </c>
      <c r="Q15">
        <v>493.83305788040161</v>
      </c>
      <c r="V15">
        <v>-29</v>
      </c>
      <c r="W15">
        <f t="shared" ref="W15:W23" si="12">C65+(E65*$T$4*$T$5)-F65/$T$3/$T$4-G65-H65/$T$3/$T$4</f>
        <v>204.68195662635833</v>
      </c>
      <c r="X15">
        <f t="shared" ref="X15:X23" si="13">C74+(E74*$T$4*$T$5)-F74/$T$3/$T$4-G74-H74/$T$3/$T$4</f>
        <v>204.9378109421159</v>
      </c>
      <c r="Y15">
        <f t="shared" ref="Y15:Y23" si="14">C56+(E56*$T$4*$T$5)-F56/$T$3/$T$4-G56-H56/$T$3/$T$4</f>
        <v>205.13768958891018</v>
      </c>
      <c r="Z15">
        <f t="shared" ref="Z15:Z23" si="15">W15/((100*C65)/D65-I65)</f>
        <v>0.63122232116501797</v>
      </c>
      <c r="AA15">
        <f t="shared" ref="AA15:AA23" si="16">X15/((100*C74)/D74-I74)</f>
        <v>0.62011930570106699</v>
      </c>
      <c r="AB15">
        <f t="shared" ref="AB15:AB23" si="17">Y15/((100*C56)/D56-I56)</f>
        <v>0.62325556396576853</v>
      </c>
      <c r="AD15">
        <f t="shared" ref="AD15:AD23" si="18">(W15+I65)/(100*C65/D65)</f>
        <v>0.75402541189716665</v>
      </c>
      <c r="AE15">
        <f t="shared" ref="AE15:AE23" si="19">(X15+I74)/(100*C74/D74)</f>
        <v>0.74176062171081458</v>
      </c>
      <c r="AF15">
        <f t="shared" ref="AF15:AF23" si="20">(Y15+I56)/(100*C56/D56)</f>
        <v>0.74493284017830408</v>
      </c>
    </row>
    <row r="16" spans="1:53" x14ac:dyDescent="0.35">
      <c r="A16">
        <v>-5</v>
      </c>
      <c r="B16">
        <v>0.97009999999999996</v>
      </c>
      <c r="C16">
        <v>160.70609999999999</v>
      </c>
      <c r="D16">
        <v>33.971699999999998</v>
      </c>
      <c r="E16">
        <v>56.1128</v>
      </c>
      <c r="F16">
        <v>4.0500000000000001E-2</v>
      </c>
      <c r="G16">
        <v>6.2908999999999997</v>
      </c>
      <c r="H16">
        <v>0.7732</v>
      </c>
      <c r="I16">
        <v>171.92429999999999</v>
      </c>
      <c r="J16">
        <v>4.1273999999999997</v>
      </c>
      <c r="K16">
        <v>1</v>
      </c>
      <c r="L16">
        <v>0</v>
      </c>
      <c r="M16">
        <v>4.4489000000000001</v>
      </c>
      <c r="N16" t="b">
        <v>1</v>
      </c>
      <c r="O16" t="b">
        <v>1</v>
      </c>
      <c r="P16">
        <v>20.985125576037831</v>
      </c>
      <c r="Q16">
        <v>1166.066960811615</v>
      </c>
      <c r="V16">
        <v>-25</v>
      </c>
      <c r="W16">
        <f t="shared" si="12"/>
        <v>204.80623081123869</v>
      </c>
      <c r="X16">
        <f t="shared" si="13"/>
        <v>204.89904755580011</v>
      </c>
      <c r="Y16">
        <f t="shared" si="14"/>
        <v>205.12811200461454</v>
      </c>
      <c r="Z16">
        <f t="shared" si="15"/>
        <v>0.64532440104412825</v>
      </c>
      <c r="AA16">
        <f t="shared" si="16"/>
        <v>0.63239564563661654</v>
      </c>
      <c r="AB16">
        <f t="shared" si="17"/>
        <v>0.63615415876698722</v>
      </c>
      <c r="AD16">
        <f t="shared" si="18"/>
        <v>0.76841581335029352</v>
      </c>
      <c r="AE16">
        <f t="shared" si="19"/>
        <v>0.75495591266061823</v>
      </c>
      <c r="AF16">
        <f t="shared" si="20"/>
        <v>0.75862474836327864</v>
      </c>
    </row>
    <row r="17" spans="1:35" x14ac:dyDescent="0.35">
      <c r="A17">
        <v>0</v>
      </c>
      <c r="B17">
        <v>0.96735000000000004</v>
      </c>
      <c r="C17">
        <v>158.94049999999999</v>
      </c>
      <c r="D17">
        <v>33.907400000000003</v>
      </c>
      <c r="E17">
        <v>57.190100000000001</v>
      </c>
      <c r="F17">
        <v>4.0399999999999998E-2</v>
      </c>
      <c r="G17">
        <v>6.2870999999999997</v>
      </c>
      <c r="H17">
        <v>0.74529999999999996</v>
      </c>
      <c r="I17">
        <v>172.1525</v>
      </c>
      <c r="J17">
        <v>4.5658000000000003</v>
      </c>
      <c r="K17">
        <v>1</v>
      </c>
      <c r="L17">
        <v>0</v>
      </c>
      <c r="M17">
        <v>4.4433999999999996</v>
      </c>
      <c r="N17" t="b">
        <v>1</v>
      </c>
      <c r="O17" t="b">
        <v>1</v>
      </c>
      <c r="P17">
        <v>20.985125576037831</v>
      </c>
      <c r="Q17">
        <v>1201.691404819489</v>
      </c>
      <c r="V17">
        <v>-20</v>
      </c>
      <c r="W17">
        <f t="shared" si="12"/>
        <v>206.71635933925569</v>
      </c>
      <c r="X17">
        <f t="shared" si="13"/>
        <v>206.76658686473155</v>
      </c>
      <c r="Y17">
        <f t="shared" si="14"/>
        <v>206.94935951134502</v>
      </c>
      <c r="Z17">
        <f t="shared" si="15"/>
        <v>0.66173109530430652</v>
      </c>
      <c r="AA17">
        <f t="shared" si="16"/>
        <v>0.64687664880420848</v>
      </c>
      <c r="AB17">
        <f t="shared" si="17"/>
        <v>0.65157412488013533</v>
      </c>
      <c r="AD17">
        <f t="shared" si="18"/>
        <v>0.78253968471727842</v>
      </c>
      <c r="AE17">
        <f t="shared" si="19"/>
        <v>0.76772099682017003</v>
      </c>
      <c r="AF17">
        <f t="shared" si="20"/>
        <v>0.77226211226929653</v>
      </c>
    </row>
    <row r="18" spans="1:35" x14ac:dyDescent="0.35">
      <c r="A18">
        <v>5</v>
      </c>
      <c r="B18">
        <v>0.96772000000000002</v>
      </c>
      <c r="C18">
        <v>154.6283</v>
      </c>
      <c r="D18">
        <v>33.728200000000001</v>
      </c>
      <c r="E18">
        <v>56.892800000000001</v>
      </c>
      <c r="F18">
        <v>4.0399999999999998E-2</v>
      </c>
      <c r="G18">
        <v>6.2779999999999996</v>
      </c>
      <c r="H18">
        <v>0.81979999999999997</v>
      </c>
      <c r="I18">
        <v>172.0909</v>
      </c>
      <c r="J18">
        <v>4.6816000000000004</v>
      </c>
      <c r="K18">
        <v>1</v>
      </c>
      <c r="L18">
        <v>0</v>
      </c>
      <c r="M18">
        <v>4.4377000000000004</v>
      </c>
      <c r="N18" t="b">
        <v>1</v>
      </c>
      <c r="O18" t="b">
        <v>1</v>
      </c>
      <c r="P18">
        <v>21.042034015090429</v>
      </c>
      <c r="Q18">
        <v>1778.6026713848109</v>
      </c>
      <c r="V18">
        <v>-15</v>
      </c>
      <c r="W18">
        <f t="shared" si="12"/>
        <v>209.4151269300053</v>
      </c>
      <c r="X18">
        <f t="shared" si="13"/>
        <v>209.63641002190323</v>
      </c>
      <c r="Y18">
        <f t="shared" si="14"/>
        <v>209.69488283053695</v>
      </c>
      <c r="Z18">
        <f t="shared" si="15"/>
        <v>0.67006934394009943</v>
      </c>
      <c r="AA18">
        <f t="shared" si="16"/>
        <v>0.65461863426050182</v>
      </c>
      <c r="AB18">
        <f t="shared" si="17"/>
        <v>0.65993888017537883</v>
      </c>
      <c r="AD18">
        <f t="shared" si="18"/>
        <v>0.78778236955530279</v>
      </c>
      <c r="AE18">
        <f t="shared" si="19"/>
        <v>0.77236043717341452</v>
      </c>
      <c r="AF18">
        <f t="shared" si="20"/>
        <v>0.77761187775024698</v>
      </c>
    </row>
    <row r="19" spans="1:35" x14ac:dyDescent="0.35">
      <c r="A19">
        <v>8</v>
      </c>
      <c r="B19">
        <v>0.96652000000000005</v>
      </c>
      <c r="C19">
        <v>151.8167</v>
      </c>
      <c r="D19">
        <v>33.592500000000001</v>
      </c>
      <c r="E19">
        <v>56.5047</v>
      </c>
      <c r="F19">
        <v>4.0500000000000001E-2</v>
      </c>
      <c r="G19">
        <v>6.2720000000000002</v>
      </c>
      <c r="H19">
        <v>0.8861</v>
      </c>
      <c r="I19">
        <v>171.42500000000001</v>
      </c>
      <c r="J19">
        <v>4.6665000000000001</v>
      </c>
      <c r="K19">
        <v>1</v>
      </c>
      <c r="L19">
        <v>0</v>
      </c>
      <c r="M19">
        <v>4.4489999999999998</v>
      </c>
      <c r="N19" t="b">
        <v>1</v>
      </c>
      <c r="O19" t="b">
        <v>1</v>
      </c>
      <c r="P19">
        <v>21.059775062067811</v>
      </c>
      <c r="Q19">
        <v>1112.8371059894559</v>
      </c>
      <c r="V19">
        <v>-10</v>
      </c>
      <c r="W19">
        <f t="shared" si="12"/>
        <v>212.01636941304622</v>
      </c>
      <c r="X19">
        <f t="shared" si="13"/>
        <v>212.36562584072303</v>
      </c>
      <c r="Y19">
        <f t="shared" si="14"/>
        <v>212.3005749713769</v>
      </c>
      <c r="Z19">
        <f t="shared" si="15"/>
        <v>0.67773289481946619</v>
      </c>
      <c r="AA19">
        <f t="shared" si="16"/>
        <v>0.66155279172599935</v>
      </c>
      <c r="AB19">
        <f t="shared" si="17"/>
        <v>0.66751247292528593</v>
      </c>
      <c r="AD19">
        <f t="shared" si="18"/>
        <v>0.79255801691449757</v>
      </c>
      <c r="AE19">
        <f t="shared" si="19"/>
        <v>0.7764470006845432</v>
      </c>
      <c r="AF19">
        <f t="shared" si="20"/>
        <v>0.78241097181044472</v>
      </c>
    </row>
    <row r="20" spans="1:35" x14ac:dyDescent="0.35">
      <c r="A20">
        <v>-29</v>
      </c>
      <c r="B20">
        <v>0.84547000000000005</v>
      </c>
      <c r="C20">
        <v>140.06100000000001</v>
      </c>
      <c r="D20">
        <v>32.563200000000002</v>
      </c>
      <c r="E20">
        <v>42.16</v>
      </c>
      <c r="F20">
        <v>3.9899999999999998E-2</v>
      </c>
      <c r="G20">
        <v>6.2470999999999997</v>
      </c>
      <c r="H20">
        <v>2.6579999999999999</v>
      </c>
      <c r="I20">
        <v>155.67019999999999</v>
      </c>
      <c r="J20">
        <v>0</v>
      </c>
      <c r="K20">
        <v>2</v>
      </c>
      <c r="L20">
        <v>0</v>
      </c>
      <c r="M20">
        <v>4.3879999999999999</v>
      </c>
      <c r="N20" t="b">
        <v>1</v>
      </c>
      <c r="O20" t="b">
        <v>1</v>
      </c>
      <c r="P20">
        <v>0</v>
      </c>
      <c r="Q20">
        <v>621.80461502075195</v>
      </c>
      <c r="V20">
        <v>-5</v>
      </c>
      <c r="W20">
        <f t="shared" si="12"/>
        <v>214.11854247688464</v>
      </c>
      <c r="X20">
        <f t="shared" si="13"/>
        <v>214.60069629685273</v>
      </c>
      <c r="Y20">
        <f t="shared" si="14"/>
        <v>214.41340557814991</v>
      </c>
      <c r="Z20">
        <f t="shared" si="15"/>
        <v>0.68323049080831966</v>
      </c>
      <c r="AA20">
        <f t="shared" si="16"/>
        <v>0.6663867192119648</v>
      </c>
      <c r="AB20">
        <f t="shared" si="17"/>
        <v>0.67298351536860157</v>
      </c>
      <c r="AD20">
        <f t="shared" si="18"/>
        <v>0.79588664421401778</v>
      </c>
      <c r="AE20">
        <f t="shared" si="19"/>
        <v>0.77910334625961197</v>
      </c>
      <c r="AF20">
        <f t="shared" si="20"/>
        <v>0.78578091179149601</v>
      </c>
    </row>
    <row r="21" spans="1:35" x14ac:dyDescent="0.35">
      <c r="A21">
        <v>-25</v>
      </c>
      <c r="B21">
        <v>0.89854999999999996</v>
      </c>
      <c r="C21">
        <v>148.8545</v>
      </c>
      <c r="D21">
        <v>33.304200000000002</v>
      </c>
      <c r="E21">
        <v>44.261800000000001</v>
      </c>
      <c r="F21">
        <v>3.9800000000000002E-2</v>
      </c>
      <c r="G21">
        <v>6.2656999999999998</v>
      </c>
      <c r="H21">
        <v>2.2551000000000001</v>
      </c>
      <c r="I21">
        <v>162.05279999999999</v>
      </c>
      <c r="J21">
        <v>0</v>
      </c>
      <c r="K21">
        <v>2</v>
      </c>
      <c r="L21">
        <v>0</v>
      </c>
      <c r="M21">
        <v>4.3806000000000003</v>
      </c>
      <c r="N21" t="b">
        <v>1</v>
      </c>
      <c r="O21" t="b">
        <v>1</v>
      </c>
      <c r="P21">
        <v>0</v>
      </c>
      <c r="Q21">
        <v>581.02258992195129</v>
      </c>
      <c r="V21">
        <v>0</v>
      </c>
      <c r="W21">
        <f t="shared" si="12"/>
        <v>213.88619119687402</v>
      </c>
      <c r="X21">
        <f t="shared" si="13"/>
        <v>214.45712087775649</v>
      </c>
      <c r="Y21">
        <f t="shared" si="14"/>
        <v>214.17359702034025</v>
      </c>
      <c r="Z21">
        <f t="shared" si="15"/>
        <v>0.68929150103021086</v>
      </c>
      <c r="AA21">
        <f t="shared" si="16"/>
        <v>0.67141620609850039</v>
      </c>
      <c r="AB21">
        <f t="shared" si="17"/>
        <v>0.67883262410718481</v>
      </c>
      <c r="AD21">
        <f t="shared" si="18"/>
        <v>0.80042015506791642</v>
      </c>
      <c r="AE21">
        <f t="shared" si="19"/>
        <v>0.78274062985980564</v>
      </c>
      <c r="AF21">
        <f t="shared" si="20"/>
        <v>0.79024207756967935</v>
      </c>
    </row>
    <row r="22" spans="1:35" x14ac:dyDescent="0.35">
      <c r="A22">
        <v>-20</v>
      </c>
      <c r="B22">
        <v>0.93374000000000001</v>
      </c>
      <c r="C22">
        <v>154.68270000000001</v>
      </c>
      <c r="D22">
        <v>33.715699999999998</v>
      </c>
      <c r="E22">
        <v>47.367899999999999</v>
      </c>
      <c r="F22">
        <v>3.9899999999999998E-2</v>
      </c>
      <c r="G22">
        <v>6.2781000000000002</v>
      </c>
      <c r="H22">
        <v>1.6539999999999999</v>
      </c>
      <c r="I22">
        <v>166.29349999999999</v>
      </c>
      <c r="J22">
        <v>0</v>
      </c>
      <c r="K22">
        <v>2</v>
      </c>
      <c r="L22">
        <v>0</v>
      </c>
      <c r="M22">
        <v>4.3891999999999998</v>
      </c>
      <c r="N22" t="b">
        <v>1</v>
      </c>
      <c r="O22" t="b">
        <v>1</v>
      </c>
      <c r="P22">
        <v>0</v>
      </c>
      <c r="Q22">
        <v>574.0570957660675</v>
      </c>
      <c r="V22">
        <v>5</v>
      </c>
      <c r="W22">
        <f t="shared" si="12"/>
        <v>208.93954138440188</v>
      </c>
      <c r="X22">
        <f t="shared" si="13"/>
        <v>209.32393883097291</v>
      </c>
      <c r="Y22">
        <f t="shared" si="14"/>
        <v>209.09347165135563</v>
      </c>
      <c r="Z22">
        <f t="shared" si="15"/>
        <v>0.69617783250292797</v>
      </c>
      <c r="AA22">
        <f t="shared" si="16"/>
        <v>0.67738734470300876</v>
      </c>
      <c r="AB22">
        <f t="shared" si="17"/>
        <v>0.68570725290387591</v>
      </c>
      <c r="AD22">
        <f t="shared" si="18"/>
        <v>0.80694363983354001</v>
      </c>
      <c r="AE22">
        <f t="shared" si="19"/>
        <v>0.78892955354201033</v>
      </c>
      <c r="AF22">
        <f t="shared" si="20"/>
        <v>0.79709147270920655</v>
      </c>
    </row>
    <row r="23" spans="1:35" x14ac:dyDescent="0.35">
      <c r="A23">
        <v>-15</v>
      </c>
      <c r="B23">
        <v>0.92064000000000001</v>
      </c>
      <c r="C23">
        <v>152.5128</v>
      </c>
      <c r="D23">
        <v>33.580800000000004</v>
      </c>
      <c r="E23">
        <v>49.550600000000003</v>
      </c>
      <c r="F23">
        <v>4.02E-2</v>
      </c>
      <c r="G23">
        <v>6.2735000000000003</v>
      </c>
      <c r="H23">
        <v>1.6496999999999999</v>
      </c>
      <c r="I23">
        <v>165.63849999999999</v>
      </c>
      <c r="J23">
        <v>0</v>
      </c>
      <c r="K23">
        <v>2</v>
      </c>
      <c r="L23">
        <v>0</v>
      </c>
      <c r="M23">
        <v>4.4177</v>
      </c>
      <c r="N23" t="b">
        <v>1</v>
      </c>
      <c r="O23" t="b">
        <v>1</v>
      </c>
      <c r="P23">
        <v>0</v>
      </c>
      <c r="Q23">
        <v>495.04556560516357</v>
      </c>
      <c r="V23">
        <v>8</v>
      </c>
      <c r="W23">
        <f t="shared" si="12"/>
        <v>205.84044595413076</v>
      </c>
      <c r="X23">
        <f t="shared" si="13"/>
        <v>206.15174615923445</v>
      </c>
      <c r="Y23">
        <f t="shared" si="14"/>
        <v>205.95308292677296</v>
      </c>
      <c r="Z23">
        <f t="shared" si="15"/>
        <v>0.69851720076551271</v>
      </c>
      <c r="AA23">
        <f t="shared" si="16"/>
        <v>0.67936746025995587</v>
      </c>
      <c r="AB23">
        <f t="shared" si="17"/>
        <v>0.6880089886857067</v>
      </c>
      <c r="AD23">
        <f t="shared" si="18"/>
        <v>0.80938712451118211</v>
      </c>
      <c r="AE23">
        <f t="shared" si="19"/>
        <v>0.79125025383805747</v>
      </c>
      <c r="AF23">
        <f t="shared" si="20"/>
        <v>0.79962093224874631</v>
      </c>
    </row>
    <row r="24" spans="1:35" ht="58" x14ac:dyDescent="0.35">
      <c r="A24">
        <v>-10</v>
      </c>
      <c r="B24">
        <v>0.90629999999999999</v>
      </c>
      <c r="C24">
        <v>150.13730000000001</v>
      </c>
      <c r="D24">
        <v>33.405200000000001</v>
      </c>
      <c r="E24">
        <v>51.602699999999999</v>
      </c>
      <c r="F24">
        <v>4.0399999999999998E-2</v>
      </c>
      <c r="G24">
        <v>6.2683999999999997</v>
      </c>
      <c r="H24">
        <v>1.6408</v>
      </c>
      <c r="I24">
        <v>164.98230000000001</v>
      </c>
      <c r="J24">
        <v>0</v>
      </c>
      <c r="K24">
        <v>2</v>
      </c>
      <c r="L24">
        <v>0</v>
      </c>
      <c r="M24">
        <v>4.4359999999999999</v>
      </c>
      <c r="N24" t="b">
        <v>1</v>
      </c>
      <c r="O24" t="b">
        <v>1</v>
      </c>
      <c r="P24">
        <v>0</v>
      </c>
      <c r="Q24">
        <v>955.4615433216095</v>
      </c>
      <c r="V24" s="11" t="s">
        <v>32</v>
      </c>
      <c r="W24" t="s">
        <v>38</v>
      </c>
      <c r="X24" t="s">
        <v>37</v>
      </c>
      <c r="AG24" t="s">
        <v>39</v>
      </c>
    </row>
    <row r="25" spans="1:35" ht="43.5" x14ac:dyDescent="0.35">
      <c r="A25">
        <v>-5</v>
      </c>
      <c r="B25">
        <v>0.89702000000000004</v>
      </c>
      <c r="C25">
        <v>148.60040000000001</v>
      </c>
      <c r="D25">
        <v>33.263800000000003</v>
      </c>
      <c r="E25">
        <v>53.491399999999999</v>
      </c>
      <c r="F25">
        <v>4.07E-2</v>
      </c>
      <c r="G25">
        <v>6.2652000000000001</v>
      </c>
      <c r="H25">
        <v>1.5448</v>
      </c>
      <c r="I25">
        <v>164.32499999999999</v>
      </c>
      <c r="J25">
        <v>0</v>
      </c>
      <c r="K25">
        <v>2</v>
      </c>
      <c r="L25">
        <v>0</v>
      </c>
      <c r="M25">
        <v>4.4744000000000002</v>
      </c>
      <c r="N25" t="b">
        <v>1</v>
      </c>
      <c r="O25" t="b">
        <v>1</v>
      </c>
      <c r="P25">
        <v>0</v>
      </c>
      <c r="Q25">
        <v>481.06655812263489</v>
      </c>
      <c r="W25" s="7" t="s">
        <v>29</v>
      </c>
      <c r="X25" s="8" t="s">
        <v>30</v>
      </c>
      <c r="Y25" s="9" t="s">
        <v>31</v>
      </c>
      <c r="AG25" s="7" t="s">
        <v>29</v>
      </c>
      <c r="AH25" s="8" t="s">
        <v>30</v>
      </c>
      <c r="AI25" s="9" t="s">
        <v>31</v>
      </c>
    </row>
    <row r="26" spans="1:35" x14ac:dyDescent="0.35">
      <c r="A26">
        <v>0</v>
      </c>
      <c r="B26">
        <v>0.88851000000000002</v>
      </c>
      <c r="C26">
        <v>145.98609999999999</v>
      </c>
      <c r="D26">
        <v>33.1053</v>
      </c>
      <c r="E26">
        <v>54.524799999999999</v>
      </c>
      <c r="F26">
        <v>4.0800000000000003E-2</v>
      </c>
      <c r="G26">
        <v>6.2595999999999998</v>
      </c>
      <c r="H26">
        <v>1.5781000000000001</v>
      </c>
      <c r="I26">
        <v>163.66679999999999</v>
      </c>
      <c r="J26">
        <v>0</v>
      </c>
      <c r="K26">
        <v>2</v>
      </c>
      <c r="L26">
        <v>0</v>
      </c>
      <c r="M26">
        <v>4.4855</v>
      </c>
      <c r="N26" t="b">
        <v>1</v>
      </c>
      <c r="O26" t="b">
        <v>1</v>
      </c>
      <c r="P26">
        <v>0</v>
      </c>
      <c r="Q26">
        <v>519.04626727104187</v>
      </c>
      <c r="V26">
        <v>-29</v>
      </c>
      <c r="W26">
        <f t="shared" ref="W26:W34" si="21">C38+(E38*$T$4*$T$5)-F38/$T$3/$T$4-G38-H38/$T$3/$T$4</f>
        <v>184.05330477405636</v>
      </c>
      <c r="X26">
        <f t="shared" ref="X26:X34" si="22">C47+(E47*$T$4*$T$5)-F47/$T$3/$T$4-G47-H47/$T$3/$T$4</f>
        <v>168.6457010564381</v>
      </c>
      <c r="Y26">
        <f t="shared" ref="Y26:Y34" si="23">C29+(E29*$T$4*$T$5)-F29/$T$3/$T$4-G29-H29/$T$3/$T$4</f>
        <v>175.06425550511426</v>
      </c>
      <c r="Z26">
        <f t="shared" ref="Z26:Z34" si="24">W26/((100*C38/D38)-I38)</f>
        <v>0.64031932777279355</v>
      </c>
      <c r="AA26">
        <f t="shared" ref="AA26:AA34" si="25">X26/((100*C47/D47)-I47)</f>
        <v>0.62247110446374132</v>
      </c>
      <c r="AB26">
        <f t="shared" ref="AB26:AB34" si="26">Y26/((100*C29/D29)-I29)</f>
        <v>0.63051292317147878</v>
      </c>
      <c r="AD26">
        <f t="shared" ref="AD26:AD34" si="27">(W26+I34)/(100*C34/D34)</f>
        <v>0.76810949849513444</v>
      </c>
      <c r="AE26">
        <f t="shared" ref="AE26:AE34" si="28">(X26+I43)/(100*C43/D43)</f>
        <v>0.71798416369408724</v>
      </c>
      <c r="AF26">
        <f t="shared" ref="AF26:AF34" si="29">(Y26+I25)/(100*C25/D25)</f>
        <v>0.75971372333257647</v>
      </c>
      <c r="AG26">
        <f t="shared" ref="AG26:AG34" si="30">B38</f>
        <v>0.90378999999999998</v>
      </c>
      <c r="AH26">
        <f t="shared" ref="AH26:AH34" si="31">B47</f>
        <v>0.82816000000000001</v>
      </c>
      <c r="AI26">
        <f t="shared" ref="AI26:AI34" si="32">B29</f>
        <v>0.85985999999999996</v>
      </c>
    </row>
    <row r="27" spans="1:35" x14ac:dyDescent="0.35">
      <c r="A27">
        <v>5</v>
      </c>
      <c r="B27">
        <v>0.88778999999999997</v>
      </c>
      <c r="C27">
        <v>141.85759999999999</v>
      </c>
      <c r="D27">
        <v>32.918900000000001</v>
      </c>
      <c r="E27">
        <v>54.447800000000001</v>
      </c>
      <c r="F27">
        <v>4.1000000000000002E-2</v>
      </c>
      <c r="G27">
        <v>6.2508999999999997</v>
      </c>
      <c r="H27">
        <v>1.7210000000000001</v>
      </c>
      <c r="I27">
        <v>163.2876</v>
      </c>
      <c r="J27">
        <v>0</v>
      </c>
      <c r="K27">
        <v>2</v>
      </c>
      <c r="L27">
        <v>0</v>
      </c>
      <c r="M27">
        <v>4.5029000000000003</v>
      </c>
      <c r="N27" t="b">
        <v>1</v>
      </c>
      <c r="O27" t="b">
        <v>1</v>
      </c>
      <c r="P27">
        <v>0</v>
      </c>
      <c r="Q27">
        <v>568.9267418384552</v>
      </c>
      <c r="V27">
        <v>-25</v>
      </c>
      <c r="W27">
        <f t="shared" si="21"/>
        <v>197.25025370848482</v>
      </c>
      <c r="X27">
        <f t="shared" si="22"/>
        <v>179.49748157941522</v>
      </c>
      <c r="Y27">
        <f t="shared" si="23"/>
        <v>187.45722067174907</v>
      </c>
      <c r="Z27">
        <f t="shared" si="24"/>
        <v>0.65248042391937944</v>
      </c>
      <c r="AA27">
        <f t="shared" si="25"/>
        <v>0.63896724151344675</v>
      </c>
      <c r="AB27">
        <f t="shared" si="26"/>
        <v>0.64701713584893716</v>
      </c>
      <c r="AD27">
        <f t="shared" si="27"/>
        <v>0.80480753752387735</v>
      </c>
      <c r="AE27">
        <f t="shared" si="28"/>
        <v>0.74982706698989288</v>
      </c>
      <c r="AF27">
        <f t="shared" si="29"/>
        <v>0.79624471381483952</v>
      </c>
      <c r="AG27">
        <f t="shared" si="30"/>
        <v>0.96428999999999998</v>
      </c>
      <c r="AH27">
        <f t="shared" si="31"/>
        <v>0.88012000000000001</v>
      </c>
      <c r="AI27">
        <f t="shared" si="32"/>
        <v>0.91771000000000003</v>
      </c>
    </row>
    <row r="28" spans="1:35" x14ac:dyDescent="0.35">
      <c r="A28">
        <v>8</v>
      </c>
      <c r="B28">
        <v>0.88644999999999996</v>
      </c>
      <c r="C28">
        <v>139.23990000000001</v>
      </c>
      <c r="D28">
        <v>32.775599999999997</v>
      </c>
      <c r="E28">
        <v>54.122900000000001</v>
      </c>
      <c r="F28">
        <v>4.1000000000000002E-2</v>
      </c>
      <c r="G28">
        <v>6.2453000000000003</v>
      </c>
      <c r="H28">
        <v>1.8329</v>
      </c>
      <c r="I28">
        <v>162.62260000000001</v>
      </c>
      <c r="J28">
        <v>0</v>
      </c>
      <c r="K28">
        <v>2</v>
      </c>
      <c r="L28">
        <v>0</v>
      </c>
      <c r="M28">
        <v>4.5086000000000004</v>
      </c>
      <c r="N28" t="b">
        <v>1</v>
      </c>
      <c r="O28" t="b">
        <v>1</v>
      </c>
      <c r="P28">
        <v>0</v>
      </c>
      <c r="Q28">
        <v>621.27579212188721</v>
      </c>
      <c r="V28">
        <v>-20</v>
      </c>
      <c r="W28">
        <f t="shared" si="21"/>
        <v>207.57080379524723</v>
      </c>
      <c r="X28">
        <f t="shared" si="22"/>
        <v>189.54907736750664</v>
      </c>
      <c r="Y28">
        <f t="shared" si="23"/>
        <v>197.85202699937264</v>
      </c>
      <c r="Z28">
        <f t="shared" si="24"/>
        <v>0.659115800964718</v>
      </c>
      <c r="AA28">
        <f t="shared" si="25"/>
        <v>0.65611510689638497</v>
      </c>
      <c r="AB28">
        <f t="shared" si="26"/>
        <v>0.66122196160902258</v>
      </c>
      <c r="AD28">
        <f t="shared" si="27"/>
        <v>0.84589514769870289</v>
      </c>
      <c r="AE28">
        <f t="shared" si="28"/>
        <v>0.7888244151420104</v>
      </c>
      <c r="AF28">
        <f t="shared" si="29"/>
        <v>0.83804598888107862</v>
      </c>
      <c r="AG28">
        <f t="shared" si="30"/>
        <v>1.0039800000000001</v>
      </c>
      <c r="AH28">
        <f t="shared" si="31"/>
        <v>0.91852999999999996</v>
      </c>
      <c r="AI28">
        <f t="shared" si="32"/>
        <v>0.95733000000000001</v>
      </c>
    </row>
    <row r="29" spans="1:35" x14ac:dyDescent="0.3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641.39117622375488</v>
      </c>
      <c r="V29">
        <v>-15</v>
      </c>
      <c r="W29">
        <f t="shared" si="21"/>
        <v>208.16932953729935</v>
      </c>
      <c r="X29">
        <f t="shared" si="22"/>
        <v>190.00899195213182</v>
      </c>
      <c r="Y29">
        <f t="shared" si="23"/>
        <v>198.48648515336524</v>
      </c>
      <c r="Z29">
        <f t="shared" si="24"/>
        <v>0.67098092320379743</v>
      </c>
      <c r="AA29">
        <f t="shared" si="25"/>
        <v>0.66523452548879558</v>
      </c>
      <c r="AB29">
        <f t="shared" si="26"/>
        <v>0.67130130649635533</v>
      </c>
      <c r="AD29">
        <f t="shared" si="27"/>
        <v>0.85781330997518224</v>
      </c>
      <c r="AE29">
        <f t="shared" si="28"/>
        <v>0.79979497487250029</v>
      </c>
      <c r="AF29">
        <f t="shared" si="29"/>
        <v>0.8500125992156442</v>
      </c>
      <c r="AG29">
        <f t="shared" si="30"/>
        <v>0.99397999999999997</v>
      </c>
      <c r="AH29">
        <f t="shared" si="31"/>
        <v>0.90817000000000003</v>
      </c>
      <c r="AI29">
        <f t="shared" si="32"/>
        <v>0.94764999999999999</v>
      </c>
    </row>
    <row r="30" spans="1:35" x14ac:dyDescent="0.3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1527.3192486763</v>
      </c>
      <c r="V30">
        <v>-10</v>
      </c>
      <c r="W30">
        <f t="shared" si="21"/>
        <v>208.32387782870813</v>
      </c>
      <c r="X30">
        <f t="shared" si="22"/>
        <v>190.46445966704945</v>
      </c>
      <c r="Y30">
        <f t="shared" si="23"/>
        <v>198.83285532277509</v>
      </c>
      <c r="Z30">
        <f t="shared" si="24"/>
        <v>0.68236503003602234</v>
      </c>
      <c r="AA30">
        <f t="shared" si="25"/>
        <v>0.67392605509727432</v>
      </c>
      <c r="AB30">
        <f t="shared" si="26"/>
        <v>0.68073926798168138</v>
      </c>
      <c r="AD30">
        <f t="shared" si="27"/>
        <v>0.82370153685803638</v>
      </c>
      <c r="AE30">
        <f t="shared" si="28"/>
        <v>0.81050524386022593</v>
      </c>
      <c r="AF30">
        <f t="shared" si="29"/>
        <v>0.81866347786534954</v>
      </c>
      <c r="AG30">
        <f t="shared" si="30"/>
        <v>0.98236999999999997</v>
      </c>
      <c r="AH30">
        <f t="shared" si="31"/>
        <v>0.89790999999999999</v>
      </c>
      <c r="AI30">
        <f t="shared" si="32"/>
        <v>0.93705000000000005</v>
      </c>
    </row>
    <row r="31" spans="1:35" x14ac:dyDescent="0.3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1508.5460412502291</v>
      </c>
      <c r="V31">
        <v>-5</v>
      </c>
      <c r="W31">
        <f t="shared" si="21"/>
        <v>208.97235463391814</v>
      </c>
      <c r="X31">
        <f t="shared" si="22"/>
        <v>191.53049741673581</v>
      </c>
      <c r="Y31">
        <f t="shared" si="23"/>
        <v>199.70820992674109</v>
      </c>
      <c r="Z31">
        <f t="shared" si="24"/>
        <v>0.69054868591341478</v>
      </c>
      <c r="AA31">
        <f t="shared" si="25"/>
        <v>0.68077634733184389</v>
      </c>
      <c r="AB31">
        <f t="shared" si="26"/>
        <v>0.68802044051979483</v>
      </c>
      <c r="AD31">
        <f t="shared" si="27"/>
        <v>0.80158409529881214</v>
      </c>
      <c r="AE31">
        <f t="shared" si="28"/>
        <v>0.7973089486711219</v>
      </c>
      <c r="AF31">
        <f t="shared" si="29"/>
        <v>0.80143247276774021</v>
      </c>
      <c r="AG31">
        <f t="shared" si="30"/>
        <v>0.97487999999999997</v>
      </c>
      <c r="AH31">
        <f t="shared" si="31"/>
        <v>0.89212999999999998</v>
      </c>
      <c r="AI31">
        <f t="shared" si="32"/>
        <v>0.93044000000000004</v>
      </c>
    </row>
    <row r="32" spans="1:35" x14ac:dyDescent="0.3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1162.8568775653839</v>
      </c>
      <c r="V32">
        <v>0</v>
      </c>
      <c r="W32">
        <f t="shared" si="21"/>
        <v>207.49408552382778</v>
      </c>
      <c r="X32">
        <f t="shared" si="22"/>
        <v>190.65547260060603</v>
      </c>
      <c r="Y32">
        <f t="shared" si="23"/>
        <v>198.73947885409888</v>
      </c>
      <c r="Z32">
        <f t="shared" si="24"/>
        <v>0.69896666194111845</v>
      </c>
      <c r="AA32">
        <f t="shared" si="25"/>
        <v>0.68814470580930176</v>
      </c>
      <c r="AB32">
        <f t="shared" si="26"/>
        <v>0.69554448470388708</v>
      </c>
      <c r="AD32">
        <f t="shared" si="27"/>
        <v>0.77980160184711578</v>
      </c>
      <c r="AE32">
        <f t="shared" si="28"/>
        <v>0.78336955789901996</v>
      </c>
      <c r="AF32">
        <f t="shared" si="29"/>
        <v>0.78508257090703848</v>
      </c>
      <c r="AG32">
        <f t="shared" si="30"/>
        <v>0.96826999999999996</v>
      </c>
      <c r="AH32">
        <f t="shared" si="31"/>
        <v>0.88732</v>
      </c>
      <c r="AI32">
        <f t="shared" si="32"/>
        <v>0.92576999999999998</v>
      </c>
    </row>
    <row r="33" spans="1:53" x14ac:dyDescent="0.3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703.11965894699097</v>
      </c>
      <c r="V33">
        <v>5</v>
      </c>
      <c r="W33">
        <f t="shared" si="21"/>
        <v>202.63048659695909</v>
      </c>
      <c r="X33">
        <f t="shared" si="22"/>
        <v>186.51675310323233</v>
      </c>
      <c r="Y33">
        <f t="shared" si="23"/>
        <v>194.29244468757045</v>
      </c>
      <c r="Z33">
        <f t="shared" si="24"/>
        <v>0.7076018519750249</v>
      </c>
      <c r="AA33">
        <f t="shared" si="25"/>
        <v>0.69699558826410846</v>
      </c>
      <c r="AB33">
        <f t="shared" si="26"/>
        <v>0.7042625250155683</v>
      </c>
      <c r="AD33">
        <f t="shared" si="27"/>
        <v>0.77720469545258242</v>
      </c>
      <c r="AE33">
        <f t="shared" si="28"/>
        <v>0.77973485664079334</v>
      </c>
      <c r="AF33">
        <f t="shared" si="29"/>
        <v>0.78141333056696716</v>
      </c>
      <c r="AG33">
        <f t="shared" si="30"/>
        <v>0.9677</v>
      </c>
      <c r="AH33">
        <f t="shared" si="31"/>
        <v>0.88761000000000001</v>
      </c>
      <c r="AI33">
        <f t="shared" si="32"/>
        <v>0.92593999999999999</v>
      </c>
    </row>
    <row r="34" spans="1:53" x14ac:dyDescent="0.3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1395.4037849903109</v>
      </c>
      <c r="V34">
        <v>8</v>
      </c>
      <c r="W34">
        <f t="shared" si="21"/>
        <v>199.36299634771933</v>
      </c>
      <c r="X34">
        <f t="shared" si="22"/>
        <v>183.48669427890482</v>
      </c>
      <c r="Y34">
        <f t="shared" si="23"/>
        <v>191.17246153573632</v>
      </c>
      <c r="Z34">
        <f t="shared" si="24"/>
        <v>0.710786297242883</v>
      </c>
      <c r="AA34">
        <f t="shared" si="25"/>
        <v>0.69985207796424598</v>
      </c>
      <c r="AB34">
        <f t="shared" si="26"/>
        <v>0.70722919011666807</v>
      </c>
      <c r="AD34">
        <f t="shared" si="27"/>
        <v>0.77833646428709524</v>
      </c>
      <c r="AE34">
        <f t="shared" si="28"/>
        <v>0.77807091725711086</v>
      </c>
      <c r="AF34">
        <f t="shared" si="29"/>
        <v>0.78064178209734814</v>
      </c>
      <c r="AG34">
        <f t="shared" si="30"/>
        <v>0.96643000000000001</v>
      </c>
      <c r="AH34">
        <f t="shared" si="31"/>
        <v>0.88631000000000004</v>
      </c>
      <c r="AI34">
        <f t="shared" si="32"/>
        <v>0.92483000000000004</v>
      </c>
    </row>
    <row r="35" spans="1:53" x14ac:dyDescent="0.3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635.11313915252686</v>
      </c>
      <c r="V35" s="12" t="s">
        <v>35</v>
      </c>
      <c r="X35" s="13" t="s">
        <v>36</v>
      </c>
    </row>
    <row r="36" spans="1:53" ht="29" x14ac:dyDescent="0.3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801.26970481872559</v>
      </c>
      <c r="W36" s="7" t="s">
        <v>29</v>
      </c>
      <c r="X36" s="8" t="s">
        <v>30</v>
      </c>
      <c r="Y36" s="9" t="s">
        <v>31</v>
      </c>
    </row>
    <row r="37" spans="1:53" x14ac:dyDescent="0.3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884.15787482261658</v>
      </c>
      <c r="V37">
        <v>-29</v>
      </c>
      <c r="W37">
        <f t="shared" ref="W37:W45" si="33">C92+(E92*$T$4*$T$5)-F92/$T$3/$T$4-G92-H92/$T$3/$T$4</f>
        <v>204.73258640929294</v>
      </c>
      <c r="X37">
        <f t="shared" ref="X37:X45" si="34">C101+(E101*$T$4*$T$5)-F101/$T$3/$T$4-G101-H101/$T$3/$T$4</f>
        <v>205.38528021550241</v>
      </c>
      <c r="Y37">
        <f t="shared" ref="Y37:Y45" si="35">C83+(E83*$T$4*$T$5)-F83/$T$3/$T$4-G83-H83/$T$3/$T$4</f>
        <v>205.13768958891018</v>
      </c>
      <c r="Z37">
        <f t="shared" ref="Z37:Z45" si="36">W37/((100*C92/D92)-I92)</f>
        <v>0.63027675779959025</v>
      </c>
      <c r="AA37">
        <f t="shared" ref="AA37:AA45" si="37">X37/((100*C101/D101)+-101)</f>
        <v>0.53325847180748409</v>
      </c>
      <c r="AB37">
        <f t="shared" ref="AB37:AB45" si="38">Y37/((100*C83/D83)-I83)</f>
        <v>0.62325556396576853</v>
      </c>
      <c r="AD37">
        <f t="shared" ref="AD37:AD45" si="39">(W37+I92)/(100*C92/D92)</f>
        <v>0.75296366415584848</v>
      </c>
      <c r="AE37">
        <f t="shared" ref="AE37:AE45" si="40">(X37+I101)/(100*C101/D101)</f>
        <v>0.73867777440344184</v>
      </c>
      <c r="AF37">
        <f t="shared" ref="AF37:AF45" si="41">(Y37+I83)/(100*C83/D83)</f>
        <v>0.74493284017830408</v>
      </c>
    </row>
    <row r="38" spans="1:53" x14ac:dyDescent="0.35">
      <c r="A38">
        <v>-29</v>
      </c>
      <c r="B38">
        <v>0.90378999999999998</v>
      </c>
      <c r="C38">
        <v>149.7226</v>
      </c>
      <c r="D38">
        <v>33.363500000000002</v>
      </c>
      <c r="E38">
        <v>44.4</v>
      </c>
      <c r="F38">
        <v>4.0399999999999998E-2</v>
      </c>
      <c r="G38">
        <v>6.2675999999999998</v>
      </c>
      <c r="H38">
        <v>2.2907000000000002</v>
      </c>
      <c r="I38">
        <v>161.3218</v>
      </c>
      <c r="J38">
        <v>4.3333000000000004</v>
      </c>
      <c r="K38">
        <v>1</v>
      </c>
      <c r="L38">
        <v>0</v>
      </c>
      <c r="M38">
        <v>4.4362000000000004</v>
      </c>
      <c r="N38" t="b">
        <v>0</v>
      </c>
      <c r="O38" t="b">
        <v>1</v>
      </c>
      <c r="P38">
        <v>20.584142364518978</v>
      </c>
      <c r="Q38">
        <v>1601.7520234584811</v>
      </c>
      <c r="V38">
        <v>-25</v>
      </c>
      <c r="W38">
        <f t="shared" si="33"/>
        <v>204.83557994426369</v>
      </c>
      <c r="X38">
        <f t="shared" si="34"/>
        <v>205.30467468478469</v>
      </c>
      <c r="Y38">
        <f t="shared" si="35"/>
        <v>205.12811200461454</v>
      </c>
      <c r="Z38">
        <f t="shared" si="36"/>
        <v>0.64421803723670823</v>
      </c>
      <c r="AA38">
        <f t="shared" si="37"/>
        <v>0.53317951398598096</v>
      </c>
      <c r="AB38">
        <f t="shared" si="38"/>
        <v>0.63615415876698722</v>
      </c>
      <c r="AD38">
        <f t="shared" si="39"/>
        <v>0.76726111236341743</v>
      </c>
      <c r="AE38">
        <f t="shared" si="40"/>
        <v>0.7517935842518837</v>
      </c>
      <c r="AF38">
        <f t="shared" si="41"/>
        <v>0.75862474836327864</v>
      </c>
    </row>
    <row r="39" spans="1:53" x14ac:dyDescent="0.35">
      <c r="A39">
        <v>-25</v>
      </c>
      <c r="B39">
        <v>0.96428999999999998</v>
      </c>
      <c r="C39">
        <v>159.7441</v>
      </c>
      <c r="D39">
        <v>33.958799999999997</v>
      </c>
      <c r="E39">
        <v>46.7393</v>
      </c>
      <c r="F39">
        <v>4.0300000000000002E-2</v>
      </c>
      <c r="G39">
        <v>6.2888000000000002</v>
      </c>
      <c r="H39">
        <v>1.4189000000000001</v>
      </c>
      <c r="I39">
        <v>168.09729999999999</v>
      </c>
      <c r="J39">
        <v>4.5143000000000004</v>
      </c>
      <c r="K39">
        <v>1</v>
      </c>
      <c r="L39">
        <v>0</v>
      </c>
      <c r="M39">
        <v>4.4336000000000002</v>
      </c>
      <c r="N39" t="b">
        <v>0</v>
      </c>
      <c r="O39" t="b">
        <v>1</v>
      </c>
      <c r="P39">
        <v>20.584142364518978</v>
      </c>
      <c r="Q39">
        <v>1634.952194213867</v>
      </c>
      <c r="V39">
        <v>-20</v>
      </c>
      <c r="W39">
        <f t="shared" si="33"/>
        <v>206.73876956439128</v>
      </c>
      <c r="X39">
        <f t="shared" si="34"/>
        <v>207.09041287151516</v>
      </c>
      <c r="Y39">
        <f t="shared" si="35"/>
        <v>206.94935951134502</v>
      </c>
      <c r="Z39">
        <f t="shared" si="36"/>
        <v>0.66054702441581481</v>
      </c>
      <c r="AA39">
        <f t="shared" si="37"/>
        <v>0.53799240320665664</v>
      </c>
      <c r="AB39">
        <f t="shared" si="38"/>
        <v>0.65157412488013533</v>
      </c>
      <c r="AD39">
        <f t="shared" si="39"/>
        <v>0.78136361492294926</v>
      </c>
      <c r="AE39">
        <f t="shared" si="40"/>
        <v>0.76494473512045136</v>
      </c>
      <c r="AF39">
        <f t="shared" si="41"/>
        <v>0.77226211226929653</v>
      </c>
    </row>
    <row r="40" spans="1:53" x14ac:dyDescent="0.35">
      <c r="A40">
        <v>-20</v>
      </c>
      <c r="B40">
        <v>1.0039800000000001</v>
      </c>
      <c r="C40">
        <v>166.31960000000001</v>
      </c>
      <c r="D40">
        <v>34.090699999999998</v>
      </c>
      <c r="E40">
        <v>50.025300000000001</v>
      </c>
      <c r="F40">
        <v>4.0300000000000002E-2</v>
      </c>
      <c r="G40">
        <v>6.3028000000000004</v>
      </c>
      <c r="H40">
        <v>0.88190000000000002</v>
      </c>
      <c r="I40">
        <v>172.95070000000001</v>
      </c>
      <c r="J40">
        <v>4.6535000000000002</v>
      </c>
      <c r="K40">
        <v>1</v>
      </c>
      <c r="L40">
        <v>0</v>
      </c>
      <c r="M40">
        <v>4.4330999999999996</v>
      </c>
      <c r="N40" t="b">
        <v>0</v>
      </c>
      <c r="O40" t="b">
        <v>1</v>
      </c>
      <c r="P40">
        <v>20.64521421300611</v>
      </c>
      <c r="Q40">
        <v>1486.1911773681641</v>
      </c>
      <c r="V40">
        <v>-15</v>
      </c>
      <c r="W40">
        <f t="shared" si="33"/>
        <v>209.4457014922063</v>
      </c>
      <c r="X40">
        <f t="shared" si="34"/>
        <v>209.8859612850186</v>
      </c>
      <c r="Y40">
        <f t="shared" si="35"/>
        <v>209.69488283053695</v>
      </c>
      <c r="Z40">
        <f t="shared" si="36"/>
        <v>0.66893878948202556</v>
      </c>
      <c r="AA40">
        <f t="shared" si="37"/>
        <v>0.54532754149899454</v>
      </c>
      <c r="AB40">
        <f t="shared" si="38"/>
        <v>0.65993888017537883</v>
      </c>
      <c r="AD40">
        <f t="shared" si="39"/>
        <v>0.78666414112739802</v>
      </c>
      <c r="AE40">
        <f t="shared" si="40"/>
        <v>0.7702287429784167</v>
      </c>
      <c r="AF40">
        <f t="shared" si="41"/>
        <v>0.77761187775024698</v>
      </c>
    </row>
    <row r="41" spans="1:53" x14ac:dyDescent="0.35">
      <c r="A41">
        <v>-15</v>
      </c>
      <c r="B41">
        <v>0.99397999999999997</v>
      </c>
      <c r="C41">
        <v>164.6619</v>
      </c>
      <c r="D41">
        <v>34.089700000000001</v>
      </c>
      <c r="E41">
        <v>52.3093</v>
      </c>
      <c r="F41">
        <v>4.0399999999999998E-2</v>
      </c>
      <c r="G41">
        <v>6.2992999999999997</v>
      </c>
      <c r="H41">
        <v>0.84719999999999995</v>
      </c>
      <c r="I41">
        <v>172.7791</v>
      </c>
      <c r="J41">
        <v>4.6627000000000001</v>
      </c>
      <c r="K41">
        <v>1</v>
      </c>
      <c r="L41">
        <v>0</v>
      </c>
      <c r="M41">
        <v>4.4401000000000002</v>
      </c>
      <c r="N41" t="b">
        <v>0</v>
      </c>
      <c r="O41" t="b">
        <v>1</v>
      </c>
      <c r="P41">
        <v>20.731408398747561</v>
      </c>
      <c r="Q41">
        <v>1226.4924423694611</v>
      </c>
      <c r="V41">
        <v>-10</v>
      </c>
      <c r="W41">
        <f t="shared" si="33"/>
        <v>212.04621830313661</v>
      </c>
      <c r="X41">
        <f t="shared" si="34"/>
        <v>212.51484516163742</v>
      </c>
      <c r="Y41">
        <f t="shared" si="35"/>
        <v>212.3005749713769</v>
      </c>
      <c r="Z41">
        <f t="shared" si="36"/>
        <v>0.6766289727520437</v>
      </c>
      <c r="AA41">
        <f t="shared" si="37"/>
        <v>0.55199642803757709</v>
      </c>
      <c r="AB41">
        <f t="shared" si="38"/>
        <v>0.66751247292528593</v>
      </c>
      <c r="AD41">
        <f t="shared" si="39"/>
        <v>0.79147847267217109</v>
      </c>
      <c r="AE41">
        <f t="shared" si="40"/>
        <v>0.77490977598335264</v>
      </c>
      <c r="AF41">
        <f t="shared" si="41"/>
        <v>0.78241097181044472</v>
      </c>
    </row>
    <row r="42" spans="1:53" ht="92" x14ac:dyDescent="2">
      <c r="A42">
        <v>-10</v>
      </c>
      <c r="B42">
        <v>0.98236999999999997</v>
      </c>
      <c r="C42">
        <v>162.7396</v>
      </c>
      <c r="D42">
        <v>34.052799999999998</v>
      </c>
      <c r="E42">
        <v>54.408999999999999</v>
      </c>
      <c r="F42">
        <v>4.0300000000000002E-2</v>
      </c>
      <c r="G42">
        <v>6.2952000000000004</v>
      </c>
      <c r="H42">
        <v>0.81379999999999997</v>
      </c>
      <c r="I42">
        <v>172.6069</v>
      </c>
      <c r="J42">
        <v>4.6718000000000002</v>
      </c>
      <c r="K42">
        <v>1</v>
      </c>
      <c r="L42">
        <v>0</v>
      </c>
      <c r="M42">
        <v>4.431</v>
      </c>
      <c r="N42" t="b">
        <v>0</v>
      </c>
      <c r="O42" t="b">
        <v>1</v>
      </c>
      <c r="P42">
        <v>20.815120633806291</v>
      </c>
      <c r="Q42">
        <v>718.42497992515564</v>
      </c>
      <c r="V42">
        <v>-5</v>
      </c>
      <c r="W42">
        <f t="shared" si="33"/>
        <v>214.14173816844234</v>
      </c>
      <c r="X42">
        <f t="shared" si="34"/>
        <v>214.66872453483253</v>
      </c>
      <c r="Y42">
        <f t="shared" si="35"/>
        <v>214.41340557814991</v>
      </c>
      <c r="Z42">
        <f t="shared" si="36"/>
        <v>0.68213804820602242</v>
      </c>
      <c r="AA42">
        <f t="shared" si="37"/>
        <v>0.5570583731480292</v>
      </c>
      <c r="AB42">
        <f t="shared" si="38"/>
        <v>0.67298351536860157</v>
      </c>
      <c r="AD42">
        <f t="shared" si="39"/>
        <v>0.79483248070319534</v>
      </c>
      <c r="AE42">
        <f t="shared" si="40"/>
        <v>0.77820304480643399</v>
      </c>
      <c r="AF42">
        <f t="shared" si="41"/>
        <v>0.78578091179149601</v>
      </c>
      <c r="BA42" s="14" t="s">
        <v>46</v>
      </c>
    </row>
    <row r="43" spans="1:53" x14ac:dyDescent="0.35">
      <c r="A43">
        <v>-5</v>
      </c>
      <c r="B43">
        <v>0.97487999999999997</v>
      </c>
      <c r="C43">
        <v>161.4991</v>
      </c>
      <c r="D43">
        <v>33.996099999999998</v>
      </c>
      <c r="E43">
        <v>56.271999999999998</v>
      </c>
      <c r="F43">
        <v>4.0399999999999998E-2</v>
      </c>
      <c r="G43">
        <v>6.2926000000000002</v>
      </c>
      <c r="H43">
        <v>0.73950000000000005</v>
      </c>
      <c r="I43">
        <v>172.434</v>
      </c>
      <c r="J43">
        <v>4.6806999999999999</v>
      </c>
      <c r="K43">
        <v>1</v>
      </c>
      <c r="L43">
        <v>0</v>
      </c>
      <c r="M43">
        <v>4.4444999999999997</v>
      </c>
      <c r="N43" t="b">
        <v>0</v>
      </c>
      <c r="O43" t="b">
        <v>1</v>
      </c>
      <c r="P43">
        <v>20.8963226400308</v>
      </c>
      <c r="Q43">
        <v>1222.292477369308</v>
      </c>
      <c r="V43">
        <v>0</v>
      </c>
      <c r="W43">
        <f t="shared" si="33"/>
        <v>213.90995970200956</v>
      </c>
      <c r="X43">
        <f t="shared" si="34"/>
        <v>214.46359329849014</v>
      </c>
      <c r="Y43">
        <f t="shared" si="35"/>
        <v>214.17359702034025</v>
      </c>
      <c r="Z43">
        <f t="shared" si="36"/>
        <v>0.68821987866160594</v>
      </c>
      <c r="AA43">
        <f t="shared" si="37"/>
        <v>0.56131001508079947</v>
      </c>
      <c r="AB43">
        <f t="shared" si="38"/>
        <v>0.67883262410718481</v>
      </c>
      <c r="AD43">
        <f t="shared" si="39"/>
        <v>0.79939768537464673</v>
      </c>
      <c r="AE43">
        <f t="shared" si="40"/>
        <v>0.78251741989436552</v>
      </c>
      <c r="AF43">
        <f t="shared" si="41"/>
        <v>0.79024207756967935</v>
      </c>
    </row>
    <row r="44" spans="1:53" x14ac:dyDescent="0.35">
      <c r="A44">
        <v>0</v>
      </c>
      <c r="B44">
        <v>0.96826999999999996</v>
      </c>
      <c r="C44">
        <v>159.0909</v>
      </c>
      <c r="D44">
        <v>33.912700000000001</v>
      </c>
      <c r="E44">
        <v>57.223599999999998</v>
      </c>
      <c r="F44">
        <v>4.0399999999999998E-2</v>
      </c>
      <c r="G44">
        <v>6.2873999999999999</v>
      </c>
      <c r="H44">
        <v>0.73809999999999998</v>
      </c>
      <c r="I44">
        <v>172.26060000000001</v>
      </c>
      <c r="J44">
        <v>4.6894999999999998</v>
      </c>
      <c r="K44">
        <v>1</v>
      </c>
      <c r="L44">
        <v>0</v>
      </c>
      <c r="M44">
        <v>4.4458000000000002</v>
      </c>
      <c r="N44" t="b">
        <v>0</v>
      </c>
      <c r="O44" t="b">
        <v>1</v>
      </c>
      <c r="P44">
        <v>20.974977514619241</v>
      </c>
      <c r="Q44">
        <v>1400.59589600563</v>
      </c>
      <c r="V44">
        <v>5</v>
      </c>
      <c r="W44">
        <f t="shared" si="33"/>
        <v>208.93968889229129</v>
      </c>
      <c r="X44">
        <f t="shared" si="34"/>
        <v>209.32306565097286</v>
      </c>
      <c r="Y44">
        <f t="shared" si="35"/>
        <v>209.09347165135563</v>
      </c>
      <c r="Z44">
        <f t="shared" si="36"/>
        <v>0.69592557534079358</v>
      </c>
      <c r="AA44">
        <f t="shared" si="37"/>
        <v>0.56372778193039841</v>
      </c>
      <c r="AB44">
        <f t="shared" si="38"/>
        <v>0.68570725290387591</v>
      </c>
      <c r="AD44">
        <f t="shared" si="39"/>
        <v>0.80671317610387805</v>
      </c>
      <c r="AE44">
        <f t="shared" si="40"/>
        <v>0.78889255912733247</v>
      </c>
      <c r="AF44">
        <f t="shared" si="41"/>
        <v>0.79709147270920655</v>
      </c>
    </row>
    <row r="45" spans="1:53" x14ac:dyDescent="0.35">
      <c r="A45">
        <v>5</v>
      </c>
      <c r="B45">
        <v>0.9677</v>
      </c>
      <c r="C45">
        <v>154.62610000000001</v>
      </c>
      <c r="D45">
        <v>33.728099999999998</v>
      </c>
      <c r="E45">
        <v>56.892400000000002</v>
      </c>
      <c r="F45">
        <v>4.0399999999999998E-2</v>
      </c>
      <c r="G45">
        <v>6.2779999999999996</v>
      </c>
      <c r="H45">
        <v>0.81979999999999997</v>
      </c>
      <c r="I45">
        <v>172.0866</v>
      </c>
      <c r="J45">
        <v>4.6981999999999999</v>
      </c>
      <c r="K45">
        <v>1</v>
      </c>
      <c r="L45">
        <v>0</v>
      </c>
      <c r="M45">
        <v>4.4429999999999996</v>
      </c>
      <c r="N45" t="b">
        <v>0</v>
      </c>
      <c r="O45" t="b">
        <v>1</v>
      </c>
      <c r="P45">
        <v>21.051039192911549</v>
      </c>
      <c r="Q45">
        <v>1789.331675767899</v>
      </c>
      <c r="V45">
        <v>8</v>
      </c>
      <c r="W45">
        <f t="shared" si="33"/>
        <v>205.83676850055286</v>
      </c>
      <c r="X45">
        <f t="shared" si="34"/>
        <v>206.15425937281231</v>
      </c>
      <c r="Y45">
        <f t="shared" si="35"/>
        <v>205.95308292677296</v>
      </c>
      <c r="Z45">
        <f t="shared" si="36"/>
        <v>0.69855070953149612</v>
      </c>
      <c r="AA45">
        <f t="shared" si="37"/>
        <v>0.56467670074733767</v>
      </c>
      <c r="AB45">
        <f t="shared" si="38"/>
        <v>0.6880089886857067</v>
      </c>
      <c r="AD45">
        <f t="shared" si="39"/>
        <v>0.80942085782219997</v>
      </c>
      <c r="AE45">
        <f t="shared" si="40"/>
        <v>0.79122003011125985</v>
      </c>
      <c r="AF45">
        <f t="shared" si="41"/>
        <v>0.79962093224874631</v>
      </c>
    </row>
    <row r="46" spans="1:53" x14ac:dyDescent="0.35">
      <c r="A46">
        <v>8</v>
      </c>
      <c r="B46">
        <v>0.96643000000000001</v>
      </c>
      <c r="C46">
        <v>151.80340000000001</v>
      </c>
      <c r="D46">
        <v>33.591999999999999</v>
      </c>
      <c r="E46">
        <v>56.501300000000001</v>
      </c>
      <c r="F46">
        <v>4.0399999999999998E-2</v>
      </c>
      <c r="G46">
        <v>6.2720000000000002</v>
      </c>
      <c r="H46">
        <v>0.88690000000000002</v>
      </c>
      <c r="I46">
        <v>171.4211</v>
      </c>
      <c r="J46">
        <v>4.6832000000000003</v>
      </c>
      <c r="K46">
        <v>1</v>
      </c>
      <c r="L46">
        <v>0</v>
      </c>
      <c r="M46">
        <v>4.4443999999999999</v>
      </c>
      <c r="N46" t="b">
        <v>0</v>
      </c>
      <c r="O46" t="b">
        <v>1</v>
      </c>
      <c r="P46">
        <v>21.06875477641141</v>
      </c>
      <c r="Q46">
        <v>1162.648074388504</v>
      </c>
    </row>
    <row r="47" spans="1:53" x14ac:dyDescent="0.35">
      <c r="A47">
        <v>-29</v>
      </c>
      <c r="B47">
        <v>0.82816000000000001</v>
      </c>
      <c r="C47">
        <v>137.19370000000001</v>
      </c>
      <c r="D47">
        <v>32.309100000000001</v>
      </c>
      <c r="E47">
        <v>41.821800000000003</v>
      </c>
      <c r="F47">
        <v>3.9899999999999998E-2</v>
      </c>
      <c r="G47">
        <v>6.2409999999999997</v>
      </c>
      <c r="H47">
        <v>2.6711</v>
      </c>
      <c r="I47">
        <v>153.69929999999999</v>
      </c>
      <c r="J47">
        <v>0</v>
      </c>
      <c r="K47">
        <v>2</v>
      </c>
      <c r="L47">
        <v>0</v>
      </c>
      <c r="M47">
        <v>4.3882000000000003</v>
      </c>
      <c r="N47" t="b">
        <v>0</v>
      </c>
      <c r="O47" t="b">
        <v>1</v>
      </c>
      <c r="P47">
        <v>0</v>
      </c>
      <c r="Q47">
        <v>634.93086838722229</v>
      </c>
    </row>
    <row r="48" spans="1:53" x14ac:dyDescent="0.35">
      <c r="A48">
        <v>-25</v>
      </c>
      <c r="B48">
        <v>0.88012000000000001</v>
      </c>
      <c r="C48">
        <v>145.80000000000001</v>
      </c>
      <c r="D48">
        <v>33.060899999999997</v>
      </c>
      <c r="E48">
        <v>43.9024</v>
      </c>
      <c r="F48">
        <v>3.9899999999999998E-2</v>
      </c>
      <c r="G48">
        <v>6.2591999999999999</v>
      </c>
      <c r="H48">
        <v>2.4405999999999999</v>
      </c>
      <c r="I48">
        <v>160.08619999999999</v>
      </c>
      <c r="J48">
        <v>0</v>
      </c>
      <c r="K48">
        <v>2</v>
      </c>
      <c r="L48">
        <v>0</v>
      </c>
      <c r="M48">
        <v>4.3868999999999998</v>
      </c>
      <c r="N48" t="b">
        <v>0</v>
      </c>
      <c r="O48" t="b">
        <v>1</v>
      </c>
      <c r="P48">
        <v>0</v>
      </c>
      <c r="Q48">
        <v>617.64821338653564</v>
      </c>
    </row>
    <row r="49" spans="1:17" x14ac:dyDescent="0.35">
      <c r="A49">
        <v>-20</v>
      </c>
      <c r="B49">
        <v>0.91852999999999996</v>
      </c>
      <c r="C49">
        <v>152.16309999999999</v>
      </c>
      <c r="D49">
        <v>33.5535</v>
      </c>
      <c r="E49">
        <v>47.0794</v>
      </c>
      <c r="F49">
        <v>4.0399999999999998E-2</v>
      </c>
      <c r="G49">
        <v>6.2727000000000004</v>
      </c>
      <c r="H49">
        <v>1.8573</v>
      </c>
      <c r="I49">
        <v>164.59790000000001</v>
      </c>
      <c r="J49">
        <v>0</v>
      </c>
      <c r="K49">
        <v>2</v>
      </c>
      <c r="L49">
        <v>0</v>
      </c>
      <c r="M49">
        <v>4.4387999999999996</v>
      </c>
      <c r="N49" t="b">
        <v>0</v>
      </c>
      <c r="O49" t="b">
        <v>1</v>
      </c>
      <c r="P49">
        <v>0</v>
      </c>
      <c r="Q49">
        <v>1217.678063631058</v>
      </c>
    </row>
    <row r="50" spans="1:17" x14ac:dyDescent="0.35">
      <c r="A50">
        <v>-15</v>
      </c>
      <c r="B50">
        <v>0.90817000000000003</v>
      </c>
      <c r="C50">
        <v>150.447</v>
      </c>
      <c r="D50">
        <v>33.435699999999997</v>
      </c>
      <c r="E50">
        <v>49.275799999999997</v>
      </c>
      <c r="F50">
        <v>4.02E-2</v>
      </c>
      <c r="G50">
        <v>6.2690999999999999</v>
      </c>
      <c r="H50">
        <v>1.8185</v>
      </c>
      <c r="I50">
        <v>164.3321</v>
      </c>
      <c r="J50">
        <v>0</v>
      </c>
      <c r="K50">
        <v>2</v>
      </c>
      <c r="L50">
        <v>0</v>
      </c>
      <c r="M50">
        <v>4.42</v>
      </c>
      <c r="N50" t="b">
        <v>0</v>
      </c>
      <c r="O50" t="b">
        <v>1</v>
      </c>
      <c r="P50">
        <v>0</v>
      </c>
      <c r="Q50">
        <v>480.5079562664032</v>
      </c>
    </row>
    <row r="51" spans="1:17" x14ac:dyDescent="0.35">
      <c r="A51">
        <v>-10</v>
      </c>
      <c r="B51">
        <v>0.89790999999999999</v>
      </c>
      <c r="C51">
        <v>148.74809999999999</v>
      </c>
      <c r="D51">
        <v>33.300400000000003</v>
      </c>
      <c r="E51">
        <v>51.430599999999998</v>
      </c>
      <c r="F51">
        <v>4.1399999999999999E-2</v>
      </c>
      <c r="G51">
        <v>6.2655000000000003</v>
      </c>
      <c r="H51">
        <v>1.7606999999999999</v>
      </c>
      <c r="I51">
        <v>164.06639999999999</v>
      </c>
      <c r="J51">
        <v>0</v>
      </c>
      <c r="K51">
        <v>2</v>
      </c>
      <c r="L51">
        <v>0</v>
      </c>
      <c r="M51">
        <v>4.5495999999999999</v>
      </c>
      <c r="N51" t="b">
        <v>0</v>
      </c>
      <c r="O51" t="b">
        <v>1</v>
      </c>
      <c r="P51">
        <v>0</v>
      </c>
      <c r="Q51">
        <v>255.40779232978821</v>
      </c>
    </row>
    <row r="52" spans="1:17" x14ac:dyDescent="0.35">
      <c r="A52">
        <v>-5</v>
      </c>
      <c r="B52">
        <v>0.89212999999999998</v>
      </c>
      <c r="C52">
        <v>147.7895</v>
      </c>
      <c r="D52">
        <v>33.200499999999998</v>
      </c>
      <c r="E52">
        <v>53.352400000000003</v>
      </c>
      <c r="F52">
        <v>4.07E-2</v>
      </c>
      <c r="G52">
        <v>6.2634999999999996</v>
      </c>
      <c r="H52">
        <v>1.6127</v>
      </c>
      <c r="I52">
        <v>163.80109999999999</v>
      </c>
      <c r="J52">
        <v>0</v>
      </c>
      <c r="K52">
        <v>2</v>
      </c>
      <c r="L52">
        <v>0</v>
      </c>
      <c r="M52">
        <v>4.4724000000000004</v>
      </c>
      <c r="N52" t="b">
        <v>0</v>
      </c>
      <c r="O52" t="b">
        <v>1</v>
      </c>
      <c r="P52">
        <v>0</v>
      </c>
      <c r="Q52">
        <v>522.38520765304565</v>
      </c>
    </row>
    <row r="53" spans="1:17" x14ac:dyDescent="0.35">
      <c r="A53">
        <v>0</v>
      </c>
      <c r="B53">
        <v>0.88732</v>
      </c>
      <c r="C53">
        <v>145.7901</v>
      </c>
      <c r="D53">
        <v>33.089500000000001</v>
      </c>
      <c r="E53">
        <v>54.487699999999997</v>
      </c>
      <c r="F53">
        <v>4.0800000000000003E-2</v>
      </c>
      <c r="G53">
        <v>6.2591999999999999</v>
      </c>
      <c r="H53">
        <v>1.5951</v>
      </c>
      <c r="I53">
        <v>163.536</v>
      </c>
      <c r="J53">
        <v>0</v>
      </c>
      <c r="K53">
        <v>2</v>
      </c>
      <c r="L53">
        <v>0</v>
      </c>
      <c r="M53">
        <v>4.4870000000000001</v>
      </c>
      <c r="N53" t="b">
        <v>0</v>
      </c>
      <c r="O53" t="b">
        <v>1</v>
      </c>
      <c r="P53">
        <v>0</v>
      </c>
      <c r="Q53">
        <v>505.33019018173218</v>
      </c>
    </row>
    <row r="54" spans="1:17" x14ac:dyDescent="0.35">
      <c r="A54">
        <v>5</v>
      </c>
      <c r="B54">
        <v>0.88761000000000001</v>
      </c>
      <c r="C54">
        <v>141.82769999999999</v>
      </c>
      <c r="D54">
        <v>32.916400000000003</v>
      </c>
      <c r="E54">
        <v>54.438899999999997</v>
      </c>
      <c r="F54">
        <v>4.0899999999999999E-2</v>
      </c>
      <c r="G54">
        <v>6.2507999999999999</v>
      </c>
      <c r="H54">
        <v>1.7242</v>
      </c>
      <c r="I54">
        <v>163.2714</v>
      </c>
      <c r="J54">
        <v>0</v>
      </c>
      <c r="K54">
        <v>2</v>
      </c>
      <c r="L54">
        <v>0</v>
      </c>
      <c r="M54">
        <v>4.5014000000000003</v>
      </c>
      <c r="N54" t="b">
        <v>0</v>
      </c>
      <c r="O54" t="b">
        <v>1</v>
      </c>
      <c r="P54">
        <v>0</v>
      </c>
      <c r="Q54">
        <v>563.28189778327942</v>
      </c>
    </row>
    <row r="55" spans="1:17" x14ac:dyDescent="0.35">
      <c r="A55">
        <v>8</v>
      </c>
      <c r="B55">
        <v>0.88631000000000004</v>
      </c>
      <c r="C55">
        <v>139.2184</v>
      </c>
      <c r="D55">
        <v>32.773800000000001</v>
      </c>
      <c r="E55">
        <v>54.120100000000001</v>
      </c>
      <c r="F55">
        <v>4.1000000000000002E-2</v>
      </c>
      <c r="G55">
        <v>6.2453000000000003</v>
      </c>
      <c r="H55">
        <v>1.8341000000000001</v>
      </c>
      <c r="I55">
        <v>162.60640000000001</v>
      </c>
      <c r="J55">
        <v>0</v>
      </c>
      <c r="K55">
        <v>2</v>
      </c>
      <c r="L55">
        <v>0</v>
      </c>
      <c r="M55">
        <v>4.5071000000000003</v>
      </c>
      <c r="N55" t="b">
        <v>0</v>
      </c>
      <c r="O55" t="b">
        <v>1</v>
      </c>
      <c r="P55">
        <v>0</v>
      </c>
      <c r="Q55">
        <v>633.18122315406799</v>
      </c>
    </row>
    <row r="56" spans="1:17" x14ac:dyDescent="0.35">
      <c r="A56" s="18">
        <v>-29</v>
      </c>
      <c r="B56" s="18">
        <v>1</v>
      </c>
      <c r="C56" s="18">
        <v>165.66</v>
      </c>
      <c r="D56" s="18">
        <v>34.075800000000001</v>
      </c>
      <c r="E56" s="18">
        <v>48.512700000000002</v>
      </c>
      <c r="F56" s="18">
        <v>9.2399999999999996E-2</v>
      </c>
      <c r="G56" s="18">
        <v>6.3014000000000001</v>
      </c>
      <c r="H56" s="18">
        <v>1.1189</v>
      </c>
      <c r="I56" s="18">
        <v>157.01249999999999</v>
      </c>
      <c r="J56" s="18"/>
      <c r="K56" s="18">
        <v>0</v>
      </c>
      <c r="L56" s="18">
        <v>0</v>
      </c>
      <c r="M56" s="18">
        <v>10.157</v>
      </c>
      <c r="N56" s="18" t="b">
        <v>1</v>
      </c>
      <c r="O56" s="18" t="b">
        <v>0</v>
      </c>
      <c r="P56" s="18">
        <v>0</v>
      </c>
      <c r="Q56" s="18">
        <v>352.67924213409418</v>
      </c>
    </row>
    <row r="57" spans="1:17" x14ac:dyDescent="0.3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364.06116533279419</v>
      </c>
    </row>
    <row r="58" spans="1:17" x14ac:dyDescent="0.3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308.05729985237122</v>
      </c>
    </row>
    <row r="59" spans="1:17" x14ac:dyDescent="0.3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256.56171131134028</v>
      </c>
    </row>
    <row r="60" spans="1:17" x14ac:dyDescent="0.3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244.4773516654968</v>
      </c>
    </row>
    <row r="61" spans="1:17" x14ac:dyDescent="0.3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348.61616587638849</v>
      </c>
    </row>
    <row r="62" spans="1:17" x14ac:dyDescent="0.3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353.80001139640808</v>
      </c>
    </row>
    <row r="63" spans="1:17" x14ac:dyDescent="0.3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439.17089200019842</v>
      </c>
    </row>
    <row r="64" spans="1:17" x14ac:dyDescent="0.3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519.73649525642395</v>
      </c>
    </row>
    <row r="65" spans="1:17" x14ac:dyDescent="0.35">
      <c r="A65">
        <v>-29</v>
      </c>
      <c r="B65">
        <v>1</v>
      </c>
      <c r="C65">
        <v>165.66</v>
      </c>
      <c r="D65">
        <v>34.075800000000001</v>
      </c>
      <c r="E65">
        <v>48.023899999999998</v>
      </c>
      <c r="F65">
        <v>7.3700000000000002E-2</v>
      </c>
      <c r="G65">
        <v>6.3014000000000001</v>
      </c>
      <c r="H65">
        <v>1.1202000000000001</v>
      </c>
      <c r="I65">
        <v>161.8886</v>
      </c>
      <c r="J65">
        <v>2.1876000000000002</v>
      </c>
      <c r="K65">
        <v>1</v>
      </c>
      <c r="L65">
        <v>0</v>
      </c>
      <c r="M65">
        <v>8.0996000000000006</v>
      </c>
      <c r="N65" t="b">
        <v>1</v>
      </c>
      <c r="O65" t="b">
        <v>0</v>
      </c>
      <c r="P65">
        <v>20.985125576037831</v>
      </c>
      <c r="Q65">
        <v>358.25320839881903</v>
      </c>
    </row>
    <row r="66" spans="1:17" x14ac:dyDescent="0.35">
      <c r="A66">
        <v>-25</v>
      </c>
      <c r="B66">
        <v>1</v>
      </c>
      <c r="C66">
        <v>165.66</v>
      </c>
      <c r="D66">
        <v>34.0824</v>
      </c>
      <c r="E66">
        <v>48.028700000000001</v>
      </c>
      <c r="F66">
        <v>5.1499999999999997E-2</v>
      </c>
      <c r="G66">
        <v>6.3014000000000001</v>
      </c>
      <c r="H66">
        <v>1.0299</v>
      </c>
      <c r="I66">
        <v>168.68790000000001</v>
      </c>
      <c r="J66">
        <v>2.3721000000000001</v>
      </c>
      <c r="K66">
        <v>1</v>
      </c>
      <c r="L66">
        <v>0</v>
      </c>
      <c r="M66">
        <v>5.6562999999999999</v>
      </c>
      <c r="N66" t="b">
        <v>1</v>
      </c>
      <c r="O66" t="b">
        <v>0</v>
      </c>
      <c r="P66">
        <v>20.985125576037831</v>
      </c>
      <c r="Q66">
        <v>359.34403347969061</v>
      </c>
    </row>
    <row r="67" spans="1:17" x14ac:dyDescent="0.35">
      <c r="A67">
        <v>-20</v>
      </c>
      <c r="B67">
        <v>1</v>
      </c>
      <c r="C67">
        <v>165.66</v>
      </c>
      <c r="D67">
        <v>34.091200000000001</v>
      </c>
      <c r="E67">
        <v>49.854700000000001</v>
      </c>
      <c r="F67">
        <v>3.6600000000000001E-2</v>
      </c>
      <c r="G67">
        <v>6.3014000000000001</v>
      </c>
      <c r="H67">
        <v>0.91449999999999998</v>
      </c>
      <c r="I67">
        <v>173.5446</v>
      </c>
      <c r="J67">
        <v>2.8113000000000001</v>
      </c>
      <c r="K67">
        <v>1</v>
      </c>
      <c r="L67">
        <v>0</v>
      </c>
      <c r="M67">
        <v>4.0186000000000002</v>
      </c>
      <c r="N67" t="b">
        <v>1</v>
      </c>
      <c r="O67" t="b">
        <v>0</v>
      </c>
      <c r="P67">
        <v>20.985125576037831</v>
      </c>
      <c r="Q67">
        <v>345.25303530693049</v>
      </c>
    </row>
    <row r="68" spans="1:17" x14ac:dyDescent="0.35">
      <c r="A68">
        <v>-15</v>
      </c>
      <c r="B68">
        <v>1</v>
      </c>
      <c r="C68">
        <v>165.66</v>
      </c>
      <c r="D68">
        <v>34.094799999999999</v>
      </c>
      <c r="E68">
        <v>52.515700000000002</v>
      </c>
      <c r="F68">
        <v>4.0500000000000001E-2</v>
      </c>
      <c r="G68">
        <v>6.3014000000000001</v>
      </c>
      <c r="H68">
        <v>0.80049999999999999</v>
      </c>
      <c r="I68">
        <v>173.35300000000001</v>
      </c>
      <c r="J68">
        <v>3.2502</v>
      </c>
      <c r="K68">
        <v>1</v>
      </c>
      <c r="L68">
        <v>0</v>
      </c>
      <c r="M68">
        <v>4.4542000000000002</v>
      </c>
      <c r="N68" t="b">
        <v>1</v>
      </c>
      <c r="O68" t="b">
        <v>0</v>
      </c>
      <c r="P68">
        <v>20.985125576037831</v>
      </c>
      <c r="Q68">
        <v>263.92636942863459</v>
      </c>
    </row>
    <row r="69" spans="1:17" x14ac:dyDescent="0.35">
      <c r="A69">
        <v>-10</v>
      </c>
      <c r="B69">
        <v>1</v>
      </c>
      <c r="C69">
        <v>165.66</v>
      </c>
      <c r="D69">
        <v>34.0869</v>
      </c>
      <c r="E69">
        <v>55.078699999999998</v>
      </c>
      <c r="F69">
        <v>4.5100000000000001E-2</v>
      </c>
      <c r="G69">
        <v>6.3014000000000001</v>
      </c>
      <c r="H69">
        <v>0.68810000000000004</v>
      </c>
      <c r="I69">
        <v>173.16139999999999</v>
      </c>
      <c r="J69">
        <v>3.6888999999999998</v>
      </c>
      <c r="K69">
        <v>1</v>
      </c>
      <c r="L69">
        <v>0</v>
      </c>
      <c r="M69">
        <v>4.9557000000000002</v>
      </c>
      <c r="N69" t="b">
        <v>1</v>
      </c>
      <c r="O69" t="b">
        <v>0</v>
      </c>
      <c r="P69">
        <v>20.985125576037831</v>
      </c>
      <c r="Q69">
        <v>244.5466494560242</v>
      </c>
    </row>
    <row r="70" spans="1:17" x14ac:dyDescent="0.35">
      <c r="A70">
        <v>-5</v>
      </c>
      <c r="B70">
        <v>1</v>
      </c>
      <c r="C70">
        <v>165.66</v>
      </c>
      <c r="D70">
        <v>34.061100000000003</v>
      </c>
      <c r="E70">
        <v>57.262099999999997</v>
      </c>
      <c r="F70">
        <v>4.8899999999999999E-2</v>
      </c>
      <c r="G70">
        <v>6.3014000000000001</v>
      </c>
      <c r="H70">
        <v>0.69950000000000001</v>
      </c>
      <c r="I70">
        <v>172.9699</v>
      </c>
      <c r="J70">
        <v>4.1273999999999997</v>
      </c>
      <c r="K70">
        <v>1</v>
      </c>
      <c r="L70">
        <v>0</v>
      </c>
      <c r="M70">
        <v>5.3775000000000004</v>
      </c>
      <c r="N70" t="b">
        <v>1</v>
      </c>
      <c r="O70" t="b">
        <v>0</v>
      </c>
      <c r="P70">
        <v>20.985125576037831</v>
      </c>
      <c r="Q70">
        <v>275.39848637580872</v>
      </c>
    </row>
    <row r="71" spans="1:17" x14ac:dyDescent="0.35">
      <c r="A71">
        <v>0</v>
      </c>
      <c r="B71">
        <v>1</v>
      </c>
      <c r="C71">
        <v>164.30459999999999</v>
      </c>
      <c r="D71">
        <v>34.012099999999997</v>
      </c>
      <c r="E71">
        <v>58.428600000000003</v>
      </c>
      <c r="F71">
        <v>5.2499999999999998E-2</v>
      </c>
      <c r="G71">
        <v>6.2984999999999998</v>
      </c>
      <c r="H71">
        <v>0.70679999999999998</v>
      </c>
      <c r="I71">
        <v>172.7783</v>
      </c>
      <c r="J71">
        <v>4.5658000000000003</v>
      </c>
      <c r="K71">
        <v>1</v>
      </c>
      <c r="L71">
        <v>0</v>
      </c>
      <c r="M71">
        <v>5.7760999999999996</v>
      </c>
      <c r="N71" t="b">
        <v>1</v>
      </c>
      <c r="O71" t="b">
        <v>0</v>
      </c>
      <c r="P71">
        <v>20.985125576037831</v>
      </c>
      <c r="Q71">
        <v>300.30120205879211</v>
      </c>
    </row>
    <row r="72" spans="1:17" x14ac:dyDescent="0.35">
      <c r="A72">
        <v>5</v>
      </c>
      <c r="B72">
        <v>1</v>
      </c>
      <c r="C72">
        <v>159.78659999999999</v>
      </c>
      <c r="D72">
        <v>33.830199999999998</v>
      </c>
      <c r="E72">
        <v>57.971299999999999</v>
      </c>
      <c r="F72">
        <v>5.4600000000000003E-2</v>
      </c>
      <c r="G72">
        <v>6.2888999999999999</v>
      </c>
      <c r="H72">
        <v>0.6996</v>
      </c>
      <c r="I72">
        <v>172.19560000000001</v>
      </c>
      <c r="J72">
        <v>4.6816000000000004</v>
      </c>
      <c r="K72">
        <v>1</v>
      </c>
      <c r="L72">
        <v>0</v>
      </c>
      <c r="M72">
        <v>6.0076999999999998</v>
      </c>
      <c r="N72" t="b">
        <v>1</v>
      </c>
      <c r="O72" t="b">
        <v>0</v>
      </c>
      <c r="P72">
        <v>21.042034015090429</v>
      </c>
      <c r="Q72">
        <v>497.0019359588623</v>
      </c>
    </row>
    <row r="73" spans="1:17" x14ac:dyDescent="0.35">
      <c r="A73">
        <v>8</v>
      </c>
      <c r="B73">
        <v>1</v>
      </c>
      <c r="C73">
        <v>157.07579999999999</v>
      </c>
      <c r="D73">
        <v>33.7012</v>
      </c>
      <c r="E73">
        <v>57.560600000000001</v>
      </c>
      <c r="F73">
        <v>5.5599999999999997E-2</v>
      </c>
      <c r="G73">
        <v>6.2831999999999999</v>
      </c>
      <c r="H73">
        <v>0.69440000000000002</v>
      </c>
      <c r="I73">
        <v>171.40170000000001</v>
      </c>
      <c r="J73">
        <v>4.6665000000000001</v>
      </c>
      <c r="K73">
        <v>1</v>
      </c>
      <c r="L73">
        <v>0</v>
      </c>
      <c r="M73">
        <v>6.1127000000000002</v>
      </c>
      <c r="N73" t="b">
        <v>1</v>
      </c>
      <c r="O73" t="b">
        <v>0</v>
      </c>
      <c r="P73">
        <v>21.059775062067811</v>
      </c>
      <c r="Q73">
        <v>441.86567163467407</v>
      </c>
    </row>
    <row r="74" spans="1:17" x14ac:dyDescent="0.35">
      <c r="A74">
        <v>-29</v>
      </c>
      <c r="B74">
        <v>1</v>
      </c>
      <c r="C74">
        <v>165.66</v>
      </c>
      <c r="D74">
        <v>34.075800000000001</v>
      </c>
      <c r="E74">
        <v>48.312600000000003</v>
      </c>
      <c r="F74">
        <v>9.8199999999999996E-2</v>
      </c>
      <c r="G74">
        <v>6.3014000000000001</v>
      </c>
      <c r="H74">
        <v>1.1185</v>
      </c>
      <c r="I74">
        <v>155.67019999999999</v>
      </c>
      <c r="J74">
        <v>0</v>
      </c>
      <c r="K74">
        <v>2</v>
      </c>
      <c r="L74">
        <v>0</v>
      </c>
      <c r="M74">
        <v>10.7966</v>
      </c>
      <c r="N74" t="b">
        <v>1</v>
      </c>
      <c r="O74" t="b">
        <v>0</v>
      </c>
      <c r="P74">
        <v>0</v>
      </c>
      <c r="Q74">
        <v>326.204017162323</v>
      </c>
    </row>
    <row r="75" spans="1:17" x14ac:dyDescent="0.35">
      <c r="A75">
        <v>-25</v>
      </c>
      <c r="B75">
        <v>1</v>
      </c>
      <c r="C75">
        <v>165.66</v>
      </c>
      <c r="D75">
        <v>34.0824</v>
      </c>
      <c r="E75">
        <v>48.153300000000002</v>
      </c>
      <c r="F75">
        <v>7.7499999999999999E-2</v>
      </c>
      <c r="G75">
        <v>6.3014000000000001</v>
      </c>
      <c r="H75">
        <v>1.0303</v>
      </c>
      <c r="I75">
        <v>162.05279999999999</v>
      </c>
      <c r="J75">
        <v>0</v>
      </c>
      <c r="K75">
        <v>2</v>
      </c>
      <c r="L75">
        <v>0</v>
      </c>
      <c r="M75">
        <v>8.5202000000000009</v>
      </c>
      <c r="N75" t="b">
        <v>1</v>
      </c>
      <c r="O75" t="b">
        <v>0</v>
      </c>
      <c r="P75">
        <v>0</v>
      </c>
      <c r="Q75">
        <v>325.03422355651861</v>
      </c>
    </row>
    <row r="76" spans="1:17" x14ac:dyDescent="0.35">
      <c r="A76">
        <v>-20</v>
      </c>
      <c r="B76">
        <v>1</v>
      </c>
      <c r="C76">
        <v>165.66</v>
      </c>
      <c r="D76">
        <v>34.091200000000001</v>
      </c>
      <c r="E76">
        <v>49.938800000000001</v>
      </c>
      <c r="F76">
        <v>6.4899999999999999E-2</v>
      </c>
      <c r="G76">
        <v>6.3014000000000001</v>
      </c>
      <c r="H76">
        <v>0.91569999999999996</v>
      </c>
      <c r="I76">
        <v>166.29349999999999</v>
      </c>
      <c r="J76">
        <v>0</v>
      </c>
      <c r="K76">
        <v>2</v>
      </c>
      <c r="L76">
        <v>0</v>
      </c>
      <c r="M76">
        <v>7.1317000000000004</v>
      </c>
      <c r="N76" t="b">
        <v>1</v>
      </c>
      <c r="O76" t="b">
        <v>0</v>
      </c>
      <c r="P76">
        <v>0</v>
      </c>
      <c r="Q76">
        <v>304.30334115028381</v>
      </c>
    </row>
    <row r="77" spans="1:17" x14ac:dyDescent="0.35">
      <c r="A77">
        <v>-15</v>
      </c>
      <c r="B77">
        <v>1</v>
      </c>
      <c r="C77">
        <v>165.66</v>
      </c>
      <c r="D77">
        <v>34.094799999999999</v>
      </c>
      <c r="E77">
        <v>52.776000000000003</v>
      </c>
      <c r="F77">
        <v>7.0599999999999996E-2</v>
      </c>
      <c r="G77">
        <v>6.3014000000000001</v>
      </c>
      <c r="H77">
        <v>0.79979999999999996</v>
      </c>
      <c r="I77">
        <v>165.63849999999999</v>
      </c>
      <c r="J77">
        <v>0</v>
      </c>
      <c r="K77">
        <v>2</v>
      </c>
      <c r="L77">
        <v>0</v>
      </c>
      <c r="M77">
        <v>7.7632000000000003</v>
      </c>
      <c r="N77" t="b">
        <v>1</v>
      </c>
      <c r="O77" t="b">
        <v>0</v>
      </c>
      <c r="P77">
        <v>0</v>
      </c>
      <c r="Q77">
        <v>266.05601620674128</v>
      </c>
    </row>
    <row r="78" spans="1:17" x14ac:dyDescent="0.35">
      <c r="A78">
        <v>-10</v>
      </c>
      <c r="B78">
        <v>1</v>
      </c>
      <c r="C78">
        <v>165.66</v>
      </c>
      <c r="D78">
        <v>34.0869</v>
      </c>
      <c r="E78">
        <v>55.472000000000001</v>
      </c>
      <c r="F78">
        <v>7.5899999999999995E-2</v>
      </c>
      <c r="G78">
        <v>6.3014000000000001</v>
      </c>
      <c r="H78">
        <v>0.68769999999999998</v>
      </c>
      <c r="I78">
        <v>164.98230000000001</v>
      </c>
      <c r="J78">
        <v>0</v>
      </c>
      <c r="K78">
        <v>2</v>
      </c>
      <c r="L78">
        <v>0</v>
      </c>
      <c r="M78">
        <v>8.3437000000000001</v>
      </c>
      <c r="N78" t="b">
        <v>1</v>
      </c>
      <c r="O78" t="b">
        <v>0</v>
      </c>
      <c r="P78">
        <v>0</v>
      </c>
      <c r="Q78">
        <v>314.65517663955688</v>
      </c>
    </row>
    <row r="79" spans="1:17" x14ac:dyDescent="0.35">
      <c r="A79">
        <v>-5</v>
      </c>
      <c r="B79">
        <v>1</v>
      </c>
      <c r="C79">
        <v>165.66</v>
      </c>
      <c r="D79">
        <v>34.061100000000003</v>
      </c>
      <c r="E79">
        <v>57.794899999999998</v>
      </c>
      <c r="F79">
        <v>8.1600000000000006E-2</v>
      </c>
      <c r="G79">
        <v>6.3014000000000001</v>
      </c>
      <c r="H79">
        <v>0.69950000000000001</v>
      </c>
      <c r="I79">
        <v>164.32499999999999</v>
      </c>
      <c r="J79">
        <v>0</v>
      </c>
      <c r="K79">
        <v>2</v>
      </c>
      <c r="L79">
        <v>0</v>
      </c>
      <c r="M79">
        <v>8.9680999999999997</v>
      </c>
      <c r="N79" t="b">
        <v>1</v>
      </c>
      <c r="O79" t="b">
        <v>0</v>
      </c>
      <c r="P79">
        <v>0</v>
      </c>
      <c r="Q79">
        <v>304.51590180397028</v>
      </c>
    </row>
    <row r="80" spans="1:17" x14ac:dyDescent="0.35">
      <c r="A80">
        <v>0</v>
      </c>
      <c r="B80">
        <v>1</v>
      </c>
      <c r="C80">
        <v>164.30459999999999</v>
      </c>
      <c r="D80">
        <v>34.012099999999997</v>
      </c>
      <c r="E80">
        <v>59.0563</v>
      </c>
      <c r="F80">
        <v>8.8200000000000001E-2</v>
      </c>
      <c r="G80">
        <v>6.2984999999999998</v>
      </c>
      <c r="H80">
        <v>0.70689999999999997</v>
      </c>
      <c r="I80">
        <v>163.66679999999999</v>
      </c>
      <c r="J80">
        <v>0</v>
      </c>
      <c r="K80">
        <v>2</v>
      </c>
      <c r="L80">
        <v>0</v>
      </c>
      <c r="M80">
        <v>9.6963000000000008</v>
      </c>
      <c r="N80" t="b">
        <v>1</v>
      </c>
      <c r="O80" t="b">
        <v>0</v>
      </c>
      <c r="P80">
        <v>0</v>
      </c>
      <c r="Q80">
        <v>286.42243003845209</v>
      </c>
    </row>
    <row r="81" spans="1:17" x14ac:dyDescent="0.35">
      <c r="A81">
        <v>5</v>
      </c>
      <c r="B81">
        <v>1</v>
      </c>
      <c r="C81">
        <v>159.78659999999999</v>
      </c>
      <c r="D81">
        <v>33.830199999999998</v>
      </c>
      <c r="E81">
        <v>58.406300000000002</v>
      </c>
      <c r="F81">
        <v>8.9899999999999994E-2</v>
      </c>
      <c r="G81">
        <v>6.2888999999999999</v>
      </c>
      <c r="H81">
        <v>0.69969999999999999</v>
      </c>
      <c r="I81">
        <v>163.30279999999999</v>
      </c>
      <c r="J81">
        <v>0</v>
      </c>
      <c r="K81">
        <v>2</v>
      </c>
      <c r="L81">
        <v>0</v>
      </c>
      <c r="M81">
        <v>9.8842999999999996</v>
      </c>
      <c r="N81" t="b">
        <v>1</v>
      </c>
      <c r="O81" t="b">
        <v>0</v>
      </c>
      <c r="P81">
        <v>0</v>
      </c>
      <c r="Q81">
        <v>456.81982278823853</v>
      </c>
    </row>
    <row r="82" spans="1:17" x14ac:dyDescent="0.35">
      <c r="A82">
        <v>8</v>
      </c>
      <c r="B82">
        <v>1</v>
      </c>
      <c r="C82">
        <v>157.07579999999999</v>
      </c>
      <c r="D82">
        <v>33.7012</v>
      </c>
      <c r="E82">
        <v>57.919600000000003</v>
      </c>
      <c r="F82">
        <v>9.0399999999999994E-2</v>
      </c>
      <c r="G82">
        <v>6.2831999999999999</v>
      </c>
      <c r="H82">
        <v>0.69440000000000002</v>
      </c>
      <c r="I82">
        <v>162.6371</v>
      </c>
      <c r="J82">
        <v>0</v>
      </c>
      <c r="K82">
        <v>2</v>
      </c>
      <c r="L82">
        <v>0</v>
      </c>
      <c r="M82">
        <v>9.9426000000000005</v>
      </c>
      <c r="N82" t="b">
        <v>1</v>
      </c>
      <c r="O82" t="b">
        <v>0</v>
      </c>
      <c r="P82">
        <v>0</v>
      </c>
      <c r="Q82">
        <v>381.99840641021729</v>
      </c>
    </row>
    <row r="83" spans="1:17" x14ac:dyDescent="0.3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351.21764135360718</v>
      </c>
    </row>
    <row r="84" spans="1:17" x14ac:dyDescent="0.3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365.90277910232538</v>
      </c>
    </row>
    <row r="85" spans="1:17" x14ac:dyDescent="0.3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307.69729495048517</v>
      </c>
    </row>
    <row r="86" spans="1:17" x14ac:dyDescent="0.3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255.6101093292236</v>
      </c>
    </row>
    <row r="87" spans="1:17" x14ac:dyDescent="0.3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244.44734978675839</v>
      </c>
    </row>
    <row r="88" spans="1:17" x14ac:dyDescent="0.3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349.69689345359802</v>
      </c>
    </row>
    <row r="89" spans="1:17" x14ac:dyDescent="0.3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354.60083603858948</v>
      </c>
    </row>
    <row r="90" spans="1:17" x14ac:dyDescent="0.3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438.679851770401</v>
      </c>
    </row>
    <row r="91" spans="1:17" x14ac:dyDescent="0.3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520.02650022506714</v>
      </c>
    </row>
    <row r="92" spans="1:17" x14ac:dyDescent="0.35">
      <c r="A92">
        <v>-29</v>
      </c>
      <c r="B92">
        <v>1</v>
      </c>
      <c r="C92">
        <v>165.66</v>
      </c>
      <c r="D92">
        <v>34.075800000000001</v>
      </c>
      <c r="E92">
        <v>48.077399999999997</v>
      </c>
      <c r="F92">
        <v>7.5899999999999995E-2</v>
      </c>
      <c r="G92">
        <v>6.3014000000000001</v>
      </c>
      <c r="H92">
        <v>1.1192</v>
      </c>
      <c r="I92">
        <v>161.3218</v>
      </c>
      <c r="J92">
        <v>4.3333000000000004</v>
      </c>
      <c r="K92">
        <v>1</v>
      </c>
      <c r="L92">
        <v>0</v>
      </c>
      <c r="M92">
        <v>8.3412000000000006</v>
      </c>
      <c r="N92" t="b">
        <v>0</v>
      </c>
      <c r="O92" t="b">
        <v>0</v>
      </c>
      <c r="P92">
        <v>20.584142364518978</v>
      </c>
      <c r="Q92">
        <v>340.35905361175543</v>
      </c>
    </row>
    <row r="93" spans="1:17" x14ac:dyDescent="0.35">
      <c r="A93">
        <v>-25</v>
      </c>
      <c r="B93">
        <v>1</v>
      </c>
      <c r="C93">
        <v>165.66</v>
      </c>
      <c r="D93">
        <v>34.0824</v>
      </c>
      <c r="E93">
        <v>48.061799999999998</v>
      </c>
      <c r="F93">
        <v>5.3699999999999998E-2</v>
      </c>
      <c r="G93">
        <v>6.3014000000000001</v>
      </c>
      <c r="H93">
        <v>1.0303</v>
      </c>
      <c r="I93">
        <v>168.09729999999999</v>
      </c>
      <c r="J93">
        <v>4.5143000000000004</v>
      </c>
      <c r="K93">
        <v>1</v>
      </c>
      <c r="L93">
        <v>0</v>
      </c>
      <c r="M93">
        <v>5.9039999999999999</v>
      </c>
      <c r="N93" t="b">
        <v>0</v>
      </c>
      <c r="O93" t="b">
        <v>0</v>
      </c>
      <c r="P93">
        <v>20.584142364518978</v>
      </c>
      <c r="Q93">
        <v>356.34164810180658</v>
      </c>
    </row>
    <row r="94" spans="1:17" x14ac:dyDescent="0.35">
      <c r="A94">
        <v>-20</v>
      </c>
      <c r="B94">
        <v>1</v>
      </c>
      <c r="C94">
        <v>165.66</v>
      </c>
      <c r="D94">
        <v>34.091200000000001</v>
      </c>
      <c r="E94">
        <v>49.880099999999999</v>
      </c>
      <c r="F94">
        <v>3.8899999999999997E-2</v>
      </c>
      <c r="G94">
        <v>6.3014000000000001</v>
      </c>
      <c r="H94">
        <v>0.9143</v>
      </c>
      <c r="I94">
        <v>172.95070000000001</v>
      </c>
      <c r="J94">
        <v>4.6535000000000002</v>
      </c>
      <c r="K94">
        <v>1</v>
      </c>
      <c r="L94">
        <v>0</v>
      </c>
      <c r="M94">
        <v>4.2710999999999997</v>
      </c>
      <c r="N94" t="b">
        <v>0</v>
      </c>
      <c r="O94" t="b">
        <v>0</v>
      </c>
      <c r="P94">
        <v>20.64521421300611</v>
      </c>
      <c r="Q94">
        <v>322.79247426986689</v>
      </c>
    </row>
    <row r="95" spans="1:17" x14ac:dyDescent="0.35">
      <c r="A95">
        <v>-15</v>
      </c>
      <c r="B95">
        <v>1</v>
      </c>
      <c r="C95">
        <v>165.66</v>
      </c>
      <c r="D95">
        <v>34.094799999999999</v>
      </c>
      <c r="E95">
        <v>52.548200000000001</v>
      </c>
      <c r="F95">
        <v>4.2700000000000002E-2</v>
      </c>
      <c r="G95">
        <v>6.3014000000000001</v>
      </c>
      <c r="H95">
        <v>0.79920000000000002</v>
      </c>
      <c r="I95">
        <v>172.7791</v>
      </c>
      <c r="J95">
        <v>4.6627000000000001</v>
      </c>
      <c r="K95">
        <v>1</v>
      </c>
      <c r="L95">
        <v>0</v>
      </c>
      <c r="M95">
        <v>4.6993999999999998</v>
      </c>
      <c r="N95" t="b">
        <v>0</v>
      </c>
      <c r="O95" t="b">
        <v>0</v>
      </c>
      <c r="P95">
        <v>20.731408398747561</v>
      </c>
      <c r="Q95">
        <v>264.74706602096558</v>
      </c>
    </row>
    <row r="96" spans="1:17" x14ac:dyDescent="0.35">
      <c r="A96">
        <v>-10</v>
      </c>
      <c r="B96">
        <v>1</v>
      </c>
      <c r="C96">
        <v>165.66</v>
      </c>
      <c r="D96">
        <v>34.0869</v>
      </c>
      <c r="E96">
        <v>55.110999999999997</v>
      </c>
      <c r="F96">
        <v>4.7199999999999999E-2</v>
      </c>
      <c r="G96">
        <v>6.3014000000000001</v>
      </c>
      <c r="H96">
        <v>0.68740000000000001</v>
      </c>
      <c r="I96">
        <v>172.6069</v>
      </c>
      <c r="J96">
        <v>4.6718000000000002</v>
      </c>
      <c r="K96">
        <v>1</v>
      </c>
      <c r="L96">
        <v>0</v>
      </c>
      <c r="M96">
        <v>5.1874000000000002</v>
      </c>
      <c r="N96" t="b">
        <v>0</v>
      </c>
      <c r="O96" t="b">
        <v>0</v>
      </c>
      <c r="P96">
        <v>20.815120633806291</v>
      </c>
      <c r="Q96">
        <v>272.27588629722601</v>
      </c>
    </row>
    <row r="97" spans="1:17" x14ac:dyDescent="0.35">
      <c r="A97">
        <v>-5</v>
      </c>
      <c r="B97">
        <v>1</v>
      </c>
      <c r="C97">
        <v>165.66</v>
      </c>
      <c r="D97">
        <v>34.061100000000003</v>
      </c>
      <c r="E97">
        <v>57.288200000000003</v>
      </c>
      <c r="F97">
        <v>5.0900000000000001E-2</v>
      </c>
      <c r="G97">
        <v>6.3014000000000001</v>
      </c>
      <c r="H97">
        <v>0.69950000000000001</v>
      </c>
      <c r="I97">
        <v>172.434</v>
      </c>
      <c r="J97">
        <v>4.6806999999999999</v>
      </c>
      <c r="K97">
        <v>1</v>
      </c>
      <c r="L97">
        <v>0</v>
      </c>
      <c r="M97">
        <v>5.5959000000000003</v>
      </c>
      <c r="N97" t="b">
        <v>0</v>
      </c>
      <c r="O97" t="b">
        <v>0</v>
      </c>
      <c r="P97">
        <v>20.8963226400308</v>
      </c>
      <c r="Q97">
        <v>297.81978940963751</v>
      </c>
    </row>
    <row r="98" spans="1:17" x14ac:dyDescent="0.35">
      <c r="A98">
        <v>0</v>
      </c>
      <c r="B98">
        <v>1</v>
      </c>
      <c r="C98">
        <v>164.30459999999999</v>
      </c>
      <c r="D98">
        <v>34.012099999999997</v>
      </c>
      <c r="E98">
        <v>58.455399999999997</v>
      </c>
      <c r="F98">
        <v>5.4600000000000003E-2</v>
      </c>
      <c r="G98">
        <v>6.2984999999999998</v>
      </c>
      <c r="H98">
        <v>0.70679999999999998</v>
      </c>
      <c r="I98">
        <v>172.26060000000001</v>
      </c>
      <c r="J98">
        <v>4.6894999999999998</v>
      </c>
      <c r="K98">
        <v>1</v>
      </c>
      <c r="L98">
        <v>0</v>
      </c>
      <c r="M98">
        <v>6.0025000000000004</v>
      </c>
      <c r="N98" t="b">
        <v>0</v>
      </c>
      <c r="O98" t="b">
        <v>0</v>
      </c>
      <c r="P98">
        <v>20.974977514619241</v>
      </c>
      <c r="Q98">
        <v>319.36016035079962</v>
      </c>
    </row>
    <row r="99" spans="1:17" x14ac:dyDescent="0.35">
      <c r="A99">
        <v>5</v>
      </c>
      <c r="B99">
        <v>1</v>
      </c>
      <c r="C99">
        <v>159.78659999999999</v>
      </c>
      <c r="D99">
        <v>33.830199999999998</v>
      </c>
      <c r="E99">
        <v>57.972000000000001</v>
      </c>
      <c r="F99">
        <v>5.5100000000000003E-2</v>
      </c>
      <c r="G99">
        <v>6.2888999999999999</v>
      </c>
      <c r="H99">
        <v>0.6996</v>
      </c>
      <c r="I99">
        <v>172.0866</v>
      </c>
      <c r="J99">
        <v>4.6981999999999999</v>
      </c>
      <c r="K99">
        <v>1</v>
      </c>
      <c r="L99">
        <v>0</v>
      </c>
      <c r="M99">
        <v>6.0542999999999996</v>
      </c>
      <c r="N99" t="b">
        <v>0</v>
      </c>
      <c r="O99" t="b">
        <v>0</v>
      </c>
      <c r="P99">
        <v>21.051039192911549</v>
      </c>
      <c r="Q99">
        <v>493.98300409317022</v>
      </c>
    </row>
    <row r="100" spans="1:17" x14ac:dyDescent="0.35">
      <c r="A100">
        <v>8</v>
      </c>
      <c r="B100">
        <v>1</v>
      </c>
      <c r="C100">
        <v>157.07579999999999</v>
      </c>
      <c r="D100">
        <v>33.7012</v>
      </c>
      <c r="E100">
        <v>57.556699999999999</v>
      </c>
      <c r="F100">
        <v>5.5500000000000001E-2</v>
      </c>
      <c r="G100">
        <v>6.2831999999999999</v>
      </c>
      <c r="H100">
        <v>0.69440000000000002</v>
      </c>
      <c r="I100">
        <v>171.4211</v>
      </c>
      <c r="J100">
        <v>4.6832000000000003</v>
      </c>
      <c r="K100">
        <v>1</v>
      </c>
      <c r="L100">
        <v>0</v>
      </c>
      <c r="M100">
        <v>6.1022999999999996</v>
      </c>
      <c r="N100" t="b">
        <v>0</v>
      </c>
      <c r="O100" t="b">
        <v>0</v>
      </c>
      <c r="P100">
        <v>21.06875477641141</v>
      </c>
      <c r="Q100">
        <v>480.96267819404602</v>
      </c>
    </row>
    <row r="101" spans="1:17" x14ac:dyDescent="0.35">
      <c r="A101">
        <v>-29</v>
      </c>
      <c r="B101">
        <v>1</v>
      </c>
      <c r="C101">
        <v>165.66</v>
      </c>
      <c r="D101">
        <v>34.075800000000001</v>
      </c>
      <c r="E101">
        <v>48.782800000000002</v>
      </c>
      <c r="F101">
        <v>0.1052</v>
      </c>
      <c r="G101">
        <v>6.3014000000000001</v>
      </c>
      <c r="H101">
        <v>1.1196999999999999</v>
      </c>
      <c r="I101">
        <v>153.72399999999999</v>
      </c>
      <c r="J101">
        <v>0</v>
      </c>
      <c r="K101">
        <v>2</v>
      </c>
      <c r="L101">
        <v>0</v>
      </c>
      <c r="M101">
        <v>11.5688</v>
      </c>
      <c r="N101" t="b">
        <v>0</v>
      </c>
      <c r="O101" t="b">
        <v>0</v>
      </c>
      <c r="P101">
        <v>0</v>
      </c>
      <c r="Q101">
        <v>330.53140878677368</v>
      </c>
    </row>
    <row r="102" spans="1:17" x14ac:dyDescent="0.35">
      <c r="A102">
        <v>-25</v>
      </c>
      <c r="B102">
        <v>1</v>
      </c>
      <c r="C102">
        <v>165.66</v>
      </c>
      <c r="D102">
        <v>34.0824</v>
      </c>
      <c r="E102">
        <v>48.578400000000002</v>
      </c>
      <c r="F102">
        <v>8.4500000000000006E-2</v>
      </c>
      <c r="G102">
        <v>6.3014000000000001</v>
      </c>
      <c r="H102">
        <v>1.0297000000000001</v>
      </c>
      <c r="I102">
        <v>160.11009999999999</v>
      </c>
      <c r="J102">
        <v>0</v>
      </c>
      <c r="K102">
        <v>2</v>
      </c>
      <c r="L102">
        <v>0</v>
      </c>
      <c r="M102">
        <v>9.2863000000000007</v>
      </c>
      <c r="N102" t="b">
        <v>0</v>
      </c>
      <c r="O102" t="b">
        <v>0</v>
      </c>
      <c r="P102">
        <v>0</v>
      </c>
      <c r="Q102">
        <v>315.94717311859131</v>
      </c>
    </row>
    <row r="103" spans="1:17" x14ac:dyDescent="0.35">
      <c r="A103">
        <v>-20</v>
      </c>
      <c r="B103">
        <v>1</v>
      </c>
      <c r="C103">
        <v>165.66</v>
      </c>
      <c r="D103">
        <v>34.091200000000001</v>
      </c>
      <c r="E103">
        <v>50.278599999999997</v>
      </c>
      <c r="F103">
        <v>7.0900000000000005E-2</v>
      </c>
      <c r="G103">
        <v>6.3014000000000001</v>
      </c>
      <c r="H103">
        <v>0.91520000000000001</v>
      </c>
      <c r="I103">
        <v>164.6206</v>
      </c>
      <c r="J103">
        <v>0</v>
      </c>
      <c r="K103">
        <v>2</v>
      </c>
      <c r="L103">
        <v>0</v>
      </c>
      <c r="M103">
        <v>7.7953000000000001</v>
      </c>
      <c r="N103" t="b">
        <v>0</v>
      </c>
      <c r="O103" t="b">
        <v>0</v>
      </c>
      <c r="P103">
        <v>0</v>
      </c>
      <c r="Q103">
        <v>275.80942296981812</v>
      </c>
    </row>
    <row r="104" spans="1:17" x14ac:dyDescent="0.35">
      <c r="A104">
        <v>-15</v>
      </c>
      <c r="B104">
        <v>1</v>
      </c>
      <c r="C104">
        <v>165.66</v>
      </c>
      <c r="D104">
        <v>34.094799999999999</v>
      </c>
      <c r="E104">
        <v>53.037599999999998</v>
      </c>
      <c r="F104">
        <v>7.5300000000000006E-2</v>
      </c>
      <c r="G104">
        <v>6.3014000000000001</v>
      </c>
      <c r="H104">
        <v>0.79910000000000003</v>
      </c>
      <c r="I104">
        <v>164.35319999999999</v>
      </c>
      <c r="J104">
        <v>0</v>
      </c>
      <c r="K104">
        <v>2</v>
      </c>
      <c r="L104">
        <v>0</v>
      </c>
      <c r="M104">
        <v>8.2797000000000001</v>
      </c>
      <c r="N104" t="b">
        <v>0</v>
      </c>
      <c r="O104" t="b">
        <v>0</v>
      </c>
      <c r="P104">
        <v>0</v>
      </c>
      <c r="Q104">
        <v>304.08537769317633</v>
      </c>
    </row>
    <row r="105" spans="1:17" x14ac:dyDescent="0.35">
      <c r="A105">
        <v>-10</v>
      </c>
      <c r="B105">
        <v>1</v>
      </c>
      <c r="C105">
        <v>165.66</v>
      </c>
      <c r="D105">
        <v>34.0869</v>
      </c>
      <c r="E105">
        <v>55.629199999999997</v>
      </c>
      <c r="F105">
        <v>7.9000000000000001E-2</v>
      </c>
      <c r="G105">
        <v>6.3014000000000001</v>
      </c>
      <c r="H105">
        <v>0.68769999999999998</v>
      </c>
      <c r="I105">
        <v>164.08600000000001</v>
      </c>
      <c r="J105">
        <v>0</v>
      </c>
      <c r="K105">
        <v>2</v>
      </c>
      <c r="L105">
        <v>0</v>
      </c>
      <c r="M105">
        <v>8.6880000000000006</v>
      </c>
      <c r="N105" t="b">
        <v>0</v>
      </c>
      <c r="O105" t="b">
        <v>0</v>
      </c>
      <c r="P105">
        <v>0</v>
      </c>
      <c r="Q105">
        <v>244.25806474685669</v>
      </c>
    </row>
    <row r="106" spans="1:17" x14ac:dyDescent="0.35">
      <c r="A106">
        <v>-5</v>
      </c>
      <c r="B106">
        <v>1</v>
      </c>
      <c r="C106">
        <v>165.66</v>
      </c>
      <c r="D106">
        <v>34.061100000000003</v>
      </c>
      <c r="E106">
        <v>57.867100000000001</v>
      </c>
      <c r="F106">
        <v>8.3500000000000005E-2</v>
      </c>
      <c r="G106">
        <v>6.3014000000000001</v>
      </c>
      <c r="H106">
        <v>0.69950000000000001</v>
      </c>
      <c r="I106">
        <v>163.81909999999999</v>
      </c>
      <c r="J106">
        <v>0</v>
      </c>
      <c r="K106">
        <v>2</v>
      </c>
      <c r="L106">
        <v>0</v>
      </c>
      <c r="M106">
        <v>9.1755999999999993</v>
      </c>
      <c r="N106" t="b">
        <v>0</v>
      </c>
      <c r="O106" t="b">
        <v>0</v>
      </c>
      <c r="P106">
        <v>0</v>
      </c>
      <c r="Q106">
        <v>374.46425867080688</v>
      </c>
    </row>
    <row r="107" spans="1:17" x14ac:dyDescent="0.35">
      <c r="A107">
        <v>0</v>
      </c>
      <c r="B107">
        <v>1</v>
      </c>
      <c r="C107">
        <v>164.30459999999999</v>
      </c>
      <c r="D107">
        <v>34.012099999999997</v>
      </c>
      <c r="E107">
        <v>59.063299999999998</v>
      </c>
      <c r="F107">
        <v>8.8599999999999998E-2</v>
      </c>
      <c r="G107">
        <v>6.2984999999999998</v>
      </c>
      <c r="H107">
        <v>0.70679999999999998</v>
      </c>
      <c r="I107">
        <v>163.55250000000001</v>
      </c>
      <c r="J107">
        <v>0</v>
      </c>
      <c r="K107">
        <v>2</v>
      </c>
      <c r="L107">
        <v>0</v>
      </c>
      <c r="M107">
        <v>9.7438000000000002</v>
      </c>
      <c r="N107" t="b">
        <v>0</v>
      </c>
      <c r="O107" t="b">
        <v>0</v>
      </c>
      <c r="P107">
        <v>0</v>
      </c>
      <c r="Q107">
        <v>315.49117875099182</v>
      </c>
    </row>
    <row r="108" spans="1:17" x14ac:dyDescent="0.35">
      <c r="A108">
        <v>5</v>
      </c>
      <c r="B108">
        <v>1</v>
      </c>
      <c r="C108">
        <v>159.78659999999999</v>
      </c>
      <c r="D108">
        <v>33.830199999999998</v>
      </c>
      <c r="E108">
        <v>58.4054</v>
      </c>
      <c r="F108">
        <v>0.09</v>
      </c>
      <c r="G108">
        <v>6.2888999999999999</v>
      </c>
      <c r="H108">
        <v>0.6996</v>
      </c>
      <c r="I108">
        <v>163.28620000000001</v>
      </c>
      <c r="J108">
        <v>0</v>
      </c>
      <c r="K108">
        <v>2</v>
      </c>
      <c r="L108">
        <v>0</v>
      </c>
      <c r="M108">
        <v>9.8903999999999996</v>
      </c>
      <c r="N108" t="b">
        <v>0</v>
      </c>
      <c r="O108" t="b">
        <v>0</v>
      </c>
      <c r="P108">
        <v>0</v>
      </c>
      <c r="Q108">
        <v>429.05059289932251</v>
      </c>
    </row>
    <row r="109" spans="1:17" x14ac:dyDescent="0.35">
      <c r="A109">
        <v>8</v>
      </c>
      <c r="B109">
        <v>1</v>
      </c>
      <c r="C109">
        <v>157.07579999999999</v>
      </c>
      <c r="D109">
        <v>33.7012</v>
      </c>
      <c r="E109">
        <v>57.9223</v>
      </c>
      <c r="F109">
        <v>9.0499999999999997E-2</v>
      </c>
      <c r="G109">
        <v>6.2831999999999999</v>
      </c>
      <c r="H109">
        <v>0.69440000000000002</v>
      </c>
      <c r="I109">
        <v>162.62049999999999</v>
      </c>
      <c r="J109">
        <v>0</v>
      </c>
      <c r="K109">
        <v>2</v>
      </c>
      <c r="L109">
        <v>0</v>
      </c>
      <c r="M109">
        <v>9.9551999999999996</v>
      </c>
      <c r="N109" t="b">
        <v>0</v>
      </c>
      <c r="O109" t="b">
        <v>0</v>
      </c>
      <c r="P109">
        <v>0</v>
      </c>
      <c r="Q109">
        <v>448.733562707901</v>
      </c>
    </row>
  </sheetData>
  <sortState xmlns:xlrd2="http://schemas.microsoft.com/office/spreadsheetml/2017/richdata2" ref="A2:Q110">
    <sortCondition descending="1" ref="O1:O110"/>
  </sortState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6F63-0981-4D15-B962-1601E663A4CC}">
  <sheetPr codeName="Лист8"/>
  <dimension ref="A1:BE109"/>
  <sheetViews>
    <sheetView topLeftCell="AU21" zoomScale="55" zoomScaleNormal="55" workbookViewId="0">
      <selection activeCell="BM42" sqref="BM42"/>
    </sheetView>
  </sheetViews>
  <sheetFormatPr defaultRowHeight="14.5" x14ac:dyDescent="0.35"/>
  <cols>
    <col min="9" max="9" width="13.26953125" customWidth="1"/>
    <col min="15" max="15" width="20.81640625" customWidth="1"/>
    <col min="17" max="18" width="15.453125" customWidth="1"/>
    <col min="23" max="23" width="40.81640625" customWidth="1"/>
    <col min="24" max="24" width="22.1796875" customWidth="1"/>
    <col min="25" max="29" width="33.7265625" customWidth="1"/>
    <col min="37" max="38" width="15.26953125" customWidth="1"/>
    <col min="39" max="39" width="15" customWidth="1"/>
  </cols>
  <sheetData>
    <row r="1" spans="1:56" ht="28.5" x14ac:dyDescent="0.6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7"/>
      <c r="V1" s="10" t="s">
        <v>33</v>
      </c>
      <c r="W1" t="s">
        <v>28</v>
      </c>
      <c r="X1" s="13" t="s">
        <v>36</v>
      </c>
      <c r="AD1" s="15" t="s">
        <v>43</v>
      </c>
      <c r="AH1" s="16" t="s">
        <v>44</v>
      </c>
    </row>
    <row r="2" spans="1:56" ht="92" x14ac:dyDescent="2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588.98364472389221</v>
      </c>
      <c r="V2" s="11" t="s">
        <v>32</v>
      </c>
      <c r="W2" s="7" t="s">
        <v>29</v>
      </c>
      <c r="X2" s="8" t="s">
        <v>30</v>
      </c>
      <c r="Y2" s="9" t="s">
        <v>31</v>
      </c>
      <c r="AA2" s="9" t="s">
        <v>49</v>
      </c>
      <c r="AB2" s="9" t="s">
        <v>50</v>
      </c>
      <c r="AC2" s="9"/>
      <c r="AD2" s="7" t="s">
        <v>29</v>
      </c>
      <c r="AE2" s="8" t="s">
        <v>30</v>
      </c>
      <c r="AF2" s="9" t="s">
        <v>31</v>
      </c>
      <c r="AH2" s="7" t="s">
        <v>29</v>
      </c>
      <c r="AI2" s="8" t="s">
        <v>30</v>
      </c>
      <c r="AJ2" s="9" t="s">
        <v>31</v>
      </c>
      <c r="AK2" s="7" t="s">
        <v>29</v>
      </c>
      <c r="AL2" s="8" t="s">
        <v>30</v>
      </c>
      <c r="AM2" s="9" t="s">
        <v>31</v>
      </c>
      <c r="BD2" s="14" t="s">
        <v>45</v>
      </c>
    </row>
    <row r="3" spans="1:56" x14ac:dyDescent="0.3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1492.6220254898069</v>
      </c>
      <c r="S3" t="s">
        <v>40</v>
      </c>
      <c r="T3">
        <v>0.95</v>
      </c>
      <c r="V3">
        <v>-29</v>
      </c>
      <c r="W3">
        <f>C11+(E11*$T$4*$T$5)-F11/$T$3/$T$4-G11-H11/$T$3/$T$4</f>
        <v>184.17492590287083</v>
      </c>
      <c r="X3">
        <f t="shared" ref="X3:X11" si="0">C20+(E20*$T$4*$T$5)-F20/$T$3/$T$4-G20-H20/$T$3/$T$4</f>
        <v>169.80056056708133</v>
      </c>
      <c r="Y3">
        <f>C2+(E2*$T$4*$T$5)-F2/$T$3/$T$4-G2-H2/$T$3/$T$4</f>
        <v>175.06425550511426</v>
      </c>
      <c r="AA3">
        <f>W3-Y3</f>
        <v>9.1106703977565644</v>
      </c>
      <c r="AB3">
        <f>X3-Y3</f>
        <v>-5.263694938032927</v>
      </c>
      <c r="AD3">
        <f>W3/((100*C11)/D11-I11)</f>
        <v>0.64046670143699758</v>
      </c>
      <c r="AE3">
        <f>X3/((100*C20)/D20-I20)</f>
        <v>0.62319045760874303</v>
      </c>
      <c r="AF3">
        <f>Y3/((C2*100)/D2-I2)</f>
        <v>0.63051292317147878</v>
      </c>
      <c r="AH3">
        <f>(W3+I11)/(100*C11/D11)</f>
        <v>0.769708364567806</v>
      </c>
      <c r="AI3">
        <f>(X3+I20)/(100*C20/D20)</f>
        <v>0.75958783636023042</v>
      </c>
      <c r="AJ3">
        <f t="shared" ref="AJ3:AJ10" si="1">(Y3+I2)/(100*C2/D2)</f>
        <v>0.7639810595067742</v>
      </c>
      <c r="AK3">
        <f>B11</f>
        <v>0.90436000000000005</v>
      </c>
      <c r="AL3">
        <f>B20</f>
        <v>0.83579000000000003</v>
      </c>
      <c r="AM3">
        <f t="shared" ref="AM3:AM11" si="2">B2</f>
        <v>0.85985999999999996</v>
      </c>
    </row>
    <row r="4" spans="1:56" x14ac:dyDescent="0.3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1473.4262835979459</v>
      </c>
      <c r="S4" t="s">
        <v>41</v>
      </c>
      <c r="T4">
        <v>0.99</v>
      </c>
      <c r="V4">
        <v>-25</v>
      </c>
      <c r="W4">
        <f t="shared" ref="W4:W11" si="3">C12+(E12*$T$4*$T$5)-F12/$T$3/$T$4-G12-H12/$T$3/$T$4</f>
        <v>197.38832627876661</v>
      </c>
      <c r="X4">
        <f t="shared" si="0"/>
        <v>180.34816069542796</v>
      </c>
      <c r="Y4">
        <f t="shared" ref="Y4:Y11" si="4">C3+(E3*$T$4*$T$5)-F3/$T$3/$T$4-G3-H3/$T$3/$T$4</f>
        <v>187.45722067174907</v>
      </c>
      <c r="AA4">
        <f t="shared" ref="AA4:AA45" si="5">W4-Y4</f>
        <v>9.9311056070175425</v>
      </c>
      <c r="AB4">
        <f t="shared" ref="AB4:AB45" si="6">X4-Y4</f>
        <v>-7.109059976321106</v>
      </c>
      <c r="AD4">
        <f t="shared" ref="AD4:AD11" si="7">W4/((100*C12)/D12-I12)</f>
        <v>0.65248082449697731</v>
      </c>
      <c r="AE4">
        <f t="shared" ref="AE4:AE11" si="8">X4/((100*C21)/D21-I21)</f>
        <v>0.63952113393821985</v>
      </c>
      <c r="AF4">
        <f t="shared" ref="AF4:AF11" si="9">Y4/((C3*100)/D3-I3)</f>
        <v>0.64701713584893716</v>
      </c>
      <c r="AH4">
        <f t="shared" ref="AH4:AH11" si="10">(W4+I12)/(100*C12/D12)</f>
        <v>0.77663980255563703</v>
      </c>
      <c r="AI4">
        <f t="shared" ref="AI4:AI11" si="11">(X4+I21)/(100*C21/D21)</f>
        <v>0.77046423998327207</v>
      </c>
      <c r="AJ4">
        <f t="shared" si="1"/>
        <v>0.77440816895601972</v>
      </c>
      <c r="AK4">
        <f t="shared" ref="AK4:AK11" si="12">B12</f>
        <v>0.96496999999999999</v>
      </c>
      <c r="AL4">
        <f t="shared" ref="AL4:AL11" si="13">B21</f>
        <v>0.88597000000000004</v>
      </c>
      <c r="AM4">
        <f t="shared" si="2"/>
        <v>0.91771000000000003</v>
      </c>
    </row>
    <row r="5" spans="1:56" x14ac:dyDescent="0.3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1114.001567363739</v>
      </c>
      <c r="S5" t="s">
        <v>42</v>
      </c>
      <c r="T5">
        <v>0.98</v>
      </c>
      <c r="V5">
        <v>-20</v>
      </c>
      <c r="W5">
        <f t="shared" si="3"/>
        <v>208.15482970444444</v>
      </c>
      <c r="X5">
        <f t="shared" si="0"/>
        <v>189.2689700179692</v>
      </c>
      <c r="Y5">
        <f t="shared" si="4"/>
        <v>197.85202699937264</v>
      </c>
      <c r="AA5">
        <f t="shared" si="5"/>
        <v>10.302802705071798</v>
      </c>
      <c r="AB5">
        <f t="shared" si="6"/>
        <v>-8.5830569814034448</v>
      </c>
      <c r="AD5">
        <f t="shared" si="7"/>
        <v>0.65862934645801474</v>
      </c>
      <c r="AE5">
        <f t="shared" si="8"/>
        <v>0.65565551476227546</v>
      </c>
      <c r="AF5">
        <f t="shared" si="9"/>
        <v>0.66122196160902258</v>
      </c>
      <c r="AH5">
        <f t="shared" si="10"/>
        <v>0.77949621625455379</v>
      </c>
      <c r="AI5">
        <f t="shared" si="11"/>
        <v>0.78084378442261448</v>
      </c>
      <c r="AJ5">
        <f t="shared" si="1"/>
        <v>0.78318443733754983</v>
      </c>
      <c r="AK5">
        <f t="shared" si="12"/>
        <v>1.0067999999999999</v>
      </c>
      <c r="AL5">
        <f t="shared" si="13"/>
        <v>0.91874999999999996</v>
      </c>
      <c r="AM5">
        <f t="shared" si="2"/>
        <v>0.95733000000000001</v>
      </c>
    </row>
    <row r="6" spans="1:56" x14ac:dyDescent="0.3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652.70748162269592</v>
      </c>
      <c r="V6">
        <v>-15</v>
      </c>
      <c r="W6">
        <f t="shared" si="3"/>
        <v>209.45484109698032</v>
      </c>
      <c r="X6">
        <f t="shared" si="0"/>
        <v>188.82858231666131</v>
      </c>
      <c r="Y6">
        <f t="shared" si="4"/>
        <v>198.48648515336524</v>
      </c>
      <c r="AA6">
        <f t="shared" si="5"/>
        <v>10.96835594361508</v>
      </c>
      <c r="AB6">
        <f t="shared" si="6"/>
        <v>-9.6579028367039257</v>
      </c>
      <c r="AD6">
        <f t="shared" si="7"/>
        <v>0.67017037480643449</v>
      </c>
      <c r="AE6">
        <f t="shared" si="8"/>
        <v>0.66381143939979548</v>
      </c>
      <c r="AF6">
        <f t="shared" si="9"/>
        <v>0.67130130649635533</v>
      </c>
      <c r="AH6">
        <f t="shared" si="10"/>
        <v>0.78787536573548955</v>
      </c>
      <c r="AI6">
        <f t="shared" si="11"/>
        <v>0.78676527190348611</v>
      </c>
      <c r="AJ6">
        <f t="shared" si="1"/>
        <v>0.79045599530444199</v>
      </c>
      <c r="AK6">
        <f t="shared" si="12"/>
        <v>1.00017</v>
      </c>
      <c r="AL6">
        <f t="shared" si="13"/>
        <v>0.90371999999999997</v>
      </c>
      <c r="AM6">
        <f t="shared" si="2"/>
        <v>0.94764999999999999</v>
      </c>
    </row>
    <row r="7" spans="1:56" x14ac:dyDescent="0.3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1355.4884564876561</v>
      </c>
      <c r="V7">
        <v>-10</v>
      </c>
      <c r="W7">
        <f t="shared" si="3"/>
        <v>210.46543621942584</v>
      </c>
      <c r="X7">
        <f t="shared" si="0"/>
        <v>188.09411949572569</v>
      </c>
      <c r="Y7">
        <f t="shared" si="4"/>
        <v>198.83285532277509</v>
      </c>
      <c r="AA7">
        <f t="shared" si="5"/>
        <v>11.632580896650751</v>
      </c>
      <c r="AB7">
        <f t="shared" si="6"/>
        <v>-10.738735827049396</v>
      </c>
      <c r="AD7">
        <f t="shared" si="7"/>
        <v>0.68141002331316614</v>
      </c>
      <c r="AE7">
        <f t="shared" si="8"/>
        <v>0.6713268076394735</v>
      </c>
      <c r="AF7">
        <f t="shared" si="9"/>
        <v>0.68073926798168138</v>
      </c>
      <c r="AH7">
        <f t="shared" si="10"/>
        <v>0.79607588308094324</v>
      </c>
      <c r="AI7">
        <f t="shared" si="11"/>
        <v>0.79228059280826757</v>
      </c>
      <c r="AJ7">
        <f t="shared" si="1"/>
        <v>0.79729374357630034</v>
      </c>
      <c r="AK7">
        <f t="shared" si="12"/>
        <v>0.99268999999999996</v>
      </c>
      <c r="AL7">
        <f t="shared" si="13"/>
        <v>0.88756000000000002</v>
      </c>
      <c r="AM7">
        <f t="shared" si="2"/>
        <v>0.93705000000000005</v>
      </c>
    </row>
    <row r="8" spans="1:56" x14ac:dyDescent="0.3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597.05648899078369</v>
      </c>
      <c r="V8">
        <v>-5</v>
      </c>
      <c r="W8">
        <f t="shared" si="3"/>
        <v>211.86978975359918</v>
      </c>
      <c r="X8">
        <f t="shared" si="0"/>
        <v>187.98135401688464</v>
      </c>
      <c r="Y8">
        <f t="shared" si="4"/>
        <v>199.70820992674109</v>
      </c>
      <c r="AA8">
        <f t="shared" si="5"/>
        <v>12.161579826858087</v>
      </c>
      <c r="AB8">
        <f t="shared" si="6"/>
        <v>-11.726855909856454</v>
      </c>
      <c r="AD8">
        <f t="shared" si="7"/>
        <v>0.68950745721673901</v>
      </c>
      <c r="AE8">
        <f t="shared" si="8"/>
        <v>0.67710461592258708</v>
      </c>
      <c r="AF8">
        <f t="shared" si="9"/>
        <v>0.68802044051979483</v>
      </c>
      <c r="AH8">
        <f t="shared" si="10"/>
        <v>0.80176499297595294</v>
      </c>
      <c r="AI8">
        <f t="shared" si="11"/>
        <v>0.79621624254725398</v>
      </c>
      <c r="AJ8">
        <f t="shared" si="1"/>
        <v>0.80228865312812969</v>
      </c>
      <c r="AK8">
        <f t="shared" si="12"/>
        <v>0.98914000000000002</v>
      </c>
      <c r="AL8">
        <f t="shared" si="13"/>
        <v>0.87578</v>
      </c>
      <c r="AM8">
        <f t="shared" si="2"/>
        <v>0.93044000000000004</v>
      </c>
    </row>
    <row r="9" spans="1:56" x14ac:dyDescent="0.35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761.69331812858582</v>
      </c>
      <c r="V9">
        <v>0</v>
      </c>
      <c r="W9">
        <f t="shared" si="3"/>
        <v>211.32122030111645</v>
      </c>
      <c r="X9">
        <f t="shared" si="0"/>
        <v>186.26594159849017</v>
      </c>
      <c r="Y9">
        <f t="shared" si="4"/>
        <v>198.73947885409888</v>
      </c>
      <c r="AA9">
        <f t="shared" si="5"/>
        <v>12.581741447017578</v>
      </c>
      <c r="AB9">
        <f t="shared" si="6"/>
        <v>-12.473537255608704</v>
      </c>
      <c r="AD9">
        <f t="shared" si="7"/>
        <v>0.69776561899449996</v>
      </c>
      <c r="AE9">
        <f t="shared" si="8"/>
        <v>0.68319417682104921</v>
      </c>
      <c r="AF9">
        <f>Y9/((C8*100)/D8-I8)</f>
        <v>0.69554448470388708</v>
      </c>
      <c r="AH9">
        <f t="shared" si="10"/>
        <v>0.80822599306827647</v>
      </c>
      <c r="AI9">
        <f t="shared" si="11"/>
        <v>0.8009972973262991</v>
      </c>
      <c r="AJ9">
        <f t="shared" si="1"/>
        <v>0.80809278865932643</v>
      </c>
      <c r="AK9">
        <f t="shared" si="12"/>
        <v>0.98750000000000004</v>
      </c>
      <c r="AL9">
        <f t="shared" si="13"/>
        <v>0.86660000000000004</v>
      </c>
      <c r="AM9">
        <f t="shared" si="2"/>
        <v>0.92576999999999998</v>
      </c>
    </row>
    <row r="10" spans="1:56" x14ac:dyDescent="0.3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844.45652651786804</v>
      </c>
      <c r="V10">
        <v>5</v>
      </c>
      <c r="W10">
        <f t="shared" si="3"/>
        <v>206.74649216644337</v>
      </c>
      <c r="X10">
        <f t="shared" si="0"/>
        <v>182.00692044293464</v>
      </c>
      <c r="Y10">
        <f t="shared" si="4"/>
        <v>194.29244468757045</v>
      </c>
      <c r="AA10">
        <f t="shared" si="5"/>
        <v>12.454047478872923</v>
      </c>
      <c r="AB10">
        <f t="shared" si="6"/>
        <v>-12.285524244635809</v>
      </c>
      <c r="AD10">
        <f t="shared" si="7"/>
        <v>0.70623158275856446</v>
      </c>
      <c r="AE10">
        <f t="shared" si="8"/>
        <v>0.69179053603173313</v>
      </c>
      <c r="AF10">
        <f t="shared" si="9"/>
        <v>0.7042625250155683</v>
      </c>
      <c r="AH10">
        <f t="shared" si="10"/>
        <v>0.81592100919347743</v>
      </c>
      <c r="AI10">
        <f t="shared" si="11"/>
        <v>0.80877217774415733</v>
      </c>
      <c r="AJ10">
        <f t="shared" si="1"/>
        <v>0.81593961541559257</v>
      </c>
      <c r="AK10">
        <f t="shared" si="12"/>
        <v>0.98868999999999996</v>
      </c>
      <c r="AL10">
        <f t="shared" si="13"/>
        <v>0.86553999999999998</v>
      </c>
      <c r="AM10">
        <f t="shared" si="2"/>
        <v>0.92593999999999999</v>
      </c>
    </row>
    <row r="11" spans="1:56" x14ac:dyDescent="0.35">
      <c r="A11">
        <v>-29</v>
      </c>
      <c r="B11">
        <v>0.90436000000000005</v>
      </c>
      <c r="C11">
        <v>149.8158</v>
      </c>
      <c r="D11">
        <v>33.3705</v>
      </c>
      <c r="E11">
        <v>44.421500000000002</v>
      </c>
      <c r="F11">
        <v>4.0399999999999998E-2</v>
      </c>
      <c r="G11">
        <v>6.2678000000000003</v>
      </c>
      <c r="H11">
        <v>2.2833999999999999</v>
      </c>
      <c r="I11">
        <v>161.38319999999999</v>
      </c>
      <c r="J11">
        <v>3.2812999999999999</v>
      </c>
      <c r="K11">
        <v>1</v>
      </c>
      <c r="L11">
        <v>0</v>
      </c>
      <c r="M11">
        <v>4.4382999999999999</v>
      </c>
      <c r="N11" t="b">
        <v>1</v>
      </c>
      <c r="O11" t="b">
        <v>1</v>
      </c>
      <c r="P11">
        <v>31.47768836405675</v>
      </c>
      <c r="Q11">
        <v>763.16333651542664</v>
      </c>
      <c r="V11">
        <v>8</v>
      </c>
      <c r="W11">
        <f t="shared" si="3"/>
        <v>203.45229062072303</v>
      </c>
      <c r="X11">
        <f t="shared" si="0"/>
        <v>179.08430118833598</v>
      </c>
      <c r="Y11">
        <f t="shared" si="4"/>
        <v>191.17246153573632</v>
      </c>
      <c r="AA11">
        <f t="shared" si="5"/>
        <v>12.279829084986716</v>
      </c>
      <c r="AB11">
        <f t="shared" si="6"/>
        <v>-12.088160347400333</v>
      </c>
      <c r="AD11">
        <f t="shared" si="7"/>
        <v>0.7095275065980835</v>
      </c>
      <c r="AE11">
        <f t="shared" si="8"/>
        <v>0.69460932616605853</v>
      </c>
      <c r="AF11">
        <f t="shared" si="9"/>
        <v>0.70722919011666807</v>
      </c>
      <c r="AH11">
        <f t="shared" si="10"/>
        <v>0.81913389862198049</v>
      </c>
      <c r="AI11">
        <f t="shared" si="11"/>
        <v>0.81168543601826826</v>
      </c>
      <c r="AJ11">
        <f>(Y11+I10)/(100*C10/D10)</f>
        <v>0.81892324418297935</v>
      </c>
      <c r="AK11">
        <f t="shared" si="12"/>
        <v>0.98751999999999995</v>
      </c>
      <c r="AL11">
        <f t="shared" si="13"/>
        <v>0.86443000000000003</v>
      </c>
      <c r="AM11">
        <f t="shared" si="2"/>
        <v>0.92483000000000004</v>
      </c>
    </row>
    <row r="12" spans="1:56" x14ac:dyDescent="0.35">
      <c r="A12">
        <v>-25</v>
      </c>
      <c r="B12">
        <v>0.96496999999999999</v>
      </c>
      <c r="C12">
        <v>159.85740000000001</v>
      </c>
      <c r="D12">
        <v>33.963000000000001</v>
      </c>
      <c r="E12">
        <v>46.757800000000003</v>
      </c>
      <c r="F12">
        <v>4.0300000000000002E-2</v>
      </c>
      <c r="G12">
        <v>6.2891000000000004</v>
      </c>
      <c r="H12">
        <v>1.4121999999999999</v>
      </c>
      <c r="I12">
        <v>168.16130000000001</v>
      </c>
      <c r="J12">
        <v>3.5581</v>
      </c>
      <c r="K12">
        <v>1</v>
      </c>
      <c r="L12">
        <v>0</v>
      </c>
      <c r="M12">
        <v>4.4335000000000004</v>
      </c>
      <c r="N12" t="b">
        <v>1</v>
      </c>
      <c r="O12" t="b">
        <v>1</v>
      </c>
      <c r="P12">
        <v>31.47768836405675</v>
      </c>
      <c r="Q12">
        <v>1221.2274475097661</v>
      </c>
      <c r="V12" s="12" t="s">
        <v>34</v>
      </c>
    </row>
    <row r="13" spans="1:56" x14ac:dyDescent="0.35">
      <c r="A13">
        <v>-20</v>
      </c>
      <c r="B13">
        <v>1.0067999999999999</v>
      </c>
      <c r="C13">
        <v>166.78649999999999</v>
      </c>
      <c r="D13">
        <v>34.088299999999997</v>
      </c>
      <c r="E13">
        <v>50.121299999999998</v>
      </c>
      <c r="F13">
        <v>4.0300000000000002E-2</v>
      </c>
      <c r="G13">
        <v>6.3037999999999998</v>
      </c>
      <c r="H13">
        <v>0.85840000000000005</v>
      </c>
      <c r="I13">
        <v>173.2354</v>
      </c>
      <c r="J13">
        <v>4.2168999999999999</v>
      </c>
      <c r="K13">
        <v>1</v>
      </c>
      <c r="L13">
        <v>0</v>
      </c>
      <c r="M13">
        <v>4.4352999999999998</v>
      </c>
      <c r="N13" t="b">
        <v>1</v>
      </c>
      <c r="O13" t="b">
        <v>1</v>
      </c>
      <c r="P13">
        <v>31.47768836405675</v>
      </c>
      <c r="Q13">
        <v>1419.5405976772311</v>
      </c>
      <c r="V13" s="12" t="s">
        <v>35</v>
      </c>
      <c r="X13" s="13" t="s">
        <v>36</v>
      </c>
    </row>
    <row r="14" spans="1:56" ht="29" x14ac:dyDescent="0.35">
      <c r="A14">
        <v>-15</v>
      </c>
      <c r="B14">
        <v>1.00017</v>
      </c>
      <c r="C14">
        <v>165.68879999999999</v>
      </c>
      <c r="D14">
        <v>34.094900000000003</v>
      </c>
      <c r="E14">
        <v>52.524099999999997</v>
      </c>
      <c r="F14">
        <v>4.0399999999999998E-2</v>
      </c>
      <c r="G14">
        <v>6.3014000000000001</v>
      </c>
      <c r="H14">
        <v>0.79800000000000004</v>
      </c>
      <c r="I14">
        <v>173.4239</v>
      </c>
      <c r="J14">
        <v>4.8753000000000002</v>
      </c>
      <c r="K14">
        <v>1</v>
      </c>
      <c r="L14">
        <v>0</v>
      </c>
      <c r="M14">
        <v>4.4382000000000001</v>
      </c>
      <c r="N14" t="b">
        <v>1</v>
      </c>
      <c r="O14" t="b">
        <v>1</v>
      </c>
      <c r="P14">
        <v>31.47768836405675</v>
      </c>
      <c r="Q14">
        <v>1032.481412887573</v>
      </c>
      <c r="W14" s="7" t="s">
        <v>29</v>
      </c>
      <c r="X14" s="8" t="s">
        <v>30</v>
      </c>
      <c r="Y14" s="9" t="s">
        <v>31</v>
      </c>
      <c r="Z14" s="9"/>
      <c r="AC14" s="9"/>
    </row>
    <row r="15" spans="1:56" x14ac:dyDescent="0.35">
      <c r="A15">
        <v>-10</v>
      </c>
      <c r="B15">
        <v>0.99268999999999996</v>
      </c>
      <c r="C15">
        <v>164.4496</v>
      </c>
      <c r="D15">
        <v>34.079799999999999</v>
      </c>
      <c r="E15">
        <v>54.7727</v>
      </c>
      <c r="F15">
        <v>4.0399999999999998E-2</v>
      </c>
      <c r="G15">
        <v>6.2988</v>
      </c>
      <c r="H15">
        <v>0.73629999999999995</v>
      </c>
      <c r="I15">
        <v>173.67519999999999</v>
      </c>
      <c r="J15">
        <v>5.5332999999999997</v>
      </c>
      <c r="K15">
        <v>1</v>
      </c>
      <c r="L15">
        <v>0</v>
      </c>
      <c r="M15">
        <v>4.4387999999999996</v>
      </c>
      <c r="N15" t="b">
        <v>1</v>
      </c>
      <c r="O15" t="b">
        <v>1</v>
      </c>
      <c r="P15">
        <v>31.47768836405675</v>
      </c>
      <c r="Q15">
        <v>542.89909100532532</v>
      </c>
      <c r="V15">
        <v>-29</v>
      </c>
      <c r="W15">
        <f>C65+(E65*$T$4*$T$5)-F65/$T$3/$T$4-G65-H65/$T$3/$T$4</f>
        <v>204.50155688856989</v>
      </c>
      <c r="X15">
        <f>C74+(E74*$T$4*$T$5)-F74/$T$3/$T$4-G74-H74/$T$3/$T$4</f>
        <v>204.92559293880916</v>
      </c>
      <c r="Y15">
        <f>C56+(E56*$T$4*$T$5)-F56/$T$3/$T$4-G56-H56/$T$3/$T$4</f>
        <v>205.13768958891018</v>
      </c>
      <c r="AA15">
        <f t="shared" si="5"/>
        <v>-0.63613270034028346</v>
      </c>
      <c r="AB15">
        <f t="shared" si="6"/>
        <v>-0.2120966501010173</v>
      </c>
      <c r="AD15">
        <f>W15/((100*C65)/D65-I65)</f>
        <v>0.63544382169100566</v>
      </c>
      <c r="AE15">
        <f>X15/((100*C74)/D74-I74)</f>
        <v>0.61805321054053308</v>
      </c>
      <c r="AF15">
        <f>Y15/((100*C56)/D56-I56)</f>
        <v>0.62325556396576853</v>
      </c>
      <c r="AH15">
        <f>(W15+I65)/(100*C65/D65)</f>
        <v>0.75866943837278344</v>
      </c>
      <c r="AI15">
        <f>(X15+I74)/(100*C74/D74)</f>
        <v>0.73950367487771773</v>
      </c>
      <c r="AJ15">
        <f>(Y15+I56)/(100*C56/D56)</f>
        <v>0.74493284017830408</v>
      </c>
    </row>
    <row r="16" spans="1:56" x14ac:dyDescent="0.35">
      <c r="A16">
        <v>-5</v>
      </c>
      <c r="B16">
        <v>0.98914000000000002</v>
      </c>
      <c r="C16">
        <v>163.86160000000001</v>
      </c>
      <c r="D16">
        <v>34.046799999999998</v>
      </c>
      <c r="E16">
        <v>56.7746</v>
      </c>
      <c r="F16">
        <v>4.0399999999999998E-2</v>
      </c>
      <c r="G16">
        <v>6.2976000000000001</v>
      </c>
      <c r="H16">
        <v>0.69030000000000002</v>
      </c>
      <c r="I16">
        <v>174.00640000000001</v>
      </c>
      <c r="J16">
        <v>6.1910999999999996</v>
      </c>
      <c r="K16">
        <v>1</v>
      </c>
      <c r="L16">
        <v>0</v>
      </c>
      <c r="M16">
        <v>4.4439000000000002</v>
      </c>
      <c r="N16" t="b">
        <v>1</v>
      </c>
      <c r="O16" t="b">
        <v>1</v>
      </c>
      <c r="P16">
        <v>31.47768836405675</v>
      </c>
      <c r="Q16">
        <v>1197.3637804985051</v>
      </c>
      <c r="V16">
        <v>-25</v>
      </c>
      <c r="W16">
        <f t="shared" ref="W16:W23" si="14">C66+(E66*$T$4*$T$5)-F66/$T$3/$T$4-G66-H66/$T$3/$T$4</f>
        <v>204.6902151277618</v>
      </c>
      <c r="X16">
        <f t="shared" ref="X16:X23" si="15">C75+(E75*$T$4*$T$5)-F75/$T$3/$T$4-G75-H75/$T$3/$T$4</f>
        <v>204.86509707249331</v>
      </c>
      <c r="Y16">
        <f t="shared" ref="Y16:Y23" si="16">C57+(E57*$T$4*$T$5)-F57/$T$3/$T$4-G57-H57/$T$3/$T$4</f>
        <v>205.12811200461454</v>
      </c>
      <c r="AA16">
        <f t="shared" si="5"/>
        <v>-0.43789687685273293</v>
      </c>
      <c r="AB16">
        <f t="shared" si="6"/>
        <v>-0.26301493212122296</v>
      </c>
      <c r="AD16">
        <f t="shared" ref="AD16:AD23" si="17">W16/((100*C66)/D66-I66)</f>
        <v>0.65016331786862303</v>
      </c>
      <c r="AE16">
        <f t="shared" ref="AE16:AE23" si="18">X16/((100*C75)/D75-I75)</f>
        <v>0.63000111178023155</v>
      </c>
      <c r="AF16">
        <f t="shared" ref="AF16:AF23" si="19">Y16/((100*C57)/D57-I57)</f>
        <v>0.63615415876698722</v>
      </c>
      <c r="AH16">
        <f t="shared" ref="AH16:AH23" si="20">(W16+I66)/(100*C66/D66)</f>
        <v>0.77340387590428761</v>
      </c>
      <c r="AI16">
        <f t="shared" ref="AI16:AI23" si="21">(X16+I75)/(100*C75/D75)</f>
        <v>0.75246330441528109</v>
      </c>
      <c r="AJ16">
        <f t="shared" ref="AJ16:AJ23" si="22">(Y16+I57)/(100*C57/D57)</f>
        <v>0.75862474836327864</v>
      </c>
    </row>
    <row r="17" spans="1:39" x14ac:dyDescent="0.35">
      <c r="A17">
        <v>0</v>
      </c>
      <c r="B17">
        <v>0.98750000000000004</v>
      </c>
      <c r="C17">
        <v>162.251</v>
      </c>
      <c r="D17">
        <v>33.9938</v>
      </c>
      <c r="E17">
        <v>57.872</v>
      </c>
      <c r="F17">
        <v>4.0399999999999998E-2</v>
      </c>
      <c r="G17">
        <v>6.2941000000000003</v>
      </c>
      <c r="H17">
        <v>0.69610000000000005</v>
      </c>
      <c r="I17">
        <v>174.4417</v>
      </c>
      <c r="J17">
        <v>6.8487</v>
      </c>
      <c r="K17">
        <v>1</v>
      </c>
      <c r="L17">
        <v>0</v>
      </c>
      <c r="M17">
        <v>4.4417999999999997</v>
      </c>
      <c r="N17" t="b">
        <v>1</v>
      </c>
      <c r="O17" t="b">
        <v>1</v>
      </c>
      <c r="P17">
        <v>31.47768836405675</v>
      </c>
      <c r="Q17">
        <v>967.54755926132202</v>
      </c>
      <c r="V17">
        <v>-20</v>
      </c>
      <c r="W17">
        <f t="shared" si="14"/>
        <v>206.63953973577884</v>
      </c>
      <c r="X17">
        <f t="shared" si="15"/>
        <v>206.75021957004785</v>
      </c>
      <c r="Y17">
        <f t="shared" si="16"/>
        <v>206.94935951134502</v>
      </c>
      <c r="AA17">
        <f t="shared" si="5"/>
        <v>-0.3098197755661829</v>
      </c>
      <c r="AB17">
        <f t="shared" si="6"/>
        <v>-0.19913994129717594</v>
      </c>
      <c r="AD17">
        <f t="shared" si="17"/>
        <v>0.66706621909282016</v>
      </c>
      <c r="AE17">
        <f t="shared" si="18"/>
        <v>0.64401235752447406</v>
      </c>
      <c r="AF17">
        <f t="shared" si="19"/>
        <v>0.65157412488013533</v>
      </c>
      <c r="AH17">
        <f t="shared" si="20"/>
        <v>0.78776012947485108</v>
      </c>
      <c r="AI17">
        <f t="shared" si="21"/>
        <v>0.76481407214574526</v>
      </c>
      <c r="AJ17">
        <f t="shared" si="22"/>
        <v>0.77226211226929653</v>
      </c>
    </row>
    <row r="18" spans="1:39" x14ac:dyDescent="0.35">
      <c r="A18">
        <v>5</v>
      </c>
      <c r="B18">
        <v>0.98868999999999996</v>
      </c>
      <c r="C18">
        <v>157.97970000000001</v>
      </c>
      <c r="D18">
        <v>33.814999999999998</v>
      </c>
      <c r="E18">
        <v>57.543399999999998</v>
      </c>
      <c r="F18">
        <v>4.0399999999999998E-2</v>
      </c>
      <c r="G18">
        <v>6.2850999999999999</v>
      </c>
      <c r="H18">
        <v>0.69010000000000005</v>
      </c>
      <c r="I18">
        <v>174.44220000000001</v>
      </c>
      <c r="J18">
        <v>7.0223000000000004</v>
      </c>
      <c r="K18">
        <v>1</v>
      </c>
      <c r="L18">
        <v>0</v>
      </c>
      <c r="M18">
        <v>4.4451999999999998</v>
      </c>
      <c r="N18" t="b">
        <v>1</v>
      </c>
      <c r="O18" t="b">
        <v>1</v>
      </c>
      <c r="P18">
        <v>31.563051022635651</v>
      </c>
      <c r="Q18">
        <v>1591.0781493186951</v>
      </c>
      <c r="V18">
        <v>-15</v>
      </c>
      <c r="W18">
        <f t="shared" si="14"/>
        <v>209.3264762371717</v>
      </c>
      <c r="X18">
        <f t="shared" si="15"/>
        <v>209.6836918029984</v>
      </c>
      <c r="Y18">
        <f t="shared" si="16"/>
        <v>209.69488283053695</v>
      </c>
      <c r="AA18">
        <f t="shared" si="5"/>
        <v>-0.3684065933652505</v>
      </c>
      <c r="AB18">
        <f t="shared" si="6"/>
        <v>-1.1191027538558274E-2</v>
      </c>
      <c r="AD18">
        <f t="shared" si="17"/>
        <v>0.67542787598207776</v>
      </c>
      <c r="AE18">
        <f t="shared" si="18"/>
        <v>0.65148163062242825</v>
      </c>
      <c r="AF18">
        <f t="shared" si="19"/>
        <v>0.65993888017537883</v>
      </c>
      <c r="AH18">
        <f t="shared" si="20"/>
        <v>0.79297304725166728</v>
      </c>
      <c r="AI18">
        <f t="shared" si="21"/>
        <v>0.76913470970692199</v>
      </c>
      <c r="AJ18">
        <f t="shared" si="22"/>
        <v>0.77761187775024698</v>
      </c>
    </row>
    <row r="19" spans="1:39" x14ac:dyDescent="0.35">
      <c r="A19">
        <v>8</v>
      </c>
      <c r="B19">
        <v>0.98751999999999995</v>
      </c>
      <c r="C19">
        <v>155.1148</v>
      </c>
      <c r="D19">
        <v>33.683100000000003</v>
      </c>
      <c r="E19">
        <v>57.130899999999997</v>
      </c>
      <c r="F19">
        <v>4.0399999999999998E-2</v>
      </c>
      <c r="G19">
        <v>6.2789999999999999</v>
      </c>
      <c r="H19">
        <v>0.72319999999999995</v>
      </c>
      <c r="I19">
        <v>173.7689</v>
      </c>
      <c r="J19">
        <v>6.9997999999999996</v>
      </c>
      <c r="K19">
        <v>1</v>
      </c>
      <c r="L19">
        <v>0</v>
      </c>
      <c r="M19">
        <v>4.4420999999999999</v>
      </c>
      <c r="N19" t="b">
        <v>1</v>
      </c>
      <c r="O19" t="b">
        <v>1</v>
      </c>
      <c r="P19">
        <v>31.589662593101721</v>
      </c>
      <c r="Q19">
        <v>1949.6331775188451</v>
      </c>
      <c r="V19">
        <v>-10</v>
      </c>
      <c r="W19">
        <f t="shared" si="14"/>
        <v>211.92558428021266</v>
      </c>
      <c r="X19">
        <f t="shared" si="15"/>
        <v>212.46476143906432</v>
      </c>
      <c r="Y19">
        <f t="shared" si="16"/>
        <v>212.3005749713769</v>
      </c>
      <c r="AA19">
        <f t="shared" si="5"/>
        <v>-0.37499069116424266</v>
      </c>
      <c r="AB19">
        <f t="shared" si="6"/>
        <v>0.16418646768741496</v>
      </c>
      <c r="AD19">
        <f t="shared" si="17"/>
        <v>0.68313761940289586</v>
      </c>
      <c r="AE19">
        <f t="shared" si="18"/>
        <v>0.65810256177493487</v>
      </c>
      <c r="AF19">
        <f t="shared" si="19"/>
        <v>0.66751247292528593</v>
      </c>
      <c r="AH19">
        <f t="shared" si="20"/>
        <v>0.79773733858331408</v>
      </c>
      <c r="AI19">
        <f t="shared" si="21"/>
        <v>0.77287809360903292</v>
      </c>
      <c r="AJ19">
        <f t="shared" si="22"/>
        <v>0.78241097181044472</v>
      </c>
    </row>
    <row r="20" spans="1:39" x14ac:dyDescent="0.35">
      <c r="A20">
        <v>-29</v>
      </c>
      <c r="B20">
        <v>0.83579000000000003</v>
      </c>
      <c r="C20">
        <v>138.4572</v>
      </c>
      <c r="D20">
        <v>32.421399999999998</v>
      </c>
      <c r="E20">
        <v>41.711399999999998</v>
      </c>
      <c r="F20">
        <v>4.0300000000000002E-2</v>
      </c>
      <c r="G20">
        <v>6.2436999999999996</v>
      </c>
      <c r="H20">
        <v>2.6696</v>
      </c>
      <c r="I20">
        <v>154.58519999999999</v>
      </c>
      <c r="J20">
        <v>0</v>
      </c>
      <c r="K20">
        <v>2</v>
      </c>
      <c r="L20">
        <v>0</v>
      </c>
      <c r="M20">
        <v>4.4333999999999998</v>
      </c>
      <c r="N20" t="b">
        <v>1</v>
      </c>
      <c r="O20" t="b">
        <v>1</v>
      </c>
      <c r="P20">
        <v>0</v>
      </c>
      <c r="Q20">
        <v>1397.3782615661621</v>
      </c>
      <c r="V20">
        <v>-5</v>
      </c>
      <c r="W20">
        <f t="shared" si="14"/>
        <v>214.0083759126741</v>
      </c>
      <c r="X20">
        <f t="shared" si="15"/>
        <v>214.76761164950557</v>
      </c>
      <c r="Y20">
        <f t="shared" si="16"/>
        <v>214.41340557814991</v>
      </c>
      <c r="AA20">
        <f t="shared" si="5"/>
        <v>-0.40502966547580854</v>
      </c>
      <c r="AB20">
        <f t="shared" si="6"/>
        <v>0.35420607135566229</v>
      </c>
      <c r="AD20">
        <f t="shared" si="17"/>
        <v>0.68860260536081419</v>
      </c>
      <c r="AE20">
        <f t="shared" si="18"/>
        <v>0.66268040531283845</v>
      </c>
      <c r="AF20">
        <f t="shared" si="19"/>
        <v>0.67298351536860157</v>
      </c>
      <c r="AH20">
        <f t="shared" si="20"/>
        <v>0.80101602759140322</v>
      </c>
      <c r="AI20">
        <f t="shared" si="21"/>
        <v>0.775225396375406</v>
      </c>
      <c r="AJ20">
        <f t="shared" si="22"/>
        <v>0.78578091179149601</v>
      </c>
    </row>
    <row r="21" spans="1:39" x14ac:dyDescent="0.35">
      <c r="A21">
        <v>-25</v>
      </c>
      <c r="B21">
        <v>0.88597000000000004</v>
      </c>
      <c r="C21">
        <v>146.7705</v>
      </c>
      <c r="D21">
        <v>33.14</v>
      </c>
      <c r="E21">
        <v>43.725499999999997</v>
      </c>
      <c r="F21">
        <v>4.0300000000000002E-2</v>
      </c>
      <c r="G21">
        <v>6.2613000000000003</v>
      </c>
      <c r="H21">
        <v>2.3895</v>
      </c>
      <c r="I21">
        <v>160.87520000000001</v>
      </c>
      <c r="J21">
        <v>0</v>
      </c>
      <c r="K21">
        <v>2</v>
      </c>
      <c r="L21">
        <v>0</v>
      </c>
      <c r="M21">
        <v>4.4344000000000001</v>
      </c>
      <c r="N21" t="b">
        <v>1</v>
      </c>
      <c r="O21" t="b">
        <v>1</v>
      </c>
      <c r="P21">
        <v>0</v>
      </c>
      <c r="Q21">
        <v>335.35101437568659</v>
      </c>
      <c r="V21">
        <v>0</v>
      </c>
      <c r="W21">
        <f t="shared" si="14"/>
        <v>213.78273762550771</v>
      </c>
      <c r="X21">
        <f t="shared" si="15"/>
        <v>214.6513028061882</v>
      </c>
      <c r="Y21">
        <f t="shared" si="16"/>
        <v>214.17359702034025</v>
      </c>
      <c r="AA21">
        <f t="shared" si="5"/>
        <v>-0.39085939483254606</v>
      </c>
      <c r="AB21">
        <f t="shared" si="6"/>
        <v>0.47770578584794521</v>
      </c>
      <c r="AD21">
        <f t="shared" si="17"/>
        <v>0.69478419378970091</v>
      </c>
      <c r="AE21">
        <f t="shared" si="18"/>
        <v>0.6672758569169307</v>
      </c>
      <c r="AF21">
        <f t="shared" si="19"/>
        <v>0.67883262410718481</v>
      </c>
      <c r="AH21">
        <f t="shared" si="20"/>
        <v>0.80559230551199001</v>
      </c>
      <c r="AI21">
        <f t="shared" si="21"/>
        <v>0.77843755088806721</v>
      </c>
      <c r="AJ21">
        <f t="shared" si="22"/>
        <v>0.79024207756967935</v>
      </c>
    </row>
    <row r="22" spans="1:39" x14ac:dyDescent="0.35">
      <c r="A22">
        <v>-20</v>
      </c>
      <c r="B22">
        <v>0.91874999999999996</v>
      </c>
      <c r="C22">
        <v>152.1995</v>
      </c>
      <c r="D22">
        <v>33.555999999999997</v>
      </c>
      <c r="E22">
        <v>46.749000000000002</v>
      </c>
      <c r="F22">
        <v>3.9899999999999998E-2</v>
      </c>
      <c r="G22">
        <v>6.2728000000000002</v>
      </c>
      <c r="H22">
        <v>1.8539000000000001</v>
      </c>
      <c r="I22">
        <v>164.8973</v>
      </c>
      <c r="J22">
        <v>0</v>
      </c>
      <c r="K22">
        <v>2</v>
      </c>
      <c r="L22">
        <v>0</v>
      </c>
      <c r="M22">
        <v>4.391</v>
      </c>
      <c r="N22" t="b">
        <v>1</v>
      </c>
      <c r="O22" t="b">
        <v>1</v>
      </c>
      <c r="P22">
        <v>0</v>
      </c>
      <c r="Q22">
        <v>568.58464097976685</v>
      </c>
      <c r="V22">
        <v>5</v>
      </c>
      <c r="W22">
        <f t="shared" si="14"/>
        <v>208.8941469545029</v>
      </c>
      <c r="X22">
        <f t="shared" si="15"/>
        <v>209.46336425371609</v>
      </c>
      <c r="Y22">
        <f t="shared" si="16"/>
        <v>209.09347165135563</v>
      </c>
      <c r="AA22">
        <f t="shared" si="5"/>
        <v>-0.19932469685272736</v>
      </c>
      <c r="AB22">
        <f t="shared" si="6"/>
        <v>0.36989260236046562</v>
      </c>
      <c r="AD22">
        <f t="shared" si="17"/>
        <v>0.7016458476744345</v>
      </c>
      <c r="AE22">
        <f t="shared" si="18"/>
        <v>0.67275958239188161</v>
      </c>
      <c r="AF22">
        <f t="shared" si="19"/>
        <v>0.68570725290387591</v>
      </c>
      <c r="AH22">
        <f t="shared" si="20"/>
        <v>0.81193645938647063</v>
      </c>
      <c r="AI22">
        <f t="shared" si="21"/>
        <v>0.78428550431363231</v>
      </c>
      <c r="AJ22">
        <f t="shared" si="22"/>
        <v>0.79709147270920655</v>
      </c>
    </row>
    <row r="23" spans="1:39" x14ac:dyDescent="0.35">
      <c r="A23">
        <v>-15</v>
      </c>
      <c r="B23">
        <v>0.90371999999999997</v>
      </c>
      <c r="C23">
        <v>149.7097</v>
      </c>
      <c r="D23">
        <v>33.3812</v>
      </c>
      <c r="E23">
        <v>48.882199999999997</v>
      </c>
      <c r="F23">
        <v>4.02E-2</v>
      </c>
      <c r="G23">
        <v>6.2675000000000001</v>
      </c>
      <c r="H23">
        <v>1.8775999999999999</v>
      </c>
      <c r="I23">
        <v>164.0239</v>
      </c>
      <c r="J23">
        <v>0</v>
      </c>
      <c r="K23">
        <v>2</v>
      </c>
      <c r="L23">
        <v>0</v>
      </c>
      <c r="M23">
        <v>4.4156000000000004</v>
      </c>
      <c r="N23" t="b">
        <v>1</v>
      </c>
      <c r="O23" t="b">
        <v>1</v>
      </c>
      <c r="P23">
        <v>0</v>
      </c>
      <c r="Q23">
        <v>525.20493030548096</v>
      </c>
      <c r="V23">
        <v>8</v>
      </c>
      <c r="W23">
        <f t="shared" si="14"/>
        <v>205.80929485138753</v>
      </c>
      <c r="X23">
        <f t="shared" si="15"/>
        <v>206.26893538913345</v>
      </c>
      <c r="Y23">
        <f t="shared" si="16"/>
        <v>205.95308292677296</v>
      </c>
      <c r="AA23">
        <f t="shared" si="5"/>
        <v>-0.14378807538543015</v>
      </c>
      <c r="AB23">
        <f t="shared" si="6"/>
        <v>0.31585246236048192</v>
      </c>
      <c r="AD23">
        <f t="shared" si="17"/>
        <v>0.70398325926686112</v>
      </c>
      <c r="AE23">
        <f t="shared" si="18"/>
        <v>0.67458257456527371</v>
      </c>
      <c r="AF23">
        <f t="shared" si="19"/>
        <v>0.6880089886857067</v>
      </c>
      <c r="AH23">
        <f t="shared" si="20"/>
        <v>0.81432432548142897</v>
      </c>
      <c r="AI23">
        <f t="shared" si="21"/>
        <v>0.78651095321725339</v>
      </c>
      <c r="AJ23">
        <f t="shared" si="22"/>
        <v>0.79962093224874631</v>
      </c>
    </row>
    <row r="24" spans="1:39" ht="58" x14ac:dyDescent="0.35">
      <c r="A24">
        <v>-10</v>
      </c>
      <c r="B24">
        <v>0.88756000000000002</v>
      </c>
      <c r="C24">
        <v>147.0335</v>
      </c>
      <c r="D24">
        <v>33.165599999999998</v>
      </c>
      <c r="E24">
        <v>50.898299999999999</v>
      </c>
      <c r="F24">
        <v>4.0399999999999998E-2</v>
      </c>
      <c r="G24">
        <v>6.2618999999999998</v>
      </c>
      <c r="H24">
        <v>1.8960999999999999</v>
      </c>
      <c r="I24">
        <v>163.14869999999999</v>
      </c>
      <c r="J24">
        <v>0</v>
      </c>
      <c r="K24">
        <v>2</v>
      </c>
      <c r="L24">
        <v>0</v>
      </c>
      <c r="M24">
        <v>4.4432999999999998</v>
      </c>
      <c r="N24" t="b">
        <v>1</v>
      </c>
      <c r="O24" t="b">
        <v>1</v>
      </c>
      <c r="P24">
        <v>0</v>
      </c>
      <c r="Q24">
        <v>526.29299688339233</v>
      </c>
      <c r="V24" s="11" t="s">
        <v>32</v>
      </c>
      <c r="W24" t="s">
        <v>38</v>
      </c>
      <c r="X24" t="s">
        <v>37</v>
      </c>
      <c r="AK24" t="s">
        <v>39</v>
      </c>
    </row>
    <row r="25" spans="1:39" ht="43.5" x14ac:dyDescent="0.35">
      <c r="A25">
        <v>-5</v>
      </c>
      <c r="B25">
        <v>0.87578</v>
      </c>
      <c r="C25">
        <v>145.0812</v>
      </c>
      <c r="D25">
        <v>32.980699999999999</v>
      </c>
      <c r="E25">
        <v>52.724800000000002</v>
      </c>
      <c r="F25">
        <v>4.0399999999999998E-2</v>
      </c>
      <c r="G25">
        <v>6.2576999999999998</v>
      </c>
      <c r="H25">
        <v>1.8366</v>
      </c>
      <c r="I25">
        <v>162.27199999999999</v>
      </c>
      <c r="J25">
        <v>0</v>
      </c>
      <c r="K25">
        <v>2</v>
      </c>
      <c r="L25">
        <v>0</v>
      </c>
      <c r="M25">
        <v>4.4420999999999999</v>
      </c>
      <c r="N25" t="b">
        <v>1</v>
      </c>
      <c r="O25" t="b">
        <v>1</v>
      </c>
      <c r="P25">
        <v>0</v>
      </c>
      <c r="Q25">
        <v>1246.986060619354</v>
      </c>
      <c r="W25" s="7" t="s">
        <v>29</v>
      </c>
      <c r="X25" s="8" t="s">
        <v>30</v>
      </c>
      <c r="Y25" s="9" t="s">
        <v>31</v>
      </c>
      <c r="Z25" s="9"/>
      <c r="AC25" s="9"/>
      <c r="AK25" s="7" t="s">
        <v>29</v>
      </c>
      <c r="AL25" s="8" t="s">
        <v>30</v>
      </c>
      <c r="AM25" s="9" t="s">
        <v>31</v>
      </c>
    </row>
    <row r="26" spans="1:39" x14ac:dyDescent="0.35">
      <c r="A26">
        <v>0</v>
      </c>
      <c r="B26">
        <v>0.86660000000000004</v>
      </c>
      <c r="C26">
        <v>142.38650000000001</v>
      </c>
      <c r="D26">
        <v>32.805399999999999</v>
      </c>
      <c r="E26">
        <v>53.779800000000002</v>
      </c>
      <c r="F26">
        <v>4.0800000000000003E-2</v>
      </c>
      <c r="G26">
        <v>6.2519999999999998</v>
      </c>
      <c r="H26">
        <v>1.8832</v>
      </c>
      <c r="I26">
        <v>161.3939</v>
      </c>
      <c r="J26">
        <v>0</v>
      </c>
      <c r="K26">
        <v>2</v>
      </c>
      <c r="L26">
        <v>0</v>
      </c>
      <c r="M26">
        <v>4.4874999999999998</v>
      </c>
      <c r="N26" t="b">
        <v>1</v>
      </c>
      <c r="O26" t="b">
        <v>1</v>
      </c>
      <c r="P26">
        <v>0</v>
      </c>
      <c r="Q26">
        <v>491.09641790390009</v>
      </c>
      <c r="V26">
        <v>-29</v>
      </c>
      <c r="W26">
        <f>C38+(E38*$T$4*$T$5)-F38/$T$3/$T$4-G38-H38/$T$3/$T$4</f>
        <v>188.68032368642216</v>
      </c>
      <c r="X26">
        <f>C47+(E47*$T$4*$T$5)-F47/$T$3/$T$4-G47-H47/$T$3/$T$4</f>
        <v>164.96247956250932</v>
      </c>
      <c r="Y26">
        <f>C29+(E29*$T$4*$T$5)-F29/$T$3/$T$4-G29-H29/$T$3/$T$4</f>
        <v>175.06425550511426</v>
      </c>
      <c r="AA26">
        <f t="shared" si="5"/>
        <v>13.616068181307895</v>
      </c>
      <c r="AB26">
        <f t="shared" si="6"/>
        <v>-10.101775942604945</v>
      </c>
      <c r="AD26">
        <f>W26/((100*C38/D38)-I38)</f>
        <v>0.64444964898168966</v>
      </c>
      <c r="AE26">
        <f>X26/((100*C47/D47)-I47)</f>
        <v>0.61771936472144484</v>
      </c>
      <c r="AF26">
        <f>Y26/((100*C29/D29)-I29)</f>
        <v>0.63051292317147878</v>
      </c>
      <c r="AH26">
        <f>(W26+I34)/(100*C34/D34)</f>
        <v>0.77821160983679427</v>
      </c>
      <c r="AI26">
        <f>(X26+I43)/(100*C43/D43)</f>
        <v>0.70131052841247643</v>
      </c>
      <c r="AJ26">
        <f>(Y26+I25)/(100*C25/D25)</f>
        <v>0.76685234488944964</v>
      </c>
      <c r="AK26">
        <f>B38</f>
        <v>0.92595000000000005</v>
      </c>
      <c r="AL26">
        <f>B47</f>
        <v>0.80940999999999996</v>
      </c>
      <c r="AM26">
        <f t="shared" ref="AM26:AM34" si="23">B29</f>
        <v>0.85985999999999996</v>
      </c>
    </row>
    <row r="27" spans="1:39" x14ac:dyDescent="0.35">
      <c r="A27">
        <v>5</v>
      </c>
      <c r="B27">
        <v>0.86553999999999998</v>
      </c>
      <c r="C27">
        <v>138.3015</v>
      </c>
      <c r="D27">
        <v>32.615099999999998</v>
      </c>
      <c r="E27">
        <v>53.751800000000003</v>
      </c>
      <c r="F27">
        <v>4.0899999999999999E-2</v>
      </c>
      <c r="G27">
        <v>6.2432999999999996</v>
      </c>
      <c r="H27">
        <v>2.0293999999999999</v>
      </c>
      <c r="I27">
        <v>160.94589999999999</v>
      </c>
      <c r="J27">
        <v>0</v>
      </c>
      <c r="K27">
        <v>2</v>
      </c>
      <c r="L27">
        <v>0</v>
      </c>
      <c r="M27">
        <v>4.5014000000000003</v>
      </c>
      <c r="N27" t="b">
        <v>1</v>
      </c>
      <c r="O27" t="b">
        <v>1</v>
      </c>
      <c r="P27">
        <v>0</v>
      </c>
      <c r="Q27">
        <v>553.05855274200439</v>
      </c>
      <c r="V27">
        <v>-25</v>
      </c>
      <c r="W27">
        <f t="shared" ref="W27:W34" si="24">C39+(E39*$T$4*$T$5)-F39/$T$3/$T$4-G39-H39/$T$3/$T$4</f>
        <v>202.0381649173631</v>
      </c>
      <c r="X27">
        <f t="shared" ref="X27:X34" si="25">C48+(E48*$T$4*$T$5)-F48/$T$3/$T$4-G48-H48/$T$3/$T$4</f>
        <v>175.0156650447741</v>
      </c>
      <c r="Y27">
        <f t="shared" ref="Y27:Y34" si="26">C30+(E30*$T$4*$T$5)-F30/$T$3/$T$4-G30-H30/$T$3/$T$4</f>
        <v>187.45722067174907</v>
      </c>
      <c r="AA27">
        <f t="shared" si="5"/>
        <v>14.580944245614035</v>
      </c>
      <c r="AB27">
        <f t="shared" si="6"/>
        <v>-12.441555626974974</v>
      </c>
      <c r="AD27">
        <f t="shared" ref="AD27:AD34" si="27">W27/((100*C39/D39)-I39)</f>
        <v>0.65217299276506124</v>
      </c>
      <c r="AE27">
        <f t="shared" ref="AE27:AE34" si="28">X27/((100*C48/D48)-I48)</f>
        <v>0.63362743542334876</v>
      </c>
      <c r="AF27">
        <f t="shared" ref="AF27:AF34" si="29">Y27/((100*C30/D30)-I30)</f>
        <v>0.64701713584893716</v>
      </c>
      <c r="AH27">
        <f t="shared" ref="AH27:AH34" si="30">(W27+I35)/(100*C35/D35)</f>
        <v>0.81536973544386415</v>
      </c>
      <c r="AI27">
        <f t="shared" ref="AI27:AI34" si="31">(X27+I44)/(100*C44/D44)</f>
        <v>0.73155445665720686</v>
      </c>
      <c r="AJ27">
        <f t="shared" ref="AJ27:AJ34" si="32">(Y27+I26)/(100*C26/D26)</f>
        <v>0.80374196669522713</v>
      </c>
      <c r="AK27">
        <f t="shared" ref="AK27:AK34" si="33">B39</f>
        <v>0.98726000000000003</v>
      </c>
      <c r="AL27">
        <f t="shared" ref="AL27:AL34" si="34">B48</f>
        <v>0.85819000000000001</v>
      </c>
      <c r="AM27">
        <f t="shared" si="23"/>
        <v>0.91771000000000003</v>
      </c>
    </row>
    <row r="28" spans="1:39" x14ac:dyDescent="0.35">
      <c r="A28">
        <v>8</v>
      </c>
      <c r="B28">
        <v>0.86443000000000003</v>
      </c>
      <c r="C28">
        <v>135.78149999999999</v>
      </c>
      <c r="D28">
        <v>32.475200000000001</v>
      </c>
      <c r="E28">
        <v>53.447299999999998</v>
      </c>
      <c r="F28">
        <v>4.1000000000000002E-2</v>
      </c>
      <c r="G28">
        <v>6.2380000000000004</v>
      </c>
      <c r="H28">
        <v>2.1351</v>
      </c>
      <c r="I28">
        <v>160.28809999999999</v>
      </c>
      <c r="J28">
        <v>0</v>
      </c>
      <c r="K28">
        <v>2</v>
      </c>
      <c r="L28">
        <v>0</v>
      </c>
      <c r="M28">
        <v>4.5044000000000004</v>
      </c>
      <c r="N28" t="b">
        <v>1</v>
      </c>
      <c r="O28" t="b">
        <v>1</v>
      </c>
      <c r="P28">
        <v>0</v>
      </c>
      <c r="Q28">
        <v>618.10182666778564</v>
      </c>
      <c r="V28">
        <v>-20</v>
      </c>
      <c r="W28">
        <f t="shared" si="24"/>
        <v>212.25882575853271</v>
      </c>
      <c r="X28">
        <f t="shared" si="25"/>
        <v>184.32854048664538</v>
      </c>
      <c r="Y28">
        <f t="shared" si="26"/>
        <v>197.85202699937264</v>
      </c>
      <c r="AA28">
        <f t="shared" si="5"/>
        <v>14.406798759160068</v>
      </c>
      <c r="AB28">
        <f t="shared" si="6"/>
        <v>-13.52348651272726</v>
      </c>
      <c r="AD28">
        <f t="shared" si="27"/>
        <v>0.65370972150418638</v>
      </c>
      <c r="AE28">
        <f t="shared" si="28"/>
        <v>0.65126915039690336</v>
      </c>
      <c r="AF28">
        <f t="shared" si="29"/>
        <v>0.66122196160902258</v>
      </c>
      <c r="AH28">
        <f t="shared" si="30"/>
        <v>0.85647116783239097</v>
      </c>
      <c r="AI28">
        <f t="shared" si="31"/>
        <v>0.76800668006283912</v>
      </c>
      <c r="AJ28">
        <f t="shared" si="32"/>
        <v>0.84613907071703764</v>
      </c>
      <c r="AK28">
        <f t="shared" si="33"/>
        <v>1.0267599999999999</v>
      </c>
      <c r="AL28">
        <f t="shared" si="34"/>
        <v>0.89385999999999999</v>
      </c>
      <c r="AM28">
        <f t="shared" si="23"/>
        <v>0.95733000000000001</v>
      </c>
    </row>
    <row r="29" spans="1:39" x14ac:dyDescent="0.3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589.89365458488464</v>
      </c>
      <c r="V29">
        <v>-15</v>
      </c>
      <c r="W29">
        <f t="shared" si="24"/>
        <v>212.8186574260819</v>
      </c>
      <c r="X29">
        <f t="shared" si="25"/>
        <v>184.98488045146198</v>
      </c>
      <c r="Y29">
        <f t="shared" si="26"/>
        <v>198.48648515336524</v>
      </c>
      <c r="AA29">
        <f t="shared" si="5"/>
        <v>14.332172272716662</v>
      </c>
      <c r="AB29">
        <f t="shared" si="6"/>
        <v>-13.501604701903261</v>
      </c>
      <c r="AD29">
        <f t="shared" si="27"/>
        <v>0.66683072789313536</v>
      </c>
      <c r="AE29">
        <f t="shared" si="28"/>
        <v>0.66008289975746126</v>
      </c>
      <c r="AF29">
        <f t="shared" si="29"/>
        <v>0.67130130649635533</v>
      </c>
      <c r="AH29">
        <f t="shared" si="30"/>
        <v>0.86845130913288893</v>
      </c>
      <c r="AI29">
        <f t="shared" si="31"/>
        <v>0.77907757336600081</v>
      </c>
      <c r="AJ29">
        <f t="shared" si="32"/>
        <v>0.85809012330638323</v>
      </c>
      <c r="AK29">
        <f t="shared" si="33"/>
        <v>1.01651</v>
      </c>
      <c r="AL29">
        <f t="shared" si="34"/>
        <v>0.88453000000000004</v>
      </c>
      <c r="AM29">
        <f t="shared" si="23"/>
        <v>0.94764999999999999</v>
      </c>
    </row>
    <row r="30" spans="1:39" x14ac:dyDescent="0.3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1492.3920226097109</v>
      </c>
      <c r="V30">
        <v>-10</v>
      </c>
      <c r="W30">
        <f t="shared" si="24"/>
        <v>212.85660321763956</v>
      </c>
      <c r="X30">
        <f t="shared" si="25"/>
        <v>185.42820018142481</v>
      </c>
      <c r="Y30">
        <f t="shared" si="26"/>
        <v>198.83285532277509</v>
      </c>
      <c r="AA30">
        <f t="shared" si="5"/>
        <v>14.023747894864471</v>
      </c>
      <c r="AB30">
        <f t="shared" si="6"/>
        <v>-13.404655141350275</v>
      </c>
      <c r="AD30">
        <f t="shared" si="27"/>
        <v>0.67958697038381255</v>
      </c>
      <c r="AE30">
        <f t="shared" si="28"/>
        <v>0.66842906398467206</v>
      </c>
      <c r="AF30">
        <f t="shared" si="29"/>
        <v>0.68073926798168138</v>
      </c>
      <c r="AH30">
        <f t="shared" si="30"/>
        <v>0.82483250223135118</v>
      </c>
      <c r="AI30">
        <f t="shared" si="31"/>
        <v>0.80500832507532283</v>
      </c>
      <c r="AJ30">
        <f t="shared" si="32"/>
        <v>0.81866347786534954</v>
      </c>
      <c r="AK30">
        <f t="shared" si="33"/>
        <v>1.0044200000000001</v>
      </c>
      <c r="AL30">
        <f t="shared" si="34"/>
        <v>0.87446000000000002</v>
      </c>
      <c r="AM30">
        <f t="shared" si="23"/>
        <v>0.93705000000000005</v>
      </c>
    </row>
    <row r="31" spans="1:39" x14ac:dyDescent="0.3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1466.3061988353729</v>
      </c>
      <c r="V31">
        <v>-5</v>
      </c>
      <c r="W31">
        <f t="shared" si="24"/>
        <v>213.21748181396063</v>
      </c>
      <c r="X31">
        <f t="shared" si="25"/>
        <v>186.41172283879851</v>
      </c>
      <c r="Y31">
        <f t="shared" si="26"/>
        <v>199.70820992674109</v>
      </c>
      <c r="AA31">
        <f t="shared" si="5"/>
        <v>13.509271887219541</v>
      </c>
      <c r="AB31">
        <f t="shared" si="6"/>
        <v>-13.29648708794258</v>
      </c>
      <c r="AD31">
        <f t="shared" si="27"/>
        <v>0.68856319031408264</v>
      </c>
      <c r="AE31">
        <f t="shared" si="28"/>
        <v>0.67531975361963026</v>
      </c>
      <c r="AF31">
        <f t="shared" si="29"/>
        <v>0.68802044051979483</v>
      </c>
      <c r="AH31">
        <f t="shared" si="30"/>
        <v>0.79885892393782876</v>
      </c>
      <c r="AI31">
        <f t="shared" si="31"/>
        <v>0.79311171157821925</v>
      </c>
      <c r="AJ31">
        <f t="shared" si="32"/>
        <v>0.80143247276774021</v>
      </c>
      <c r="AK31">
        <f t="shared" si="33"/>
        <v>0.99594000000000005</v>
      </c>
      <c r="AL31">
        <f t="shared" si="34"/>
        <v>0.86821999999999999</v>
      </c>
      <c r="AM31">
        <f t="shared" si="23"/>
        <v>0.93044000000000004</v>
      </c>
    </row>
    <row r="32" spans="1:39" x14ac:dyDescent="0.3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1105.047557592392</v>
      </c>
      <c r="V32">
        <v>0</v>
      </c>
      <c r="W32">
        <f t="shared" si="24"/>
        <v>211.59348716405106</v>
      </c>
      <c r="X32">
        <f t="shared" si="25"/>
        <v>185.84521477167465</v>
      </c>
      <c r="Y32">
        <f t="shared" si="26"/>
        <v>198.73947885409888</v>
      </c>
      <c r="AA32">
        <f t="shared" si="5"/>
        <v>12.854008309952178</v>
      </c>
      <c r="AB32">
        <f t="shared" si="6"/>
        <v>-12.894264082424229</v>
      </c>
      <c r="AD32">
        <f t="shared" si="27"/>
        <v>0.69761611344429242</v>
      </c>
      <c r="AE32">
        <f t="shared" si="28"/>
        <v>0.68274754111596436</v>
      </c>
      <c r="AF32">
        <f t="shared" si="29"/>
        <v>0.69554448470388708</v>
      </c>
      <c r="AH32">
        <f t="shared" si="30"/>
        <v>0.77377388554578397</v>
      </c>
      <c r="AI32">
        <f t="shared" si="31"/>
        <v>0.78176034475842648</v>
      </c>
      <c r="AJ32">
        <f t="shared" si="32"/>
        <v>0.78508257090703848</v>
      </c>
      <c r="AK32">
        <f t="shared" si="33"/>
        <v>0.98887999999999998</v>
      </c>
      <c r="AL32">
        <f t="shared" si="34"/>
        <v>0.86456999999999995</v>
      </c>
      <c r="AM32">
        <f t="shared" si="23"/>
        <v>0.92576999999999998</v>
      </c>
    </row>
    <row r="33" spans="1:57" x14ac:dyDescent="0.3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656.01751947402954</v>
      </c>
      <c r="V33">
        <v>5</v>
      </c>
      <c r="W33">
        <f t="shared" si="24"/>
        <v>206.71889983928762</v>
      </c>
      <c r="X33">
        <f t="shared" si="25"/>
        <v>181.93952425742691</v>
      </c>
      <c r="Y33">
        <f t="shared" si="26"/>
        <v>194.29244468757045</v>
      </c>
      <c r="AA33">
        <f t="shared" si="5"/>
        <v>12.426455151717164</v>
      </c>
      <c r="AB33">
        <f t="shared" si="6"/>
        <v>-12.352920430143541</v>
      </c>
      <c r="AD33">
        <f t="shared" si="27"/>
        <v>0.70624554156624719</v>
      </c>
      <c r="AE33">
        <f t="shared" si="28"/>
        <v>0.69167954088249894</v>
      </c>
      <c r="AF33">
        <f t="shared" si="29"/>
        <v>0.7042625250155683</v>
      </c>
      <c r="AH33">
        <f t="shared" si="30"/>
        <v>0.77252395488199277</v>
      </c>
      <c r="AI33">
        <f t="shared" si="31"/>
        <v>0.77771689448087555</v>
      </c>
      <c r="AJ33">
        <f t="shared" si="32"/>
        <v>0.78141333056696716</v>
      </c>
      <c r="AK33">
        <f t="shared" si="33"/>
        <v>0.98858000000000001</v>
      </c>
      <c r="AL33">
        <f t="shared" si="34"/>
        <v>0.86528000000000005</v>
      </c>
      <c r="AM33">
        <f t="shared" si="23"/>
        <v>0.92593999999999999</v>
      </c>
    </row>
    <row r="34" spans="1:57" x14ac:dyDescent="0.3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1353.866182327271</v>
      </c>
      <c r="V34">
        <v>8</v>
      </c>
      <c r="W34">
        <f t="shared" si="24"/>
        <v>203.43583536934611</v>
      </c>
      <c r="X34">
        <f t="shared" si="25"/>
        <v>179.02163567713981</v>
      </c>
      <c r="Y34">
        <f t="shared" si="26"/>
        <v>191.17246153573632</v>
      </c>
      <c r="AA34">
        <f t="shared" si="5"/>
        <v>12.263373833609791</v>
      </c>
      <c r="AB34">
        <f t="shared" si="6"/>
        <v>-12.150825858596505</v>
      </c>
      <c r="AD34">
        <f t="shared" si="27"/>
        <v>0.70954083170645998</v>
      </c>
      <c r="AE34">
        <f t="shared" si="28"/>
        <v>0.69456339325788186</v>
      </c>
      <c r="AF34">
        <f t="shared" si="29"/>
        <v>0.70722919011666807</v>
      </c>
      <c r="AH34">
        <f t="shared" si="30"/>
        <v>0.77511346327486108</v>
      </c>
      <c r="AI34">
        <f t="shared" si="31"/>
        <v>0.77595694499856982</v>
      </c>
      <c r="AJ34">
        <f t="shared" si="32"/>
        <v>0.78064178209734814</v>
      </c>
      <c r="AK34">
        <f t="shared" si="33"/>
        <v>0.98743999999999998</v>
      </c>
      <c r="AL34">
        <f t="shared" si="34"/>
        <v>0.86411000000000004</v>
      </c>
      <c r="AM34">
        <f t="shared" si="23"/>
        <v>0.92483000000000004</v>
      </c>
    </row>
    <row r="35" spans="1:57" x14ac:dyDescent="0.3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599.13651418685913</v>
      </c>
      <c r="V35" s="12" t="s">
        <v>35</v>
      </c>
      <c r="X35" s="13" t="s">
        <v>36</v>
      </c>
    </row>
    <row r="36" spans="1:57" ht="29" x14ac:dyDescent="0.3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759.76958870887756</v>
      </c>
      <c r="W36" s="7" t="s">
        <v>29</v>
      </c>
      <c r="X36" s="8" t="s">
        <v>30</v>
      </c>
      <c r="Y36" s="9" t="s">
        <v>31</v>
      </c>
      <c r="Z36" s="9"/>
      <c r="AC36" s="9"/>
    </row>
    <row r="37" spans="1:57" x14ac:dyDescent="0.3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842.09331274032593</v>
      </c>
      <c r="V37">
        <v>-29</v>
      </c>
      <c r="W37">
        <f>C92+(E92*$T$4*$T$5)-F92/$T$3/$T$4-G92-H92/$T$3/$T$4</f>
        <v>204.56615220086124</v>
      </c>
      <c r="X37">
        <f>C101+(E101*$T$4*$T$5)-F101/$T$3/$T$4-G101-H101/$T$3/$T$4</f>
        <v>205.6443366488889</v>
      </c>
      <c r="Y37">
        <f t="shared" ref="Y37:Y45" si="35">C83+(E83*$T$4*$T$5)-F83/$T$3/$T$4-G83-H83/$T$3/$T$4</f>
        <v>205.13768958891018</v>
      </c>
      <c r="AA37">
        <f t="shared" si="5"/>
        <v>-0.57153738804893806</v>
      </c>
      <c r="AB37">
        <f t="shared" si="6"/>
        <v>0.50664705997871806</v>
      </c>
      <c r="AD37">
        <f>W37/((100*C92/D92)-I92)</f>
        <v>0.6339695132462807</v>
      </c>
      <c r="AE37">
        <f>X37/((100*C101/D101)+-101)</f>
        <v>0.53393108105014564</v>
      </c>
      <c r="AF37">
        <f>Y37/((100*C83/D83)-I83)</f>
        <v>0.62325556396576853</v>
      </c>
      <c r="AH37">
        <f>(W37+I92)/(100*C92/D92)</f>
        <v>0.75705326574224963</v>
      </c>
      <c r="AI37">
        <f>(X37+I101)/(100*C101/D101)</f>
        <v>0.7348070803658221</v>
      </c>
      <c r="AJ37">
        <f>(Y37+I83)/(100*C83/D83)</f>
        <v>0.74493284017830408</v>
      </c>
    </row>
    <row r="38" spans="1:57" x14ac:dyDescent="0.35">
      <c r="A38">
        <v>-29</v>
      </c>
      <c r="B38">
        <v>0.92595000000000005</v>
      </c>
      <c r="C38">
        <v>153.393</v>
      </c>
      <c r="D38">
        <v>33.620100000000001</v>
      </c>
      <c r="E38">
        <v>45.1068</v>
      </c>
      <c r="F38">
        <v>4.0399999999999998E-2</v>
      </c>
      <c r="G38">
        <v>6.2754000000000003</v>
      </c>
      <c r="H38">
        <v>2.0286</v>
      </c>
      <c r="I38">
        <v>163.47640000000001</v>
      </c>
      <c r="J38">
        <v>6.5</v>
      </c>
      <c r="K38">
        <v>1</v>
      </c>
      <c r="L38">
        <v>0</v>
      </c>
      <c r="M38">
        <v>4.4371</v>
      </c>
      <c r="N38" t="b">
        <v>0</v>
      </c>
      <c r="O38" t="b">
        <v>1</v>
      </c>
      <c r="P38">
        <v>30.87621354677847</v>
      </c>
      <c r="Q38">
        <v>1619.5579075813289</v>
      </c>
      <c r="V38">
        <v>-25</v>
      </c>
      <c r="W38">
        <f t="shared" ref="W38:W45" si="36">C93+(E93*$T$4*$T$5)-F93/$T$3/$T$4-G93-H93/$T$3/$T$4</f>
        <v>204.73163196647528</v>
      </c>
      <c r="X38">
        <f t="shared" ref="X38:X45" si="37">C102+(E102*$T$4*$T$5)-F102/$T$3/$T$4-G102-H102/$T$3/$T$4</f>
        <v>205.51344148826155</v>
      </c>
      <c r="Y38">
        <f t="shared" si="35"/>
        <v>205.12811200461454</v>
      </c>
      <c r="AA38">
        <f t="shared" si="5"/>
        <v>-0.39648003813925925</v>
      </c>
      <c r="AB38">
        <f t="shared" si="6"/>
        <v>0.38532948364701269</v>
      </c>
      <c r="AD38">
        <f t="shared" ref="AD38:AD45" si="38">W38/((100*C93/D93)-I93)</f>
        <v>0.64846992985555241</v>
      </c>
      <c r="AE38">
        <f t="shared" ref="AE38:AE45" si="39">X38/((100*C102/D102)+-101)</f>
        <v>0.53372168470364778</v>
      </c>
      <c r="AF38">
        <f t="shared" ref="AF38:AF44" si="40">Y38/((100*C84/D84)-I84)</f>
        <v>0.63615415876698722</v>
      </c>
      <c r="AH38">
        <f t="shared" ref="AH38:AH45" si="41">(W38+I93)/(100*C93/D93)</f>
        <v>0.77166625540831801</v>
      </c>
      <c r="AI38">
        <f t="shared" ref="AI38:AI45" si="42">(X38+I102)/(100*C102/D102)</f>
        <v>0.74763186687067029</v>
      </c>
      <c r="AJ38">
        <f t="shared" ref="AJ38:AJ45" si="43">(Y38+I84)/(100*C84/D84)</f>
        <v>0.75862474836327864</v>
      </c>
    </row>
    <row r="39" spans="1:57" x14ac:dyDescent="0.35">
      <c r="A39">
        <v>-25</v>
      </c>
      <c r="B39">
        <v>0.98726000000000003</v>
      </c>
      <c r="C39">
        <v>163.55019999999999</v>
      </c>
      <c r="D39">
        <v>34.063400000000001</v>
      </c>
      <c r="E39">
        <v>47.473799999999997</v>
      </c>
      <c r="F39">
        <v>4.0300000000000002E-2</v>
      </c>
      <c r="G39">
        <v>6.2968999999999999</v>
      </c>
      <c r="H39">
        <v>1.1580999999999999</v>
      </c>
      <c r="I39">
        <v>170.3424</v>
      </c>
      <c r="J39">
        <v>6.7714999999999996</v>
      </c>
      <c r="K39">
        <v>1</v>
      </c>
      <c r="L39">
        <v>0</v>
      </c>
      <c r="M39">
        <v>4.4340000000000002</v>
      </c>
      <c r="N39" t="b">
        <v>0</v>
      </c>
      <c r="O39" t="b">
        <v>1</v>
      </c>
      <c r="P39">
        <v>30.87621354677847</v>
      </c>
      <c r="Q39">
        <v>1479.47745680809</v>
      </c>
      <c r="V39">
        <v>-20</v>
      </c>
      <c r="W39">
        <f t="shared" si="36"/>
        <v>206.65943535247209</v>
      </c>
      <c r="X39">
        <f t="shared" si="37"/>
        <v>207.27318366563532</v>
      </c>
      <c r="Y39">
        <f t="shared" si="35"/>
        <v>206.94935951134502</v>
      </c>
      <c r="AA39">
        <f t="shared" si="5"/>
        <v>-0.28992415887293532</v>
      </c>
      <c r="AB39">
        <f t="shared" si="6"/>
        <v>0.32382415429029265</v>
      </c>
      <c r="AD39">
        <f t="shared" si="38"/>
        <v>0.66521729982718658</v>
      </c>
      <c r="AE39">
        <f t="shared" si="39"/>
        <v>0.53846721658599783</v>
      </c>
      <c r="AF39">
        <f t="shared" si="40"/>
        <v>0.65157412488013533</v>
      </c>
      <c r="AH39">
        <f t="shared" si="41"/>
        <v>0.78596768805071815</v>
      </c>
      <c r="AI39">
        <f t="shared" si="42"/>
        <v>0.76057965966569518</v>
      </c>
      <c r="AJ39">
        <f t="shared" si="43"/>
        <v>0.77226211226929653</v>
      </c>
    </row>
    <row r="40" spans="1:57" x14ac:dyDescent="0.35">
      <c r="A40">
        <v>-20</v>
      </c>
      <c r="B40">
        <v>1.0267599999999999</v>
      </c>
      <c r="C40">
        <v>170.09350000000001</v>
      </c>
      <c r="D40">
        <v>34.021000000000001</v>
      </c>
      <c r="E40">
        <v>50.789000000000001</v>
      </c>
      <c r="F40">
        <v>4.0399999999999998E-2</v>
      </c>
      <c r="G40">
        <v>6.3108000000000004</v>
      </c>
      <c r="H40">
        <v>0.71140000000000003</v>
      </c>
      <c r="I40">
        <v>175.26730000000001</v>
      </c>
      <c r="J40">
        <v>6.9802999999999997</v>
      </c>
      <c r="K40">
        <v>1</v>
      </c>
      <c r="L40">
        <v>0</v>
      </c>
      <c r="M40">
        <v>4.4362000000000004</v>
      </c>
      <c r="N40" t="b">
        <v>0</v>
      </c>
      <c r="O40" t="b">
        <v>1</v>
      </c>
      <c r="P40">
        <v>30.967821319509159</v>
      </c>
      <c r="Q40">
        <v>1378.039627552032</v>
      </c>
      <c r="V40">
        <v>-15</v>
      </c>
      <c r="W40">
        <f t="shared" si="36"/>
        <v>209.35124146670921</v>
      </c>
      <c r="X40">
        <f t="shared" si="37"/>
        <v>210.07863603069643</v>
      </c>
      <c r="Y40">
        <f t="shared" si="35"/>
        <v>209.69488283053695</v>
      </c>
      <c r="AA40">
        <f t="shared" si="5"/>
        <v>-0.34364136382774291</v>
      </c>
      <c r="AB40">
        <f t="shared" si="6"/>
        <v>0.38375320015947523</v>
      </c>
      <c r="AD40">
        <f t="shared" si="38"/>
        <v>0.67363652947110675</v>
      </c>
      <c r="AE40">
        <f t="shared" si="39"/>
        <v>0.5458281507094731</v>
      </c>
      <c r="AF40">
        <f t="shared" si="40"/>
        <v>0.65993888017537883</v>
      </c>
      <c r="AH40">
        <f t="shared" si="41"/>
        <v>0.79125218236141237</v>
      </c>
      <c r="AI40">
        <f t="shared" si="42"/>
        <v>0.76586691932267226</v>
      </c>
      <c r="AJ40">
        <f t="shared" si="43"/>
        <v>0.77761187775024698</v>
      </c>
    </row>
    <row r="41" spans="1:57" x14ac:dyDescent="0.35">
      <c r="A41">
        <v>-15</v>
      </c>
      <c r="B41">
        <v>1.01651</v>
      </c>
      <c r="C41">
        <v>168.39519999999999</v>
      </c>
      <c r="D41">
        <v>34.070700000000002</v>
      </c>
      <c r="E41">
        <v>53.083300000000001</v>
      </c>
      <c r="F41">
        <v>4.0399999999999998E-2</v>
      </c>
      <c r="G41">
        <v>6.3071999999999999</v>
      </c>
      <c r="H41">
        <v>0.6845</v>
      </c>
      <c r="I41">
        <v>175.1028</v>
      </c>
      <c r="J41">
        <v>6.9939999999999998</v>
      </c>
      <c r="K41">
        <v>1</v>
      </c>
      <c r="L41">
        <v>0</v>
      </c>
      <c r="M41">
        <v>4.4385000000000003</v>
      </c>
      <c r="N41" t="b">
        <v>0</v>
      </c>
      <c r="O41" t="b">
        <v>1</v>
      </c>
      <c r="P41">
        <v>31.097112598121331</v>
      </c>
      <c r="Q41">
        <v>1172.725118875504</v>
      </c>
      <c r="V41">
        <v>-10</v>
      </c>
      <c r="W41">
        <f t="shared" si="36"/>
        <v>211.95006775617225</v>
      </c>
      <c r="X41">
        <f t="shared" si="37"/>
        <v>212.71245070933546</v>
      </c>
      <c r="Y41">
        <f t="shared" si="35"/>
        <v>212.3005749713769</v>
      </c>
      <c r="AA41">
        <f t="shared" si="5"/>
        <v>-0.350507215204658</v>
      </c>
      <c r="AB41">
        <f t="shared" si="6"/>
        <v>0.41187573795855315</v>
      </c>
      <c r="AD41">
        <f t="shared" si="38"/>
        <v>0.68138931960539795</v>
      </c>
      <c r="AE41">
        <f t="shared" si="39"/>
        <v>0.55250969832891483</v>
      </c>
      <c r="AF41">
        <f t="shared" si="40"/>
        <v>0.66751247292528593</v>
      </c>
      <c r="AH41">
        <f t="shared" si="41"/>
        <v>0.7960759643038674</v>
      </c>
      <c r="AI41">
        <f t="shared" si="42"/>
        <v>0.77054326497368397</v>
      </c>
      <c r="AJ41">
        <f t="shared" si="43"/>
        <v>0.78241097181044472</v>
      </c>
    </row>
    <row r="42" spans="1:57" ht="92" x14ac:dyDescent="2">
      <c r="A42">
        <v>-10</v>
      </c>
      <c r="B42">
        <v>1.0044200000000001</v>
      </c>
      <c r="C42">
        <v>166.392</v>
      </c>
      <c r="D42">
        <v>34.086100000000002</v>
      </c>
      <c r="E42">
        <v>55.184899999999999</v>
      </c>
      <c r="F42">
        <v>4.0399999999999998E-2</v>
      </c>
      <c r="G42">
        <v>6.3029000000000002</v>
      </c>
      <c r="H42">
        <v>0.6865</v>
      </c>
      <c r="I42">
        <v>174.9374</v>
      </c>
      <c r="J42">
        <v>7.0076000000000001</v>
      </c>
      <c r="K42">
        <v>1</v>
      </c>
      <c r="L42">
        <v>0</v>
      </c>
      <c r="M42">
        <v>4.4381000000000004</v>
      </c>
      <c r="N42" t="b">
        <v>0</v>
      </c>
      <c r="O42" t="b">
        <v>1</v>
      </c>
      <c r="P42">
        <v>31.222680950709439</v>
      </c>
      <c r="Q42">
        <v>653.19108867645264</v>
      </c>
      <c r="V42">
        <v>-5</v>
      </c>
      <c r="W42">
        <f t="shared" si="36"/>
        <v>214.0443728935885</v>
      </c>
      <c r="X42">
        <f t="shared" si="37"/>
        <v>214.87697436326425</v>
      </c>
      <c r="Y42">
        <f t="shared" si="35"/>
        <v>214.41340557814991</v>
      </c>
      <c r="AA42">
        <f t="shared" si="5"/>
        <v>-0.36903268456140381</v>
      </c>
      <c r="AB42">
        <f t="shared" si="6"/>
        <v>0.46356878511434729</v>
      </c>
      <c r="AD42">
        <f t="shared" si="38"/>
        <v>0.68694198517540728</v>
      </c>
      <c r="AE42">
        <f t="shared" si="39"/>
        <v>0.55759877469411334</v>
      </c>
      <c r="AF42">
        <f t="shared" si="40"/>
        <v>0.67298351536860157</v>
      </c>
      <c r="AH42">
        <f t="shared" si="41"/>
        <v>0.79943756511987252</v>
      </c>
      <c r="AI42">
        <f t="shared" si="42"/>
        <v>0.77384650927710863</v>
      </c>
      <c r="AJ42">
        <f t="shared" si="43"/>
        <v>0.78578091179149601</v>
      </c>
      <c r="BE42" s="14" t="s">
        <v>46</v>
      </c>
    </row>
    <row r="43" spans="1:57" x14ac:dyDescent="0.35">
      <c r="A43">
        <v>-5</v>
      </c>
      <c r="B43">
        <v>0.99594000000000005</v>
      </c>
      <c r="C43">
        <v>164.988</v>
      </c>
      <c r="D43">
        <v>34.058399999999999</v>
      </c>
      <c r="E43">
        <v>57.011299999999999</v>
      </c>
      <c r="F43">
        <v>4.0399999999999998E-2</v>
      </c>
      <c r="G43">
        <v>6.3</v>
      </c>
      <c r="H43">
        <v>0.69589999999999996</v>
      </c>
      <c r="I43">
        <v>174.77109999999999</v>
      </c>
      <c r="J43">
        <v>7.0210999999999997</v>
      </c>
      <c r="K43">
        <v>1</v>
      </c>
      <c r="L43">
        <v>0</v>
      </c>
      <c r="M43">
        <v>4.4461000000000004</v>
      </c>
      <c r="N43" t="b">
        <v>0</v>
      </c>
      <c r="O43" t="b">
        <v>1</v>
      </c>
      <c r="P43">
        <v>31.344483960046201</v>
      </c>
      <c r="Q43">
        <v>1192.400113344193</v>
      </c>
      <c r="V43">
        <v>0</v>
      </c>
      <c r="W43">
        <f t="shared" si="36"/>
        <v>213.81243761284423</v>
      </c>
      <c r="X43">
        <f t="shared" si="37"/>
        <v>214.66967146123338</v>
      </c>
      <c r="Y43">
        <f t="shared" si="35"/>
        <v>214.17359702034025</v>
      </c>
      <c r="AA43">
        <f t="shared" si="5"/>
        <v>-0.36115940749601805</v>
      </c>
      <c r="AB43">
        <f t="shared" si="6"/>
        <v>0.4960744408931248</v>
      </c>
      <c r="AD43">
        <f t="shared" si="38"/>
        <v>0.69313176245053554</v>
      </c>
      <c r="AE43">
        <f t="shared" si="39"/>
        <v>0.56184937812539892</v>
      </c>
      <c r="AF43">
        <f t="shared" si="40"/>
        <v>0.67883262410718481</v>
      </c>
      <c r="AH43">
        <f t="shared" si="41"/>
        <v>0.80404658886737312</v>
      </c>
      <c r="AI43">
        <f t="shared" si="42"/>
        <v>0.77811186497070783</v>
      </c>
      <c r="AJ43">
        <f t="shared" si="43"/>
        <v>0.79024207756967935</v>
      </c>
    </row>
    <row r="44" spans="1:57" x14ac:dyDescent="0.35">
      <c r="A44">
        <v>0</v>
      </c>
      <c r="B44">
        <v>0.98887999999999998</v>
      </c>
      <c r="C44">
        <v>162.4776</v>
      </c>
      <c r="D44">
        <v>33.997300000000003</v>
      </c>
      <c r="E44">
        <v>57.920900000000003</v>
      </c>
      <c r="F44">
        <v>4.0399999999999998E-2</v>
      </c>
      <c r="G44">
        <v>6.2946</v>
      </c>
      <c r="H44">
        <v>0.69730000000000003</v>
      </c>
      <c r="I44">
        <v>174.60390000000001</v>
      </c>
      <c r="J44">
        <v>7.0343</v>
      </c>
      <c r="K44">
        <v>1</v>
      </c>
      <c r="L44">
        <v>0</v>
      </c>
      <c r="M44">
        <v>4.4459</v>
      </c>
      <c r="N44" t="b">
        <v>0</v>
      </c>
      <c r="O44" t="b">
        <v>1</v>
      </c>
      <c r="P44">
        <v>31.462466271928861</v>
      </c>
      <c r="Q44">
        <v>1172.8248205184941</v>
      </c>
      <c r="V44">
        <v>5</v>
      </c>
      <c r="W44">
        <f t="shared" si="36"/>
        <v>208.90037880312599</v>
      </c>
      <c r="X44">
        <f t="shared" si="37"/>
        <v>209.45947414729397</v>
      </c>
      <c r="Y44">
        <f t="shared" si="35"/>
        <v>209.09347165135563</v>
      </c>
      <c r="AA44">
        <f t="shared" si="5"/>
        <v>-0.19309284822963946</v>
      </c>
      <c r="AB44">
        <f t="shared" si="6"/>
        <v>0.36600249593834633</v>
      </c>
      <c r="AD44">
        <f t="shared" si="38"/>
        <v>0.70128165438372636</v>
      </c>
      <c r="AE44">
        <f t="shared" si="39"/>
        <v>0.56409514354355084</v>
      </c>
      <c r="AF44">
        <f t="shared" si="40"/>
        <v>0.68570725290387591</v>
      </c>
      <c r="AH44">
        <f t="shared" si="41"/>
        <v>0.81160348947443106</v>
      </c>
      <c r="AI44">
        <f t="shared" si="42"/>
        <v>0.78422476129523899</v>
      </c>
      <c r="AJ44">
        <f t="shared" si="43"/>
        <v>0.79709147270920655</v>
      </c>
    </row>
    <row r="45" spans="1:57" x14ac:dyDescent="0.35">
      <c r="A45">
        <v>5</v>
      </c>
      <c r="B45">
        <v>0.98858000000000001</v>
      </c>
      <c r="C45">
        <v>157.9614</v>
      </c>
      <c r="D45">
        <v>33.814799999999998</v>
      </c>
      <c r="E45">
        <v>57.533499999999997</v>
      </c>
      <c r="F45">
        <v>4.0399999999999998E-2</v>
      </c>
      <c r="G45">
        <v>6.2850000000000001</v>
      </c>
      <c r="H45">
        <v>0.68989999999999996</v>
      </c>
      <c r="I45">
        <v>174.4357</v>
      </c>
      <c r="J45">
        <v>7.0472999999999999</v>
      </c>
      <c r="K45">
        <v>1</v>
      </c>
      <c r="L45">
        <v>0</v>
      </c>
      <c r="M45">
        <v>4.4391999999999996</v>
      </c>
      <c r="N45" t="b">
        <v>0</v>
      </c>
      <c r="O45" t="b">
        <v>1</v>
      </c>
      <c r="P45">
        <v>31.576558789367311</v>
      </c>
      <c r="Q45">
        <v>1873.837244749069</v>
      </c>
      <c r="V45">
        <v>8</v>
      </c>
      <c r="W45">
        <f t="shared" si="36"/>
        <v>205.81124455780966</v>
      </c>
      <c r="X45">
        <f t="shared" si="37"/>
        <v>206.26920783628921</v>
      </c>
      <c r="Y45">
        <f t="shared" si="35"/>
        <v>205.95308292677296</v>
      </c>
      <c r="AA45">
        <f t="shared" si="5"/>
        <v>-0.14183836896330604</v>
      </c>
      <c r="AB45">
        <f t="shared" si="6"/>
        <v>0.3161249095162475</v>
      </c>
      <c r="AD45">
        <f t="shared" si="38"/>
        <v>0.70406000931199997</v>
      </c>
      <c r="AE45">
        <f t="shared" si="39"/>
        <v>0.5649915558432721</v>
      </c>
      <c r="AF45">
        <f>Y45/((100*C91/D91)-I91)</f>
        <v>0.6880089886857067</v>
      </c>
      <c r="AH45">
        <f t="shared" si="41"/>
        <v>0.81439094378711796</v>
      </c>
      <c r="AI45">
        <f t="shared" si="42"/>
        <v>0.78645811388210984</v>
      </c>
      <c r="AJ45">
        <f t="shared" si="43"/>
        <v>0.79962093224874631</v>
      </c>
    </row>
    <row r="46" spans="1:57" x14ac:dyDescent="0.35">
      <c r="A46">
        <v>8</v>
      </c>
      <c r="B46">
        <v>0.98743999999999998</v>
      </c>
      <c r="C46">
        <v>155.10230000000001</v>
      </c>
      <c r="D46">
        <v>33.682899999999997</v>
      </c>
      <c r="E46">
        <v>57.127699999999997</v>
      </c>
      <c r="F46">
        <v>4.0399999999999998E-2</v>
      </c>
      <c r="G46">
        <v>6.2789999999999999</v>
      </c>
      <c r="H46">
        <v>0.72399999999999998</v>
      </c>
      <c r="I46">
        <v>173.76310000000001</v>
      </c>
      <c r="J46">
        <v>7.0247999999999999</v>
      </c>
      <c r="K46">
        <v>1</v>
      </c>
      <c r="L46">
        <v>0</v>
      </c>
      <c r="M46">
        <v>4.4391999999999996</v>
      </c>
      <c r="N46" t="b">
        <v>0</v>
      </c>
      <c r="O46" t="b">
        <v>1</v>
      </c>
      <c r="P46">
        <v>31.603132164617111</v>
      </c>
      <c r="Q46">
        <v>2183.1839518547058</v>
      </c>
    </row>
    <row r="47" spans="1:57" x14ac:dyDescent="0.35">
      <c r="A47">
        <v>-29</v>
      </c>
      <c r="B47">
        <v>0.80940999999999996</v>
      </c>
      <c r="C47">
        <v>134.08619999999999</v>
      </c>
      <c r="D47">
        <v>32.032400000000003</v>
      </c>
      <c r="E47">
        <v>41.203400000000002</v>
      </c>
      <c r="F47">
        <v>4.0399999999999998E-2</v>
      </c>
      <c r="G47">
        <v>6.2343999999999999</v>
      </c>
      <c r="H47">
        <v>2.6539999999999999</v>
      </c>
      <c r="I47">
        <v>151.54470000000001</v>
      </c>
      <c r="J47">
        <v>0</v>
      </c>
      <c r="K47">
        <v>2</v>
      </c>
      <c r="L47">
        <v>0</v>
      </c>
      <c r="M47">
        <v>4.4370000000000003</v>
      </c>
      <c r="N47" t="b">
        <v>0</v>
      </c>
      <c r="O47" t="b">
        <v>1</v>
      </c>
      <c r="P47">
        <v>0</v>
      </c>
      <c r="Q47">
        <v>1327.519062519073</v>
      </c>
    </row>
    <row r="48" spans="1:57" x14ac:dyDescent="0.35">
      <c r="A48">
        <v>-25</v>
      </c>
      <c r="B48">
        <v>0.85819000000000001</v>
      </c>
      <c r="C48">
        <v>142.16720000000001</v>
      </c>
      <c r="D48">
        <v>32.753399999999999</v>
      </c>
      <c r="E48">
        <v>43.183100000000003</v>
      </c>
      <c r="F48">
        <v>3.9899999999999998E-2</v>
      </c>
      <c r="G48">
        <v>6.2515000000000001</v>
      </c>
      <c r="H48">
        <v>2.59</v>
      </c>
      <c r="I48">
        <v>157.84100000000001</v>
      </c>
      <c r="J48">
        <v>0</v>
      </c>
      <c r="K48">
        <v>2</v>
      </c>
      <c r="L48">
        <v>0</v>
      </c>
      <c r="M48">
        <v>4.3887999999999998</v>
      </c>
      <c r="N48" t="b">
        <v>0</v>
      </c>
      <c r="O48" t="b">
        <v>1</v>
      </c>
      <c r="P48">
        <v>0</v>
      </c>
      <c r="Q48">
        <v>599.04770970344543</v>
      </c>
    </row>
    <row r="49" spans="1:17" x14ac:dyDescent="0.35">
      <c r="A49">
        <v>-20</v>
      </c>
      <c r="B49">
        <v>0.89385999999999999</v>
      </c>
      <c r="C49">
        <v>148.07749999999999</v>
      </c>
      <c r="D49">
        <v>33.252600000000001</v>
      </c>
      <c r="E49">
        <v>46.249899999999997</v>
      </c>
      <c r="F49">
        <v>0.04</v>
      </c>
      <c r="G49">
        <v>6.2641</v>
      </c>
      <c r="H49">
        <v>2.1762999999999999</v>
      </c>
      <c r="I49">
        <v>162.28129999999999</v>
      </c>
      <c r="J49">
        <v>0</v>
      </c>
      <c r="K49">
        <v>2</v>
      </c>
      <c r="L49">
        <v>0</v>
      </c>
      <c r="M49">
        <v>4.4006999999999996</v>
      </c>
      <c r="N49" t="b">
        <v>0</v>
      </c>
      <c r="O49" t="b">
        <v>1</v>
      </c>
      <c r="P49">
        <v>0</v>
      </c>
      <c r="Q49">
        <v>565.1200954914093</v>
      </c>
    </row>
    <row r="50" spans="1:17" x14ac:dyDescent="0.35">
      <c r="A50">
        <v>-15</v>
      </c>
      <c r="B50">
        <v>0.88453000000000004</v>
      </c>
      <c r="C50">
        <v>146.53039999999999</v>
      </c>
      <c r="D50">
        <v>33.1327</v>
      </c>
      <c r="E50">
        <v>48.466000000000001</v>
      </c>
      <c r="F50">
        <v>4.02E-2</v>
      </c>
      <c r="G50">
        <v>6.2607999999999997</v>
      </c>
      <c r="H50">
        <v>2.129</v>
      </c>
      <c r="I50">
        <v>162.00819999999999</v>
      </c>
      <c r="J50">
        <v>0</v>
      </c>
      <c r="K50">
        <v>2</v>
      </c>
      <c r="L50">
        <v>0</v>
      </c>
      <c r="M50">
        <v>4.4246999999999996</v>
      </c>
      <c r="N50" t="b">
        <v>0</v>
      </c>
      <c r="O50" t="b">
        <v>1</v>
      </c>
      <c r="P50">
        <v>0</v>
      </c>
      <c r="Q50">
        <v>471.94600224494928</v>
      </c>
    </row>
    <row r="51" spans="1:17" x14ac:dyDescent="0.35">
      <c r="A51">
        <v>-10</v>
      </c>
      <c r="B51">
        <v>0.87446000000000002</v>
      </c>
      <c r="C51">
        <v>144.86240000000001</v>
      </c>
      <c r="D51">
        <v>32.987400000000001</v>
      </c>
      <c r="E51">
        <v>50.577300000000001</v>
      </c>
      <c r="F51">
        <v>4.0399999999999998E-2</v>
      </c>
      <c r="G51">
        <v>6.2572999999999999</v>
      </c>
      <c r="H51">
        <v>2.0729000000000002</v>
      </c>
      <c r="I51">
        <v>161.73570000000001</v>
      </c>
      <c r="J51">
        <v>0</v>
      </c>
      <c r="K51">
        <v>2</v>
      </c>
      <c r="L51">
        <v>0</v>
      </c>
      <c r="M51">
        <v>4.4402999999999997</v>
      </c>
      <c r="N51" t="b">
        <v>0</v>
      </c>
      <c r="O51" t="b">
        <v>1</v>
      </c>
      <c r="P51">
        <v>0</v>
      </c>
      <c r="Q51">
        <v>618.71784472465515</v>
      </c>
    </row>
    <row r="52" spans="1:17" x14ac:dyDescent="0.35">
      <c r="A52">
        <v>-5</v>
      </c>
      <c r="B52">
        <v>0.86821999999999999</v>
      </c>
      <c r="C52">
        <v>143.82939999999999</v>
      </c>
      <c r="D52">
        <v>32.875399999999999</v>
      </c>
      <c r="E52">
        <v>52.511899999999997</v>
      </c>
      <c r="F52">
        <v>4.0399999999999998E-2</v>
      </c>
      <c r="G52">
        <v>6.2550999999999997</v>
      </c>
      <c r="H52">
        <v>1.9437</v>
      </c>
      <c r="I52">
        <v>161.46379999999999</v>
      </c>
      <c r="J52">
        <v>0</v>
      </c>
      <c r="K52">
        <v>2</v>
      </c>
      <c r="L52">
        <v>0</v>
      </c>
      <c r="M52">
        <v>4.4391999999999996</v>
      </c>
      <c r="N52" t="b">
        <v>0</v>
      </c>
      <c r="O52" t="b">
        <v>1</v>
      </c>
      <c r="P52">
        <v>0</v>
      </c>
      <c r="Q52">
        <v>1139.1203835010531</v>
      </c>
    </row>
    <row r="53" spans="1:17" x14ac:dyDescent="0.35">
      <c r="A53">
        <v>0</v>
      </c>
      <c r="B53">
        <v>0.86456999999999995</v>
      </c>
      <c r="C53">
        <v>142.05240000000001</v>
      </c>
      <c r="D53">
        <v>32.776699999999998</v>
      </c>
      <c r="E53">
        <v>53.7196</v>
      </c>
      <c r="F53">
        <v>4.0800000000000003E-2</v>
      </c>
      <c r="G53">
        <v>6.2512999999999996</v>
      </c>
      <c r="H53">
        <v>1.9104000000000001</v>
      </c>
      <c r="I53">
        <v>161.1925</v>
      </c>
      <c r="J53">
        <v>0</v>
      </c>
      <c r="K53">
        <v>2</v>
      </c>
      <c r="L53">
        <v>0</v>
      </c>
      <c r="M53">
        <v>4.4859</v>
      </c>
      <c r="N53" t="b">
        <v>0</v>
      </c>
      <c r="O53" t="b">
        <v>1</v>
      </c>
      <c r="P53">
        <v>0</v>
      </c>
      <c r="Q53">
        <v>487.30490827560419</v>
      </c>
    </row>
    <row r="54" spans="1:17" x14ac:dyDescent="0.35">
      <c r="A54">
        <v>5</v>
      </c>
      <c r="B54">
        <v>0.86528000000000005</v>
      </c>
      <c r="C54">
        <v>138.2604</v>
      </c>
      <c r="D54">
        <v>32.611499999999999</v>
      </c>
      <c r="E54">
        <v>53.728099999999998</v>
      </c>
      <c r="F54">
        <v>4.0399999999999998E-2</v>
      </c>
      <c r="G54">
        <v>6.2431999999999999</v>
      </c>
      <c r="H54">
        <v>2.0331000000000001</v>
      </c>
      <c r="I54">
        <v>160.92189999999999</v>
      </c>
      <c r="J54">
        <v>0</v>
      </c>
      <c r="K54">
        <v>2</v>
      </c>
      <c r="L54">
        <v>0</v>
      </c>
      <c r="M54">
        <v>4.4400000000000004</v>
      </c>
      <c r="N54" t="b">
        <v>0</v>
      </c>
      <c r="O54" t="b">
        <v>1</v>
      </c>
      <c r="P54">
        <v>0</v>
      </c>
      <c r="Q54">
        <v>341.87296104431152</v>
      </c>
    </row>
    <row r="55" spans="1:17" x14ac:dyDescent="0.35">
      <c r="A55">
        <v>8</v>
      </c>
      <c r="B55">
        <v>0.86411000000000004</v>
      </c>
      <c r="C55">
        <v>135.7311</v>
      </c>
      <c r="D55">
        <v>32.470700000000001</v>
      </c>
      <c r="E55">
        <v>53.438499999999998</v>
      </c>
      <c r="F55">
        <v>4.1000000000000002E-2</v>
      </c>
      <c r="G55">
        <v>6.2378999999999998</v>
      </c>
      <c r="H55">
        <v>2.1387</v>
      </c>
      <c r="I55">
        <v>160.26400000000001</v>
      </c>
      <c r="J55">
        <v>0</v>
      </c>
      <c r="K55">
        <v>2</v>
      </c>
      <c r="L55">
        <v>0</v>
      </c>
      <c r="M55">
        <v>4.5029000000000003</v>
      </c>
      <c r="N55" t="b">
        <v>0</v>
      </c>
      <c r="O55" t="b">
        <v>1</v>
      </c>
      <c r="P55">
        <v>0</v>
      </c>
      <c r="Q55">
        <v>695.4815776348114</v>
      </c>
    </row>
    <row r="56" spans="1:17" x14ac:dyDescent="0.35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324.28509545326227</v>
      </c>
    </row>
    <row r="57" spans="1:17" x14ac:dyDescent="0.3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331.76246571540833</v>
      </c>
    </row>
    <row r="58" spans="1:17" x14ac:dyDescent="0.3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283.02976965904242</v>
      </c>
    </row>
    <row r="59" spans="1:17" x14ac:dyDescent="0.3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232.71712875366211</v>
      </c>
    </row>
    <row r="60" spans="1:17" x14ac:dyDescent="0.3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225.90683126449579</v>
      </c>
    </row>
    <row r="61" spans="1:17" x14ac:dyDescent="0.3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320.40504693984991</v>
      </c>
    </row>
    <row r="62" spans="1:17" x14ac:dyDescent="0.3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346.27086210250849</v>
      </c>
    </row>
    <row r="63" spans="1:17" x14ac:dyDescent="0.3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412.22542476654053</v>
      </c>
    </row>
    <row r="64" spans="1:17" x14ac:dyDescent="0.3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505.38626384735107</v>
      </c>
    </row>
    <row r="65" spans="1:17" x14ac:dyDescent="0.35">
      <c r="A65">
        <v>-29</v>
      </c>
      <c r="B65">
        <v>1</v>
      </c>
      <c r="C65">
        <v>165.66</v>
      </c>
      <c r="D65">
        <v>34.075800000000001</v>
      </c>
      <c r="E65">
        <v>47.826999999999998</v>
      </c>
      <c r="F65">
        <v>6.4399999999999999E-2</v>
      </c>
      <c r="G65">
        <v>6.3014000000000001</v>
      </c>
      <c r="H65">
        <v>1.1194999999999999</v>
      </c>
      <c r="I65">
        <v>164.32669999999999</v>
      </c>
      <c r="J65">
        <v>3.2812999999999999</v>
      </c>
      <c r="K65">
        <v>1</v>
      </c>
      <c r="L65">
        <v>0</v>
      </c>
      <c r="M65">
        <v>7.0765000000000002</v>
      </c>
      <c r="N65" t="b">
        <v>1</v>
      </c>
      <c r="O65" t="b">
        <v>0</v>
      </c>
      <c r="P65">
        <v>31.47768836405675</v>
      </c>
      <c r="Q65">
        <v>324.28509306907648</v>
      </c>
    </row>
    <row r="66" spans="1:17" x14ac:dyDescent="0.35">
      <c r="A66">
        <v>-25</v>
      </c>
      <c r="B66">
        <v>1</v>
      </c>
      <c r="C66">
        <v>165.66</v>
      </c>
      <c r="D66">
        <v>34.0824</v>
      </c>
      <c r="E66">
        <v>47.898600000000002</v>
      </c>
      <c r="F66">
        <v>4.1700000000000001E-2</v>
      </c>
      <c r="G66">
        <v>6.3014000000000001</v>
      </c>
      <c r="H66">
        <v>1.0301</v>
      </c>
      <c r="I66">
        <v>171.22839999999999</v>
      </c>
      <c r="J66">
        <v>3.5581</v>
      </c>
      <c r="K66">
        <v>1</v>
      </c>
      <c r="L66">
        <v>0</v>
      </c>
      <c r="M66">
        <v>4.5862999999999996</v>
      </c>
      <c r="N66" t="b">
        <v>1</v>
      </c>
      <c r="O66" t="b">
        <v>0</v>
      </c>
      <c r="P66">
        <v>31.47768836405675</v>
      </c>
      <c r="Q66">
        <v>340.62079405784613</v>
      </c>
    </row>
    <row r="67" spans="1:17" x14ac:dyDescent="0.35">
      <c r="A67">
        <v>-20</v>
      </c>
      <c r="B67">
        <v>1</v>
      </c>
      <c r="C67">
        <v>165.66</v>
      </c>
      <c r="D67">
        <v>34.091200000000001</v>
      </c>
      <c r="E67">
        <v>49.765000000000001</v>
      </c>
      <c r="F67">
        <v>2.6499999999999999E-2</v>
      </c>
      <c r="G67">
        <v>6.3014000000000001</v>
      </c>
      <c r="H67">
        <v>0.91500000000000004</v>
      </c>
      <c r="I67">
        <v>176.15819999999999</v>
      </c>
      <c r="J67">
        <v>4.2168999999999999</v>
      </c>
      <c r="K67">
        <v>1</v>
      </c>
      <c r="L67">
        <v>0</v>
      </c>
      <c r="M67">
        <v>2.9180999999999999</v>
      </c>
      <c r="N67" t="b">
        <v>1</v>
      </c>
      <c r="O67" t="b">
        <v>0</v>
      </c>
      <c r="P67">
        <v>31.47768836405675</v>
      </c>
      <c r="Q67">
        <v>323.24508166313171</v>
      </c>
    </row>
    <row r="68" spans="1:17" x14ac:dyDescent="0.35">
      <c r="A68">
        <v>-15</v>
      </c>
      <c r="B68">
        <v>1</v>
      </c>
      <c r="C68">
        <v>165.66</v>
      </c>
      <c r="D68">
        <v>34.094799999999999</v>
      </c>
      <c r="E68">
        <v>52.412599999999998</v>
      </c>
      <c r="F68">
        <v>3.0599999999999999E-2</v>
      </c>
      <c r="G68">
        <v>6.3014000000000001</v>
      </c>
      <c r="H68">
        <v>0.79969999999999997</v>
      </c>
      <c r="I68">
        <v>175.96369999999999</v>
      </c>
      <c r="J68">
        <v>4.8753000000000002</v>
      </c>
      <c r="K68">
        <v>1</v>
      </c>
      <c r="L68">
        <v>0</v>
      </c>
      <c r="M68">
        <v>3.3609</v>
      </c>
      <c r="N68" t="b">
        <v>1</v>
      </c>
      <c r="O68" t="b">
        <v>0</v>
      </c>
      <c r="P68">
        <v>31.47768836405675</v>
      </c>
      <c r="Q68">
        <v>238.63719797134399</v>
      </c>
    </row>
    <row r="69" spans="1:17" x14ac:dyDescent="0.35">
      <c r="A69">
        <v>-10</v>
      </c>
      <c r="B69">
        <v>1</v>
      </c>
      <c r="C69">
        <v>165.66</v>
      </c>
      <c r="D69">
        <v>34.0869</v>
      </c>
      <c r="E69">
        <v>54.973399999999998</v>
      </c>
      <c r="F69">
        <v>3.5499999999999997E-2</v>
      </c>
      <c r="G69">
        <v>6.3014000000000001</v>
      </c>
      <c r="H69">
        <v>0.68700000000000006</v>
      </c>
      <c r="I69">
        <v>175.76929999999999</v>
      </c>
      <c r="J69">
        <v>5.5332999999999997</v>
      </c>
      <c r="K69">
        <v>1</v>
      </c>
      <c r="L69">
        <v>0</v>
      </c>
      <c r="M69">
        <v>3.8993000000000002</v>
      </c>
      <c r="N69" t="b">
        <v>1</v>
      </c>
      <c r="O69" t="b">
        <v>0</v>
      </c>
      <c r="P69">
        <v>31.47768836405675</v>
      </c>
      <c r="Q69">
        <v>204.5053684711456</v>
      </c>
    </row>
    <row r="70" spans="1:17" x14ac:dyDescent="0.35">
      <c r="A70">
        <v>-5</v>
      </c>
      <c r="B70">
        <v>1</v>
      </c>
      <c r="C70">
        <v>165.66</v>
      </c>
      <c r="D70">
        <v>34.061100000000003</v>
      </c>
      <c r="E70">
        <v>57.137700000000002</v>
      </c>
      <c r="F70">
        <v>3.9100000000000003E-2</v>
      </c>
      <c r="G70">
        <v>6.3014000000000001</v>
      </c>
      <c r="H70">
        <v>0.69940000000000002</v>
      </c>
      <c r="I70">
        <v>175.57480000000001</v>
      </c>
      <c r="J70">
        <v>6.1910999999999996</v>
      </c>
      <c r="K70">
        <v>1</v>
      </c>
      <c r="L70">
        <v>0</v>
      </c>
      <c r="M70">
        <v>4.3013000000000003</v>
      </c>
      <c r="N70" t="b">
        <v>1</v>
      </c>
      <c r="O70" t="b">
        <v>0</v>
      </c>
      <c r="P70">
        <v>31.47768836405675</v>
      </c>
      <c r="Q70">
        <v>300.27380657196039</v>
      </c>
    </row>
    <row r="71" spans="1:17" x14ac:dyDescent="0.35">
      <c r="A71">
        <v>0</v>
      </c>
      <c r="B71">
        <v>1</v>
      </c>
      <c r="C71">
        <v>164.30459999999999</v>
      </c>
      <c r="D71">
        <v>34.012099999999997</v>
      </c>
      <c r="E71">
        <v>58.310899999999997</v>
      </c>
      <c r="F71">
        <v>4.24E-2</v>
      </c>
      <c r="G71">
        <v>6.2984999999999998</v>
      </c>
      <c r="H71">
        <v>0.70679999999999998</v>
      </c>
      <c r="I71">
        <v>175.38030000000001</v>
      </c>
      <c r="J71">
        <v>6.8487</v>
      </c>
      <c r="K71">
        <v>1</v>
      </c>
      <c r="L71">
        <v>0</v>
      </c>
      <c r="M71">
        <v>4.6614000000000004</v>
      </c>
      <c r="N71" t="b">
        <v>1</v>
      </c>
      <c r="O71" t="b">
        <v>0</v>
      </c>
      <c r="P71">
        <v>31.47768836405675</v>
      </c>
      <c r="Q71">
        <v>270.64136791229248</v>
      </c>
    </row>
    <row r="72" spans="1:17" x14ac:dyDescent="0.35">
      <c r="A72">
        <v>5</v>
      </c>
      <c r="B72">
        <v>1</v>
      </c>
      <c r="C72">
        <v>159.78659999999999</v>
      </c>
      <c r="D72">
        <v>33.830199999999998</v>
      </c>
      <c r="E72">
        <v>57.914099999999998</v>
      </c>
      <c r="F72">
        <v>4.5100000000000001E-2</v>
      </c>
      <c r="G72">
        <v>6.2888999999999999</v>
      </c>
      <c r="H72">
        <v>0.6996</v>
      </c>
      <c r="I72">
        <v>174.5992</v>
      </c>
      <c r="J72">
        <v>7.0223000000000004</v>
      </c>
      <c r="K72">
        <v>1</v>
      </c>
      <c r="L72">
        <v>0</v>
      </c>
      <c r="M72">
        <v>4.9621000000000004</v>
      </c>
      <c r="N72" t="b">
        <v>1</v>
      </c>
      <c r="O72" t="b">
        <v>0</v>
      </c>
      <c r="P72">
        <v>31.563051022635651</v>
      </c>
      <c r="Q72">
        <v>432.82088851928711</v>
      </c>
    </row>
    <row r="73" spans="1:17" x14ac:dyDescent="0.35">
      <c r="A73">
        <v>8</v>
      </c>
      <c r="B73">
        <v>1</v>
      </c>
      <c r="C73">
        <v>157.07579999999999</v>
      </c>
      <c r="D73">
        <v>33.7012</v>
      </c>
      <c r="E73">
        <v>57.518300000000004</v>
      </c>
      <c r="F73">
        <v>4.6300000000000001E-2</v>
      </c>
      <c r="G73">
        <v>6.2831999999999999</v>
      </c>
      <c r="H73">
        <v>0.69440000000000002</v>
      </c>
      <c r="I73">
        <v>173.73400000000001</v>
      </c>
      <c r="J73">
        <v>6.9997999999999996</v>
      </c>
      <c r="K73">
        <v>1</v>
      </c>
      <c r="L73">
        <v>0</v>
      </c>
      <c r="M73">
        <v>5.0890000000000004</v>
      </c>
      <c r="N73" t="b">
        <v>1</v>
      </c>
      <c r="O73" t="b">
        <v>0</v>
      </c>
      <c r="P73">
        <v>31.589662593101721</v>
      </c>
      <c r="Q73">
        <v>486.22304725646973</v>
      </c>
    </row>
    <row r="74" spans="1:17" x14ac:dyDescent="0.35">
      <c r="A74">
        <v>-29</v>
      </c>
      <c r="B74">
        <v>1</v>
      </c>
      <c r="C74">
        <v>165.66</v>
      </c>
      <c r="D74">
        <v>34.075800000000001</v>
      </c>
      <c r="E74">
        <v>48.304499999999997</v>
      </c>
      <c r="F74">
        <v>0.1026</v>
      </c>
      <c r="G74">
        <v>6.3014000000000001</v>
      </c>
      <c r="H74">
        <v>1.1182000000000001</v>
      </c>
      <c r="I74">
        <v>154.58519999999999</v>
      </c>
      <c r="J74">
        <v>0</v>
      </c>
      <c r="K74">
        <v>2</v>
      </c>
      <c r="L74">
        <v>0</v>
      </c>
      <c r="M74">
        <v>11.2804</v>
      </c>
      <c r="N74" t="b">
        <v>1</v>
      </c>
      <c r="O74" t="b">
        <v>0</v>
      </c>
      <c r="P74">
        <v>0</v>
      </c>
      <c r="Q74">
        <v>316.22282910346979</v>
      </c>
    </row>
    <row r="75" spans="1:17" x14ac:dyDescent="0.35">
      <c r="A75">
        <v>-25</v>
      </c>
      <c r="B75">
        <v>1</v>
      </c>
      <c r="C75">
        <v>165.66</v>
      </c>
      <c r="D75">
        <v>34.0824</v>
      </c>
      <c r="E75">
        <v>48.122799999999998</v>
      </c>
      <c r="F75">
        <v>8.2299999999999998E-2</v>
      </c>
      <c r="G75">
        <v>6.3014000000000001</v>
      </c>
      <c r="H75">
        <v>1.0296000000000001</v>
      </c>
      <c r="I75">
        <v>160.87520000000001</v>
      </c>
      <c r="J75">
        <v>0</v>
      </c>
      <c r="K75">
        <v>2</v>
      </c>
      <c r="L75">
        <v>0</v>
      </c>
      <c r="M75">
        <v>9.0437999999999992</v>
      </c>
      <c r="N75" t="b">
        <v>1</v>
      </c>
      <c r="O75" t="b">
        <v>0</v>
      </c>
      <c r="P75">
        <v>0</v>
      </c>
      <c r="Q75">
        <v>333.65875267982477</v>
      </c>
    </row>
    <row r="76" spans="1:17" x14ac:dyDescent="0.35">
      <c r="A76">
        <v>-20</v>
      </c>
      <c r="B76">
        <v>1</v>
      </c>
      <c r="C76">
        <v>165.66</v>
      </c>
      <c r="D76">
        <v>34.091200000000001</v>
      </c>
      <c r="E76">
        <v>49.927300000000002</v>
      </c>
      <c r="F76">
        <v>7.0499999999999993E-2</v>
      </c>
      <c r="G76">
        <v>6.3014000000000001</v>
      </c>
      <c r="H76">
        <v>0.91500000000000004</v>
      </c>
      <c r="I76">
        <v>164.8973</v>
      </c>
      <c r="J76">
        <v>0</v>
      </c>
      <c r="K76">
        <v>2</v>
      </c>
      <c r="L76">
        <v>0</v>
      </c>
      <c r="M76">
        <v>7.7473999999999998</v>
      </c>
      <c r="N76" t="b">
        <v>1</v>
      </c>
      <c r="O76" t="b">
        <v>0</v>
      </c>
      <c r="P76">
        <v>0</v>
      </c>
      <c r="Q76">
        <v>309.53851127624512</v>
      </c>
    </row>
    <row r="77" spans="1:17" x14ac:dyDescent="0.35">
      <c r="A77">
        <v>-15</v>
      </c>
      <c r="B77">
        <v>1</v>
      </c>
      <c r="C77">
        <v>165.66</v>
      </c>
      <c r="D77">
        <v>34.094799999999999</v>
      </c>
      <c r="E77">
        <v>52.831200000000003</v>
      </c>
      <c r="F77">
        <v>7.6999999999999999E-2</v>
      </c>
      <c r="G77">
        <v>6.3014000000000001</v>
      </c>
      <c r="H77">
        <v>0.79930000000000001</v>
      </c>
      <c r="I77">
        <v>164.0239</v>
      </c>
      <c r="J77">
        <v>0</v>
      </c>
      <c r="K77">
        <v>2</v>
      </c>
      <c r="L77">
        <v>0</v>
      </c>
      <c r="M77">
        <v>8.4627999999999997</v>
      </c>
      <c r="N77" t="b">
        <v>1</v>
      </c>
      <c r="O77" t="b">
        <v>0</v>
      </c>
      <c r="P77">
        <v>0</v>
      </c>
      <c r="Q77">
        <v>220.04936861991879</v>
      </c>
    </row>
    <row r="78" spans="1:17" x14ac:dyDescent="0.35">
      <c r="A78">
        <v>-10</v>
      </c>
      <c r="B78">
        <v>1</v>
      </c>
      <c r="C78">
        <v>165.66</v>
      </c>
      <c r="D78">
        <v>34.0869</v>
      </c>
      <c r="E78">
        <v>55.5824</v>
      </c>
      <c r="F78">
        <v>8.2799999999999999E-2</v>
      </c>
      <c r="G78">
        <v>6.3014000000000001</v>
      </c>
      <c r="H78">
        <v>0.68830000000000002</v>
      </c>
      <c r="I78">
        <v>163.14869999999999</v>
      </c>
      <c r="J78">
        <v>0</v>
      </c>
      <c r="K78">
        <v>2</v>
      </c>
      <c r="L78">
        <v>0</v>
      </c>
      <c r="M78">
        <v>9.1047999999999991</v>
      </c>
      <c r="N78" t="b">
        <v>1</v>
      </c>
      <c r="O78" t="b">
        <v>0</v>
      </c>
      <c r="P78">
        <v>0</v>
      </c>
      <c r="Q78">
        <v>288.21818828582758</v>
      </c>
    </row>
    <row r="79" spans="1:17" x14ac:dyDescent="0.35">
      <c r="A79">
        <v>-5</v>
      </c>
      <c r="B79">
        <v>1</v>
      </c>
      <c r="C79">
        <v>165.66</v>
      </c>
      <c r="D79">
        <v>34.061100000000003</v>
      </c>
      <c r="E79">
        <v>57.9756</v>
      </c>
      <c r="F79">
        <v>8.9499999999999996E-2</v>
      </c>
      <c r="G79">
        <v>6.3014000000000001</v>
      </c>
      <c r="H79">
        <v>0.69950000000000001</v>
      </c>
      <c r="I79">
        <v>162.27199999999999</v>
      </c>
      <c r="J79">
        <v>0</v>
      </c>
      <c r="K79">
        <v>2</v>
      </c>
      <c r="L79">
        <v>0</v>
      </c>
      <c r="M79">
        <v>9.8359000000000005</v>
      </c>
      <c r="N79" t="b">
        <v>1</v>
      </c>
      <c r="O79" t="b">
        <v>0</v>
      </c>
      <c r="P79">
        <v>0</v>
      </c>
      <c r="Q79">
        <v>494.06489539146418</v>
      </c>
    </row>
    <row r="80" spans="1:17" x14ac:dyDescent="0.35">
      <c r="A80">
        <v>0</v>
      </c>
      <c r="B80">
        <v>1</v>
      </c>
      <c r="C80">
        <v>164.30459999999999</v>
      </c>
      <c r="D80">
        <v>34.012099999999997</v>
      </c>
      <c r="E80">
        <v>59.266199999999998</v>
      </c>
      <c r="F80">
        <v>9.7100000000000006E-2</v>
      </c>
      <c r="G80">
        <v>6.2984999999999998</v>
      </c>
      <c r="H80">
        <v>0.70689999999999997</v>
      </c>
      <c r="I80">
        <v>161.3939</v>
      </c>
      <c r="J80">
        <v>0</v>
      </c>
      <c r="K80">
        <v>2</v>
      </c>
      <c r="L80">
        <v>0</v>
      </c>
      <c r="M80">
        <v>10.675000000000001</v>
      </c>
      <c r="N80" t="b">
        <v>1</v>
      </c>
      <c r="O80" t="b">
        <v>0</v>
      </c>
      <c r="P80">
        <v>0</v>
      </c>
      <c r="Q80">
        <v>309.70089244842529</v>
      </c>
    </row>
    <row r="81" spans="1:17" x14ac:dyDescent="0.35">
      <c r="A81">
        <v>5</v>
      </c>
      <c r="B81">
        <v>1</v>
      </c>
      <c r="C81">
        <v>159.78659999999999</v>
      </c>
      <c r="D81">
        <v>33.830199999999998</v>
      </c>
      <c r="E81">
        <v>58.560200000000002</v>
      </c>
      <c r="F81">
        <v>9.9199999999999997E-2</v>
      </c>
      <c r="G81">
        <v>6.2888999999999999</v>
      </c>
      <c r="H81">
        <v>0.69969999999999999</v>
      </c>
      <c r="I81">
        <v>160.9699</v>
      </c>
      <c r="J81">
        <v>0</v>
      </c>
      <c r="K81">
        <v>2</v>
      </c>
      <c r="L81">
        <v>0</v>
      </c>
      <c r="M81">
        <v>10.910299999999999</v>
      </c>
      <c r="N81" t="b">
        <v>1</v>
      </c>
      <c r="O81" t="b">
        <v>0</v>
      </c>
      <c r="P81">
        <v>0</v>
      </c>
      <c r="Q81">
        <v>390.556236743927</v>
      </c>
    </row>
    <row r="82" spans="1:17" x14ac:dyDescent="0.35">
      <c r="A82">
        <v>8</v>
      </c>
      <c r="B82">
        <v>1</v>
      </c>
      <c r="C82">
        <v>157.07579999999999</v>
      </c>
      <c r="D82">
        <v>33.7012</v>
      </c>
      <c r="E82">
        <v>58.050800000000002</v>
      </c>
      <c r="F82">
        <v>9.98E-2</v>
      </c>
      <c r="G82">
        <v>6.2831999999999999</v>
      </c>
      <c r="H82">
        <v>0.69450000000000001</v>
      </c>
      <c r="I82">
        <v>160.31100000000001</v>
      </c>
      <c r="J82">
        <v>0</v>
      </c>
      <c r="K82">
        <v>2</v>
      </c>
      <c r="L82">
        <v>0</v>
      </c>
      <c r="M82">
        <v>10.974500000000001</v>
      </c>
      <c r="N82" t="b">
        <v>1</v>
      </c>
      <c r="O82" t="b">
        <v>0</v>
      </c>
      <c r="P82">
        <v>0</v>
      </c>
      <c r="Q82">
        <v>416.93661189079279</v>
      </c>
    </row>
    <row r="83" spans="1:17" x14ac:dyDescent="0.3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325.73511242866522</v>
      </c>
    </row>
    <row r="84" spans="1:17" x14ac:dyDescent="0.3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339.60255908966059</v>
      </c>
    </row>
    <row r="85" spans="1:17" x14ac:dyDescent="0.3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283.44977474212652</v>
      </c>
    </row>
    <row r="86" spans="1:17" x14ac:dyDescent="0.3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234.3971483707428</v>
      </c>
    </row>
    <row r="87" spans="1:17" x14ac:dyDescent="0.3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224.0168106555939</v>
      </c>
    </row>
    <row r="88" spans="1:17" x14ac:dyDescent="0.3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323.21507954597467</v>
      </c>
    </row>
    <row r="89" spans="1:17" x14ac:dyDescent="0.3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327.3051290512085</v>
      </c>
    </row>
    <row r="90" spans="1:17" x14ac:dyDescent="0.3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410.39540243148798</v>
      </c>
    </row>
    <row r="91" spans="1:17" x14ac:dyDescent="0.3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488.24498867988592</v>
      </c>
    </row>
    <row r="92" spans="1:17" x14ac:dyDescent="0.35">
      <c r="A92">
        <v>-29</v>
      </c>
      <c r="B92">
        <v>1</v>
      </c>
      <c r="C92">
        <v>165.66</v>
      </c>
      <c r="D92">
        <v>34.075800000000001</v>
      </c>
      <c r="E92">
        <v>47.896099999999997</v>
      </c>
      <c r="F92">
        <v>6.7699999999999996E-2</v>
      </c>
      <c r="G92">
        <v>6.3014000000000001</v>
      </c>
      <c r="H92">
        <v>1.1185</v>
      </c>
      <c r="I92">
        <v>163.47640000000001</v>
      </c>
      <c r="J92">
        <v>6.5</v>
      </c>
      <c r="K92">
        <v>1</v>
      </c>
      <c r="L92">
        <v>0</v>
      </c>
      <c r="M92">
        <v>7.4371</v>
      </c>
      <c r="N92" t="b">
        <v>0</v>
      </c>
      <c r="O92" t="b">
        <v>0</v>
      </c>
      <c r="P92">
        <v>30.87621354677847</v>
      </c>
      <c r="Q92">
        <v>344.58084273338318</v>
      </c>
    </row>
    <row r="93" spans="1:17" x14ac:dyDescent="0.35">
      <c r="A93">
        <v>-25</v>
      </c>
      <c r="B93">
        <v>1</v>
      </c>
      <c r="C93">
        <v>165.66</v>
      </c>
      <c r="D93">
        <v>34.0824</v>
      </c>
      <c r="E93">
        <v>47.9437</v>
      </c>
      <c r="F93">
        <v>4.5100000000000001E-2</v>
      </c>
      <c r="G93">
        <v>6.3014000000000001</v>
      </c>
      <c r="H93">
        <v>1.0288999999999999</v>
      </c>
      <c r="I93">
        <v>170.3424</v>
      </c>
      <c r="J93">
        <v>6.7714999999999996</v>
      </c>
      <c r="K93">
        <v>1</v>
      </c>
      <c r="L93">
        <v>0</v>
      </c>
      <c r="M93">
        <v>4.9614000000000003</v>
      </c>
      <c r="N93" t="b">
        <v>0</v>
      </c>
      <c r="O93" t="b">
        <v>0</v>
      </c>
      <c r="P93">
        <v>30.87621354677847</v>
      </c>
      <c r="Q93">
        <v>333.74248957633972</v>
      </c>
    </row>
    <row r="94" spans="1:17" x14ac:dyDescent="0.35">
      <c r="A94">
        <v>-20</v>
      </c>
      <c r="B94">
        <v>1</v>
      </c>
      <c r="C94">
        <v>165.66</v>
      </c>
      <c r="D94">
        <v>34.091200000000001</v>
      </c>
      <c r="E94">
        <v>49.79</v>
      </c>
      <c r="F94">
        <v>2.9899999999999999E-2</v>
      </c>
      <c r="G94">
        <v>6.3014000000000001</v>
      </c>
      <c r="H94">
        <v>0.91569999999999996</v>
      </c>
      <c r="I94">
        <v>175.26730000000001</v>
      </c>
      <c r="J94">
        <v>6.9802999999999997</v>
      </c>
      <c r="K94">
        <v>1</v>
      </c>
      <c r="L94">
        <v>0</v>
      </c>
      <c r="M94">
        <v>3.2919999999999998</v>
      </c>
      <c r="N94" t="b">
        <v>0</v>
      </c>
      <c r="O94" t="b">
        <v>0</v>
      </c>
      <c r="P94">
        <v>30.967821319509159</v>
      </c>
      <c r="Q94">
        <v>343.39082765579218</v>
      </c>
    </row>
    <row r="95" spans="1:17" x14ac:dyDescent="0.35">
      <c r="A95">
        <v>-15</v>
      </c>
      <c r="B95">
        <v>1</v>
      </c>
      <c r="C95">
        <v>165.66</v>
      </c>
      <c r="D95">
        <v>34.094799999999999</v>
      </c>
      <c r="E95">
        <v>52.442399999999999</v>
      </c>
      <c r="F95">
        <v>3.39E-2</v>
      </c>
      <c r="G95">
        <v>6.3014000000000001</v>
      </c>
      <c r="H95">
        <v>0.80030000000000001</v>
      </c>
      <c r="I95">
        <v>175.1028</v>
      </c>
      <c r="J95">
        <v>6.9939999999999998</v>
      </c>
      <c r="K95">
        <v>1</v>
      </c>
      <c r="L95">
        <v>0</v>
      </c>
      <c r="M95">
        <v>3.7218</v>
      </c>
      <c r="N95" t="b">
        <v>0</v>
      </c>
      <c r="O95" t="b">
        <v>0</v>
      </c>
      <c r="P95">
        <v>31.097112598121331</v>
      </c>
      <c r="Q95">
        <v>218.71550846099851</v>
      </c>
    </row>
    <row r="96" spans="1:17" x14ac:dyDescent="0.35">
      <c r="A96">
        <v>-10</v>
      </c>
      <c r="B96">
        <v>1</v>
      </c>
      <c r="C96">
        <v>165.66</v>
      </c>
      <c r="D96">
        <v>34.0869</v>
      </c>
      <c r="E96">
        <v>55.002800000000001</v>
      </c>
      <c r="F96">
        <v>3.85E-2</v>
      </c>
      <c r="G96">
        <v>6.3014000000000001</v>
      </c>
      <c r="H96">
        <v>0.68779999999999997</v>
      </c>
      <c r="I96">
        <v>174.9374</v>
      </c>
      <c r="J96">
        <v>7.0076000000000001</v>
      </c>
      <c r="K96">
        <v>1</v>
      </c>
      <c r="L96">
        <v>0</v>
      </c>
      <c r="M96">
        <v>4.2347999999999999</v>
      </c>
      <c r="N96" t="b">
        <v>0</v>
      </c>
      <c r="O96" t="b">
        <v>0</v>
      </c>
      <c r="P96">
        <v>31.222680950709439</v>
      </c>
      <c r="Q96">
        <v>239.21760678291321</v>
      </c>
    </row>
    <row r="97" spans="1:17" x14ac:dyDescent="0.35">
      <c r="A97">
        <v>-5</v>
      </c>
      <c r="B97">
        <v>1</v>
      </c>
      <c r="C97">
        <v>165.66</v>
      </c>
      <c r="D97">
        <v>34.061100000000003</v>
      </c>
      <c r="E97">
        <v>57.178199999999997</v>
      </c>
      <c r="F97">
        <v>4.2200000000000001E-2</v>
      </c>
      <c r="G97">
        <v>6.3014000000000001</v>
      </c>
      <c r="H97">
        <v>0.69940000000000002</v>
      </c>
      <c r="I97">
        <v>174.77109999999999</v>
      </c>
      <c r="J97">
        <v>7.0210999999999997</v>
      </c>
      <c r="K97">
        <v>1</v>
      </c>
      <c r="L97">
        <v>0</v>
      </c>
      <c r="M97">
        <v>4.6375000000000002</v>
      </c>
      <c r="N97" t="b">
        <v>0</v>
      </c>
      <c r="O97" t="b">
        <v>0</v>
      </c>
      <c r="P97">
        <v>31.344483960046201</v>
      </c>
      <c r="Q97">
        <v>297.21494746208191</v>
      </c>
    </row>
    <row r="98" spans="1:17" x14ac:dyDescent="0.35">
      <c r="A98">
        <v>0</v>
      </c>
      <c r="B98">
        <v>1</v>
      </c>
      <c r="C98">
        <v>164.30459999999999</v>
      </c>
      <c r="D98">
        <v>34.012099999999997</v>
      </c>
      <c r="E98">
        <v>58.344799999999999</v>
      </c>
      <c r="F98">
        <v>4.5400000000000003E-2</v>
      </c>
      <c r="G98">
        <v>6.2984999999999998</v>
      </c>
      <c r="H98">
        <v>0.70679999999999998</v>
      </c>
      <c r="I98">
        <v>174.60390000000001</v>
      </c>
      <c r="J98">
        <v>7.0343</v>
      </c>
      <c r="K98">
        <v>1</v>
      </c>
      <c r="L98">
        <v>0</v>
      </c>
      <c r="M98">
        <v>4.9949000000000003</v>
      </c>
      <c r="N98" t="b">
        <v>0</v>
      </c>
      <c r="O98" t="b">
        <v>0</v>
      </c>
      <c r="P98">
        <v>31.462466271928861</v>
      </c>
      <c r="Q98">
        <v>320.30134463310242</v>
      </c>
    </row>
    <row r="99" spans="1:17" x14ac:dyDescent="0.35">
      <c r="A99">
        <v>5</v>
      </c>
      <c r="B99">
        <v>1</v>
      </c>
      <c r="C99">
        <v>159.78659999999999</v>
      </c>
      <c r="D99">
        <v>33.830199999999998</v>
      </c>
      <c r="E99">
        <v>57.921399999999998</v>
      </c>
      <c r="F99">
        <v>4.58E-2</v>
      </c>
      <c r="G99">
        <v>6.2888999999999999</v>
      </c>
      <c r="H99">
        <v>0.69969999999999999</v>
      </c>
      <c r="I99">
        <v>174.4357</v>
      </c>
      <c r="J99">
        <v>7.0472999999999999</v>
      </c>
      <c r="K99">
        <v>1</v>
      </c>
      <c r="L99">
        <v>0</v>
      </c>
      <c r="M99">
        <v>5.0358999999999998</v>
      </c>
      <c r="N99" t="b">
        <v>0</v>
      </c>
      <c r="O99" t="b">
        <v>0</v>
      </c>
      <c r="P99">
        <v>31.576558789367311</v>
      </c>
      <c r="Q99">
        <v>385.0697820186615</v>
      </c>
    </row>
    <row r="100" spans="1:17" x14ac:dyDescent="0.35">
      <c r="A100">
        <v>8</v>
      </c>
      <c r="B100">
        <v>1</v>
      </c>
      <c r="C100">
        <v>157.07579999999999</v>
      </c>
      <c r="D100">
        <v>33.7012</v>
      </c>
      <c r="E100">
        <v>57.520200000000003</v>
      </c>
      <c r="F100">
        <v>4.6199999999999998E-2</v>
      </c>
      <c r="G100">
        <v>6.2831999999999999</v>
      </c>
      <c r="H100">
        <v>0.69440000000000002</v>
      </c>
      <c r="I100">
        <v>173.76310000000001</v>
      </c>
      <c r="J100">
        <v>7.0247999999999999</v>
      </c>
      <c r="K100">
        <v>1</v>
      </c>
      <c r="L100">
        <v>0</v>
      </c>
      <c r="M100">
        <v>5.0785</v>
      </c>
      <c r="N100" t="b">
        <v>0</v>
      </c>
      <c r="O100" t="b">
        <v>0</v>
      </c>
      <c r="P100">
        <v>31.603132164617111</v>
      </c>
      <c r="Q100">
        <v>635.58483147621155</v>
      </c>
    </row>
    <row r="101" spans="1:17" x14ac:dyDescent="0.35">
      <c r="A101">
        <v>-29</v>
      </c>
      <c r="B101">
        <v>1</v>
      </c>
      <c r="C101">
        <v>165.66</v>
      </c>
      <c r="D101">
        <v>34.075800000000001</v>
      </c>
      <c r="E101">
        <v>49.058799999999998</v>
      </c>
      <c r="F101">
        <v>0.1135</v>
      </c>
      <c r="G101">
        <v>6.3014000000000001</v>
      </c>
      <c r="H101">
        <v>1.1195999999999999</v>
      </c>
      <c r="I101">
        <v>151.58320000000001</v>
      </c>
      <c r="J101">
        <v>0</v>
      </c>
      <c r="K101">
        <v>2</v>
      </c>
      <c r="L101">
        <v>0</v>
      </c>
      <c r="M101">
        <v>12.4734</v>
      </c>
      <c r="N101" t="b">
        <v>0</v>
      </c>
      <c r="O101" t="b">
        <v>0</v>
      </c>
      <c r="P101">
        <v>0</v>
      </c>
      <c r="Q101">
        <v>315.82282733917242</v>
      </c>
    </row>
    <row r="102" spans="1:17" x14ac:dyDescent="0.35">
      <c r="A102">
        <v>-25</v>
      </c>
      <c r="B102">
        <v>1</v>
      </c>
      <c r="C102">
        <v>165.66</v>
      </c>
      <c r="D102">
        <v>34.0824</v>
      </c>
      <c r="E102">
        <v>48.804099999999998</v>
      </c>
      <c r="F102">
        <v>9.2999999999999999E-2</v>
      </c>
      <c r="G102">
        <v>6.3014000000000001</v>
      </c>
      <c r="H102">
        <v>1.0307999999999999</v>
      </c>
      <c r="I102">
        <v>157.8785</v>
      </c>
      <c r="J102">
        <v>0</v>
      </c>
      <c r="K102">
        <v>2</v>
      </c>
      <c r="L102">
        <v>0</v>
      </c>
      <c r="M102">
        <v>10.225300000000001</v>
      </c>
      <c r="N102" t="b">
        <v>0</v>
      </c>
      <c r="O102" t="b">
        <v>0</v>
      </c>
      <c r="P102">
        <v>0</v>
      </c>
      <c r="Q102">
        <v>330.92765331268311</v>
      </c>
    </row>
    <row r="103" spans="1:17" x14ac:dyDescent="0.35">
      <c r="A103">
        <v>-20</v>
      </c>
      <c r="B103">
        <v>1</v>
      </c>
      <c r="C103">
        <v>165.66</v>
      </c>
      <c r="D103">
        <v>34.091200000000001</v>
      </c>
      <c r="E103">
        <v>50.476300000000002</v>
      </c>
      <c r="F103">
        <v>7.9699999999999993E-2</v>
      </c>
      <c r="G103">
        <v>6.3014000000000001</v>
      </c>
      <c r="H103">
        <v>0.91490000000000005</v>
      </c>
      <c r="I103">
        <v>162.3167</v>
      </c>
      <c r="J103">
        <v>0</v>
      </c>
      <c r="K103">
        <v>2</v>
      </c>
      <c r="L103">
        <v>0</v>
      </c>
      <c r="M103">
        <v>8.7664000000000009</v>
      </c>
      <c r="N103" t="b">
        <v>0</v>
      </c>
      <c r="O103" t="b">
        <v>0</v>
      </c>
      <c r="P103">
        <v>0</v>
      </c>
      <c r="Q103">
        <v>298.41459131240839</v>
      </c>
    </row>
    <row r="104" spans="1:17" x14ac:dyDescent="0.35">
      <c r="A104">
        <v>-15</v>
      </c>
      <c r="B104">
        <v>1</v>
      </c>
      <c r="C104">
        <v>165.66</v>
      </c>
      <c r="D104">
        <v>34.094799999999999</v>
      </c>
      <c r="E104">
        <v>53.247700000000002</v>
      </c>
      <c r="F104">
        <v>8.4199999999999997E-2</v>
      </c>
      <c r="G104">
        <v>6.3014000000000001</v>
      </c>
      <c r="H104">
        <v>0.80069999999999997</v>
      </c>
      <c r="I104">
        <v>162.0412</v>
      </c>
      <c r="J104">
        <v>0</v>
      </c>
      <c r="K104">
        <v>2</v>
      </c>
      <c r="L104">
        <v>0</v>
      </c>
      <c r="M104">
        <v>9.2545999999999999</v>
      </c>
      <c r="N104" t="b">
        <v>0</v>
      </c>
      <c r="O104" t="b">
        <v>0</v>
      </c>
      <c r="P104">
        <v>0</v>
      </c>
      <c r="Q104">
        <v>214.7760648727417</v>
      </c>
    </row>
    <row r="105" spans="1:17" x14ac:dyDescent="0.35">
      <c r="A105">
        <v>-10</v>
      </c>
      <c r="B105">
        <v>1</v>
      </c>
      <c r="C105">
        <v>165.66</v>
      </c>
      <c r="D105">
        <v>34.0869</v>
      </c>
      <c r="E105">
        <v>55.842300000000002</v>
      </c>
      <c r="F105">
        <v>8.77E-2</v>
      </c>
      <c r="G105">
        <v>6.3014000000000001</v>
      </c>
      <c r="H105">
        <v>0.68759999999999999</v>
      </c>
      <c r="I105">
        <v>161.7663</v>
      </c>
      <c r="J105">
        <v>0</v>
      </c>
      <c r="K105">
        <v>2</v>
      </c>
      <c r="L105">
        <v>0</v>
      </c>
      <c r="M105">
        <v>9.6366999999999994</v>
      </c>
      <c r="N105" t="b">
        <v>0</v>
      </c>
      <c r="O105" t="b">
        <v>0</v>
      </c>
      <c r="P105">
        <v>0</v>
      </c>
      <c r="Q105">
        <v>276.89161944389338</v>
      </c>
    </row>
    <row r="106" spans="1:17" x14ac:dyDescent="0.35">
      <c r="A106">
        <v>-5</v>
      </c>
      <c r="B106">
        <v>1</v>
      </c>
      <c r="C106">
        <v>165.66</v>
      </c>
      <c r="D106">
        <v>34.061100000000003</v>
      </c>
      <c r="E106">
        <v>58.091500000000003</v>
      </c>
      <c r="F106">
        <v>9.2200000000000004E-2</v>
      </c>
      <c r="G106">
        <v>6.3014000000000001</v>
      </c>
      <c r="H106">
        <v>0.69969999999999999</v>
      </c>
      <c r="I106">
        <v>161.49199999999999</v>
      </c>
      <c r="J106">
        <v>0</v>
      </c>
      <c r="K106">
        <v>2</v>
      </c>
      <c r="L106">
        <v>0</v>
      </c>
      <c r="M106">
        <v>10.1328</v>
      </c>
      <c r="N106" t="b">
        <v>0</v>
      </c>
      <c r="O106" t="b">
        <v>0</v>
      </c>
      <c r="P106">
        <v>0</v>
      </c>
      <c r="Q106">
        <v>250.98801445961001</v>
      </c>
    </row>
    <row r="107" spans="1:17" x14ac:dyDescent="0.35">
      <c r="A107">
        <v>0</v>
      </c>
      <c r="B107">
        <v>1</v>
      </c>
      <c r="C107">
        <v>164.30459999999999</v>
      </c>
      <c r="D107">
        <v>34.012099999999997</v>
      </c>
      <c r="E107">
        <v>59.285899999999998</v>
      </c>
      <c r="F107">
        <v>9.7799999999999998E-2</v>
      </c>
      <c r="G107">
        <v>6.2984999999999998</v>
      </c>
      <c r="H107">
        <v>0.70689999999999997</v>
      </c>
      <c r="I107">
        <v>161.2182</v>
      </c>
      <c r="J107">
        <v>0</v>
      </c>
      <c r="K107">
        <v>2</v>
      </c>
      <c r="L107">
        <v>0</v>
      </c>
      <c r="M107">
        <v>10.754</v>
      </c>
      <c r="N107" t="b">
        <v>0</v>
      </c>
      <c r="O107" t="b">
        <v>0</v>
      </c>
      <c r="P107">
        <v>0</v>
      </c>
      <c r="Q107">
        <v>364.55983757972717</v>
      </c>
    </row>
    <row r="108" spans="1:17" x14ac:dyDescent="0.35">
      <c r="A108">
        <v>5</v>
      </c>
      <c r="B108">
        <v>1</v>
      </c>
      <c r="C108">
        <v>159.78659999999999</v>
      </c>
      <c r="D108">
        <v>33.830199999999998</v>
      </c>
      <c r="E108">
        <v>58.5563</v>
      </c>
      <c r="F108">
        <v>9.9299999999999999E-2</v>
      </c>
      <c r="G108">
        <v>6.2888999999999999</v>
      </c>
      <c r="H108">
        <v>0.69969999999999999</v>
      </c>
      <c r="I108">
        <v>160.9451</v>
      </c>
      <c r="J108">
        <v>0</v>
      </c>
      <c r="K108">
        <v>2</v>
      </c>
      <c r="L108">
        <v>0</v>
      </c>
      <c r="M108">
        <v>10.921200000000001</v>
      </c>
      <c r="N108" t="b">
        <v>0</v>
      </c>
      <c r="O108" t="b">
        <v>0</v>
      </c>
      <c r="P108">
        <v>0</v>
      </c>
      <c r="Q108">
        <v>433.33784079551702</v>
      </c>
    </row>
    <row r="109" spans="1:17" x14ac:dyDescent="0.35">
      <c r="A109">
        <v>8</v>
      </c>
      <c r="B109">
        <v>1</v>
      </c>
      <c r="C109">
        <v>157.07579999999999</v>
      </c>
      <c r="D109">
        <v>33.7012</v>
      </c>
      <c r="E109">
        <v>58.051299999999998</v>
      </c>
      <c r="F109">
        <v>0.1</v>
      </c>
      <c r="G109">
        <v>6.2831999999999999</v>
      </c>
      <c r="H109">
        <v>0.69450000000000001</v>
      </c>
      <c r="I109">
        <v>160.2861</v>
      </c>
      <c r="J109">
        <v>0</v>
      </c>
      <c r="K109">
        <v>2</v>
      </c>
      <c r="L109">
        <v>0</v>
      </c>
      <c r="M109">
        <v>10.9892</v>
      </c>
      <c r="N109" t="b">
        <v>0</v>
      </c>
      <c r="O109" t="b">
        <v>0</v>
      </c>
      <c r="P109">
        <v>0</v>
      </c>
      <c r="Q109">
        <v>459.51786303520203</v>
      </c>
    </row>
  </sheetData>
  <sortState xmlns:xlrd2="http://schemas.microsoft.com/office/spreadsheetml/2017/richdata2" ref="A2:Q110">
    <sortCondition descending="1" ref="O1:O110"/>
  </sortState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6547-3BA9-4FC6-85B4-AE14ACE563A3}">
  <sheetPr codeName="Лист9"/>
  <dimension ref="A1:BI109"/>
  <sheetViews>
    <sheetView topLeftCell="AQ19" zoomScale="55" zoomScaleNormal="55" workbookViewId="0">
      <selection activeCell="BQ9" sqref="BQ9"/>
    </sheetView>
  </sheetViews>
  <sheetFormatPr defaultRowHeight="14.5" x14ac:dyDescent="0.35"/>
  <cols>
    <col min="9" max="9" width="13.26953125" customWidth="1"/>
    <col min="15" max="15" width="20.81640625" customWidth="1"/>
    <col min="17" max="18" width="15.453125" customWidth="1"/>
    <col min="23" max="23" width="40.81640625" customWidth="1"/>
    <col min="24" max="24" width="22.1796875" customWidth="1"/>
    <col min="25" max="25" width="33.7265625" customWidth="1"/>
    <col min="33" max="34" width="15.26953125" customWidth="1"/>
    <col min="35" max="35" width="15" customWidth="1"/>
  </cols>
  <sheetData>
    <row r="1" spans="1:61" ht="28.5" x14ac:dyDescent="0.6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7"/>
      <c r="V1" s="10" t="s">
        <v>33</v>
      </c>
      <c r="W1" t="s">
        <v>28</v>
      </c>
      <c r="X1" s="13" t="s">
        <v>36</v>
      </c>
      <c r="Z1" s="15" t="s">
        <v>43</v>
      </c>
      <c r="AD1" s="16" t="s">
        <v>44</v>
      </c>
    </row>
    <row r="2" spans="1:61" ht="72.5" x14ac:dyDescent="0.35">
      <c r="A2">
        <v>-29</v>
      </c>
      <c r="B2">
        <v>0.85985999999999996</v>
      </c>
      <c r="C2">
        <v>142.44489999999999</v>
      </c>
      <c r="D2">
        <v>32.771099999999997</v>
      </c>
      <c r="E2">
        <v>42.977600000000002</v>
      </c>
      <c r="F2">
        <v>3.9899999999999998E-2</v>
      </c>
      <c r="G2">
        <v>6.2521000000000004</v>
      </c>
      <c r="H2">
        <v>2.6173999999999999</v>
      </c>
      <c r="I2">
        <v>157.01249999999999</v>
      </c>
      <c r="K2">
        <v>0</v>
      </c>
      <c r="L2">
        <v>0</v>
      </c>
      <c r="M2">
        <v>4.3882000000000003</v>
      </c>
      <c r="N2" t="b">
        <v>1</v>
      </c>
      <c r="O2" t="b">
        <v>1</v>
      </c>
      <c r="P2">
        <v>0</v>
      </c>
      <c r="Q2">
        <v>606.49274110794067</v>
      </c>
      <c r="V2" s="11" t="s">
        <v>32</v>
      </c>
      <c r="W2" s="7" t="s">
        <v>29</v>
      </c>
      <c r="X2" s="8" t="s">
        <v>30</v>
      </c>
      <c r="Y2" s="9" t="s">
        <v>31</v>
      </c>
      <c r="Z2" s="7" t="s">
        <v>29</v>
      </c>
      <c r="AA2" s="8" t="s">
        <v>30</v>
      </c>
      <c r="AB2" s="9" t="s">
        <v>31</v>
      </c>
      <c r="AD2" s="7" t="s">
        <v>29</v>
      </c>
      <c r="AE2" s="8" t="s">
        <v>30</v>
      </c>
      <c r="AF2" s="9" t="s">
        <v>31</v>
      </c>
      <c r="AG2" s="7" t="s">
        <v>29</v>
      </c>
      <c r="AH2" s="8" t="s">
        <v>30</v>
      </c>
      <c r="AI2" s="9" t="s">
        <v>31</v>
      </c>
    </row>
    <row r="3" spans="1:61" x14ac:dyDescent="0.35">
      <c r="A3">
        <v>-25</v>
      </c>
      <c r="B3">
        <v>0.91771000000000003</v>
      </c>
      <c r="C3">
        <v>152.02770000000001</v>
      </c>
      <c r="D3">
        <v>33.535600000000002</v>
      </c>
      <c r="E3">
        <v>45.2438</v>
      </c>
      <c r="F3">
        <v>4.0300000000000002E-2</v>
      </c>
      <c r="G3">
        <v>6.2725</v>
      </c>
      <c r="H3">
        <v>2.0226999999999999</v>
      </c>
      <c r="I3">
        <v>163.607</v>
      </c>
      <c r="K3">
        <v>0</v>
      </c>
      <c r="L3">
        <v>0</v>
      </c>
      <c r="M3">
        <v>4.4345999999999997</v>
      </c>
      <c r="N3" t="b">
        <v>1</v>
      </c>
      <c r="O3" t="b">
        <v>1</v>
      </c>
      <c r="P3">
        <v>0</v>
      </c>
      <c r="Q3">
        <v>1533.9382734298711</v>
      </c>
      <c r="S3" t="s">
        <v>40</v>
      </c>
      <c r="T3">
        <v>0.95</v>
      </c>
      <c r="V3">
        <v>-29</v>
      </c>
      <c r="W3">
        <f>C11+(E11*$T$4*$T$5)-F11/$T$3/$T$4-G11-H11/$T$3/$T$4</f>
        <v>187.3511958522169</v>
      </c>
      <c r="X3">
        <f t="shared" ref="X3:X11" si="0">C20+(E20*$T$4*$T$5)-F20/$T$3/$T$4-G20-H20/$T$3/$T$4</f>
        <v>167.5723629070813</v>
      </c>
      <c r="Y3">
        <f>C2+(E2*$T$4*$T$5)-F2/$T$3/$T$4-G2-H2/$T$3/$T$4</f>
        <v>175.06425550511426</v>
      </c>
      <c r="Z3">
        <f>W3/((100*C11)/D11-I11)</f>
        <v>0.64333204141240607</v>
      </c>
      <c r="AA3">
        <f>X3/((100*C20)/D20-I20)</f>
        <v>0.62024469737009269</v>
      </c>
      <c r="AB3">
        <f>Y3/((C2*100)/D2-I2)</f>
        <v>0.63051292317147878</v>
      </c>
      <c r="AD3">
        <f>(W3+I11)/(100*C11/D11)</f>
        <v>0.77124426787363831</v>
      </c>
      <c r="AE3">
        <f>(X3+I20)/(100*C20/D20)</f>
        <v>0.7578303602680595</v>
      </c>
      <c r="AF3">
        <f t="shared" ref="AF3:AF10" si="1">(Y3+I2)/(100*C2/D2)</f>
        <v>0.7639810595067742</v>
      </c>
      <c r="AG3">
        <f>B11</f>
        <v>0.91959000000000002</v>
      </c>
      <c r="AH3">
        <f>B20</f>
        <v>0.82515000000000005</v>
      </c>
      <c r="AI3">
        <f t="shared" ref="AI3:AI11" si="2">B2</f>
        <v>0.85985999999999996</v>
      </c>
    </row>
    <row r="4" spans="1:61" x14ac:dyDescent="0.35">
      <c r="A4">
        <v>-20</v>
      </c>
      <c r="B4">
        <v>0.95733000000000001</v>
      </c>
      <c r="C4">
        <v>158.5907</v>
      </c>
      <c r="D4">
        <v>33.920299999999997</v>
      </c>
      <c r="E4">
        <v>48.476100000000002</v>
      </c>
      <c r="F4">
        <v>4.0300000000000002E-2</v>
      </c>
      <c r="G4">
        <v>6.2864000000000004</v>
      </c>
      <c r="H4">
        <v>1.3552</v>
      </c>
      <c r="I4">
        <v>168.31739999999999</v>
      </c>
      <c r="K4">
        <v>0</v>
      </c>
      <c r="L4">
        <v>0</v>
      </c>
      <c r="M4">
        <v>4.4348000000000001</v>
      </c>
      <c r="N4" t="b">
        <v>1</v>
      </c>
      <c r="O4" t="b">
        <v>1</v>
      </c>
      <c r="P4">
        <v>0</v>
      </c>
      <c r="Q4">
        <v>1513.042693138123</v>
      </c>
      <c r="S4" t="s">
        <v>41</v>
      </c>
      <c r="T4">
        <v>0.99</v>
      </c>
      <c r="V4">
        <v>-25</v>
      </c>
      <c r="W4">
        <f t="shared" ref="W4:W11" si="3">C12+(E12*$T$4*$T$5)-F12/$T$3/$T$4-G12-H12/$T$3/$T$4</f>
        <v>200.6543751248166</v>
      </c>
      <c r="X4">
        <f t="shared" si="0"/>
        <v>177.64198218707068</v>
      </c>
      <c r="Y4">
        <f t="shared" ref="Y4:Y11" si="4">C3+(E3*$T$4*$T$5)-F3/$T$3/$T$4-G3-H3/$T$3/$T$4</f>
        <v>187.45722067174907</v>
      </c>
      <c r="Z4">
        <f t="shared" ref="Z4:Z11" si="5">W4/((100*C12)/D12-I12)</f>
        <v>0.65250374146140599</v>
      </c>
      <c r="AA4">
        <f t="shared" ref="AA4:AA11" si="6">X4/((100*C21)/D21-I21)</f>
        <v>0.63620961697683798</v>
      </c>
      <c r="AB4">
        <f t="shared" ref="AB4:AB11" si="7">Y4/((C3*100)/D3-I3)</f>
        <v>0.64701713584893716</v>
      </c>
      <c r="AD4">
        <f t="shared" ref="AD4:AD11" si="8">(W4+I12)/(100*C12/D12)</f>
        <v>0.77606557686730326</v>
      </c>
      <c r="AE4">
        <f t="shared" ref="AE4:AE11" si="9">(X4+I21)/(100*C21/D21)</f>
        <v>0.76856988740996479</v>
      </c>
      <c r="AF4">
        <f t="shared" si="1"/>
        <v>0.77440816895601972</v>
      </c>
      <c r="AG4">
        <f t="shared" ref="AG4:AG11" si="10">B12</f>
        <v>0.98060000000000003</v>
      </c>
      <c r="AH4">
        <f t="shared" ref="AH4:AH11" si="11">B21</f>
        <v>0.87353999999999998</v>
      </c>
      <c r="AI4">
        <f t="shared" si="2"/>
        <v>0.91771000000000003</v>
      </c>
    </row>
    <row r="5" spans="1:61" x14ac:dyDescent="0.35">
      <c r="A5">
        <v>-15</v>
      </c>
      <c r="B5">
        <v>0.94764999999999999</v>
      </c>
      <c r="C5">
        <v>156.98759999999999</v>
      </c>
      <c r="D5">
        <v>33.847700000000003</v>
      </c>
      <c r="E5">
        <v>50.7254</v>
      </c>
      <c r="F5">
        <v>4.0399999999999998E-2</v>
      </c>
      <c r="G5">
        <v>6.2830000000000004</v>
      </c>
      <c r="H5">
        <v>1.3063</v>
      </c>
      <c r="I5">
        <v>168.13159999999999</v>
      </c>
      <c r="K5">
        <v>0</v>
      </c>
      <c r="L5">
        <v>0</v>
      </c>
      <c r="M5">
        <v>4.4370000000000003</v>
      </c>
      <c r="N5" t="b">
        <v>1</v>
      </c>
      <c r="O5" t="b">
        <v>1</v>
      </c>
      <c r="P5">
        <v>0</v>
      </c>
      <c r="Q5">
        <v>1134.9883878231051</v>
      </c>
      <c r="S5" t="s">
        <v>42</v>
      </c>
      <c r="T5">
        <v>0.98</v>
      </c>
      <c r="V5">
        <v>-20</v>
      </c>
      <c r="W5">
        <f t="shared" si="3"/>
        <v>211.49176324162681</v>
      </c>
      <c r="X5">
        <f t="shared" si="0"/>
        <v>186.00499405631049</v>
      </c>
      <c r="Y5">
        <f t="shared" si="4"/>
        <v>197.85202699937264</v>
      </c>
      <c r="Z5">
        <f t="shared" si="5"/>
        <v>0.65480144758551972</v>
      </c>
      <c r="AA5">
        <f t="shared" si="6"/>
        <v>0.65243822885409375</v>
      </c>
      <c r="AB5">
        <f t="shared" si="7"/>
        <v>0.66122196160902258</v>
      </c>
      <c r="AD5">
        <f t="shared" si="8"/>
        <v>0.77605319862358979</v>
      </c>
      <c r="AE5">
        <f t="shared" si="9"/>
        <v>0.77911326405387493</v>
      </c>
      <c r="AF5">
        <f t="shared" si="1"/>
        <v>0.78318443733754983</v>
      </c>
      <c r="AG5">
        <f t="shared" si="10"/>
        <v>1.0230300000000001</v>
      </c>
      <c r="AH5">
        <f t="shared" si="11"/>
        <v>0.90388000000000002</v>
      </c>
      <c r="AI5">
        <f t="shared" si="2"/>
        <v>0.95733000000000001</v>
      </c>
    </row>
    <row r="6" spans="1:61" x14ac:dyDescent="0.35">
      <c r="A6">
        <v>-10</v>
      </c>
      <c r="B6">
        <v>0.93705000000000005</v>
      </c>
      <c r="C6">
        <v>155.2319</v>
      </c>
      <c r="D6">
        <v>33.743899999999996</v>
      </c>
      <c r="E6">
        <v>52.829700000000003</v>
      </c>
      <c r="F6">
        <v>4.0300000000000002E-2</v>
      </c>
      <c r="G6">
        <v>6.2793000000000001</v>
      </c>
      <c r="H6">
        <v>1.2529999999999999</v>
      </c>
      <c r="I6">
        <v>167.94579999999999</v>
      </c>
      <c r="K6">
        <v>0</v>
      </c>
      <c r="L6">
        <v>0</v>
      </c>
      <c r="M6">
        <v>4.4318999999999997</v>
      </c>
      <c r="N6" t="b">
        <v>1</v>
      </c>
      <c r="O6" t="b">
        <v>1</v>
      </c>
      <c r="P6">
        <v>0</v>
      </c>
      <c r="Q6">
        <v>676.65423345565796</v>
      </c>
      <c r="V6">
        <v>-15</v>
      </c>
      <c r="W6">
        <f t="shared" si="3"/>
        <v>212.96618270094629</v>
      </c>
      <c r="X6">
        <f t="shared" si="0"/>
        <v>185.12290908121216</v>
      </c>
      <c r="Y6">
        <f t="shared" si="4"/>
        <v>198.48648515336524</v>
      </c>
      <c r="Z6">
        <f t="shared" si="5"/>
        <v>0.66666734316408438</v>
      </c>
      <c r="AA6">
        <f t="shared" si="6"/>
        <v>0.65984230965944313</v>
      </c>
      <c r="AB6">
        <f t="shared" si="7"/>
        <v>0.67130130649635533</v>
      </c>
      <c r="AD6">
        <f t="shared" si="8"/>
        <v>0.78472540877875419</v>
      </c>
      <c r="AE6">
        <f t="shared" si="9"/>
        <v>0.78455554947833939</v>
      </c>
      <c r="AF6">
        <f t="shared" si="1"/>
        <v>0.79045599530444199</v>
      </c>
      <c r="AG6">
        <f t="shared" si="10"/>
        <v>1.0172300000000001</v>
      </c>
      <c r="AH6">
        <f t="shared" si="11"/>
        <v>0.88673000000000002</v>
      </c>
      <c r="AI6">
        <f t="shared" si="2"/>
        <v>0.94764999999999999</v>
      </c>
    </row>
    <row r="7" spans="1:61" x14ac:dyDescent="0.35">
      <c r="A7">
        <v>-5</v>
      </c>
      <c r="B7">
        <v>0.93044000000000004</v>
      </c>
      <c r="C7">
        <v>154.13730000000001</v>
      </c>
      <c r="D7">
        <v>33.6526</v>
      </c>
      <c r="E7">
        <v>54.731000000000002</v>
      </c>
      <c r="F7">
        <v>4.0500000000000001E-2</v>
      </c>
      <c r="G7">
        <v>6.2769000000000004</v>
      </c>
      <c r="H7">
        <v>1.1372</v>
      </c>
      <c r="I7">
        <v>167.76</v>
      </c>
      <c r="K7">
        <v>0</v>
      </c>
      <c r="L7">
        <v>0</v>
      </c>
      <c r="M7">
        <v>4.4474</v>
      </c>
      <c r="N7" t="b">
        <v>1</v>
      </c>
      <c r="O7" t="b">
        <v>1</v>
      </c>
      <c r="P7">
        <v>0</v>
      </c>
      <c r="Q7">
        <v>1395.8024275302889</v>
      </c>
      <c r="V7">
        <v>-10</v>
      </c>
      <c r="W7">
        <f t="shared" si="3"/>
        <v>214.02859184295588</v>
      </c>
      <c r="X7">
        <f t="shared" si="0"/>
        <v>184.01406600979266</v>
      </c>
      <c r="Y7">
        <f t="shared" si="4"/>
        <v>198.83285532277509</v>
      </c>
      <c r="Z7">
        <f t="shared" si="5"/>
        <v>0.67829063287915059</v>
      </c>
      <c r="AA7">
        <f t="shared" si="6"/>
        <v>0.66668468938195713</v>
      </c>
      <c r="AB7">
        <f t="shared" si="7"/>
        <v>0.68073926798168138</v>
      </c>
      <c r="AD7">
        <f t="shared" si="8"/>
        <v>0.79330658485592576</v>
      </c>
      <c r="AE7">
        <f t="shared" si="9"/>
        <v>0.78963060697679133</v>
      </c>
      <c r="AF7">
        <f t="shared" si="1"/>
        <v>0.79729374357630034</v>
      </c>
      <c r="AG7">
        <f t="shared" si="10"/>
        <v>1.0103200000000001</v>
      </c>
      <c r="AH7">
        <f t="shared" si="11"/>
        <v>0.86872000000000005</v>
      </c>
      <c r="AI7">
        <f t="shared" si="2"/>
        <v>0.93705000000000005</v>
      </c>
    </row>
    <row r="8" spans="1:61" x14ac:dyDescent="0.35">
      <c r="A8">
        <v>0</v>
      </c>
      <c r="B8">
        <v>0.92576999999999998</v>
      </c>
      <c r="C8">
        <v>152.10830000000001</v>
      </c>
      <c r="D8">
        <v>33.555300000000003</v>
      </c>
      <c r="E8">
        <v>55.7988</v>
      </c>
      <c r="F8">
        <v>4.0800000000000003E-2</v>
      </c>
      <c r="G8">
        <v>6.2725999999999997</v>
      </c>
      <c r="H8">
        <v>1.1181000000000001</v>
      </c>
      <c r="I8">
        <v>167.57409999999999</v>
      </c>
      <c r="K8">
        <v>0</v>
      </c>
      <c r="L8">
        <v>0</v>
      </c>
      <c r="M8">
        <v>4.4878</v>
      </c>
      <c r="N8" t="b">
        <v>1</v>
      </c>
      <c r="O8" t="b">
        <v>1</v>
      </c>
      <c r="P8">
        <v>0</v>
      </c>
      <c r="Q8">
        <v>609.21277284622192</v>
      </c>
      <c r="V8">
        <v>-5</v>
      </c>
      <c r="W8">
        <f t="shared" si="3"/>
        <v>215.64978360679424</v>
      </c>
      <c r="X8">
        <f t="shared" si="0"/>
        <v>183.58845029275918</v>
      </c>
      <c r="Y8">
        <f t="shared" si="4"/>
        <v>199.70820992674109</v>
      </c>
      <c r="Z8">
        <f t="shared" si="5"/>
        <v>0.68608493137227633</v>
      </c>
      <c r="AA8">
        <f t="shared" si="6"/>
        <v>0.6719477476108906</v>
      </c>
      <c r="AB8">
        <f t="shared" si="7"/>
        <v>0.68802044051979483</v>
      </c>
      <c r="AD8">
        <f t="shared" si="8"/>
        <v>0.79880101328838904</v>
      </c>
      <c r="AE8">
        <f t="shared" si="9"/>
        <v>0.79320917729159701</v>
      </c>
      <c r="AF8">
        <f t="shared" si="1"/>
        <v>0.80228865312812969</v>
      </c>
      <c r="AG8">
        <f t="shared" si="10"/>
        <v>1.0081800000000001</v>
      </c>
      <c r="AH8">
        <f t="shared" si="11"/>
        <v>0.85536000000000001</v>
      </c>
      <c r="AI8">
        <f t="shared" si="2"/>
        <v>0.93044000000000004</v>
      </c>
    </row>
    <row r="9" spans="1:61" ht="92" x14ac:dyDescent="2">
      <c r="A9">
        <v>5</v>
      </c>
      <c r="B9">
        <v>0.92593999999999999</v>
      </c>
      <c r="C9">
        <v>147.953</v>
      </c>
      <c r="D9">
        <v>33.377699999999997</v>
      </c>
      <c r="E9">
        <v>55.608600000000003</v>
      </c>
      <c r="F9">
        <v>4.0899999999999999E-2</v>
      </c>
      <c r="G9">
        <v>6.2637999999999998</v>
      </c>
      <c r="H9">
        <v>1.2271000000000001</v>
      </c>
      <c r="I9">
        <v>167.38829999999999</v>
      </c>
      <c r="K9">
        <v>0</v>
      </c>
      <c r="L9">
        <v>0</v>
      </c>
      <c r="M9">
        <v>4.5016999999999996</v>
      </c>
      <c r="N9" t="b">
        <v>1</v>
      </c>
      <c r="O9" t="b">
        <v>1</v>
      </c>
      <c r="P9">
        <v>0</v>
      </c>
      <c r="Q9">
        <v>781.98002219200134</v>
      </c>
      <c r="V9">
        <v>0</v>
      </c>
      <c r="W9">
        <f t="shared" si="3"/>
        <v>215.17567453577888</v>
      </c>
      <c r="X9">
        <f t="shared" si="0"/>
        <v>181.60155727911746</v>
      </c>
      <c r="Y9">
        <f t="shared" si="4"/>
        <v>198.73947885409888</v>
      </c>
      <c r="Z9">
        <f t="shared" si="5"/>
        <v>0.69443215834103778</v>
      </c>
      <c r="AA9">
        <f t="shared" si="6"/>
        <v>0.67764371597455797</v>
      </c>
      <c r="AB9">
        <f>Y9/((C8*100)/D8-I8)</f>
        <v>0.69554448470388708</v>
      </c>
      <c r="AD9">
        <f t="shared" si="8"/>
        <v>0.80541543262835125</v>
      </c>
      <c r="AE9">
        <f t="shared" si="9"/>
        <v>0.79773619034168375</v>
      </c>
      <c r="AF9">
        <f t="shared" si="1"/>
        <v>0.80809278865932643</v>
      </c>
      <c r="AG9">
        <f t="shared" si="10"/>
        <v>1.0071699999999999</v>
      </c>
      <c r="AH9">
        <f t="shared" si="11"/>
        <v>0.84453</v>
      </c>
      <c r="AI9">
        <f t="shared" si="2"/>
        <v>0.92576999999999998</v>
      </c>
      <c r="BA9" s="14" t="s">
        <v>45</v>
      </c>
    </row>
    <row r="10" spans="1:61" x14ac:dyDescent="0.35">
      <c r="A10">
        <v>8</v>
      </c>
      <c r="B10">
        <v>0.92483000000000004</v>
      </c>
      <c r="C10">
        <v>145.26900000000001</v>
      </c>
      <c r="D10">
        <v>33.238599999999998</v>
      </c>
      <c r="E10">
        <v>55.255600000000001</v>
      </c>
      <c r="F10">
        <v>4.1000000000000002E-2</v>
      </c>
      <c r="G10">
        <v>6.2580999999999998</v>
      </c>
      <c r="H10">
        <v>1.3203</v>
      </c>
      <c r="I10">
        <v>166.7372</v>
      </c>
      <c r="K10">
        <v>0</v>
      </c>
      <c r="L10">
        <v>0</v>
      </c>
      <c r="M10">
        <v>4.5129999999999999</v>
      </c>
      <c r="N10" t="b">
        <v>1</v>
      </c>
      <c r="O10" t="b">
        <v>1</v>
      </c>
      <c r="P10">
        <v>0</v>
      </c>
      <c r="Q10">
        <v>862.7190306186676</v>
      </c>
      <c r="V10">
        <v>5</v>
      </c>
      <c r="W10">
        <f t="shared" si="3"/>
        <v>210.47807980752791</v>
      </c>
      <c r="X10">
        <f t="shared" si="0"/>
        <v>177.51989049532165</v>
      </c>
      <c r="Y10">
        <f t="shared" si="4"/>
        <v>194.29244468757045</v>
      </c>
      <c r="Z10">
        <f t="shared" si="5"/>
        <v>0.70252582926239704</v>
      </c>
      <c r="AA10">
        <f t="shared" si="6"/>
        <v>0.68624594115348903</v>
      </c>
      <c r="AB10">
        <f t="shared" si="7"/>
        <v>0.7042625250155683</v>
      </c>
      <c r="AD10">
        <f t="shared" si="8"/>
        <v>0.81292046945673258</v>
      </c>
      <c r="AE10">
        <f t="shared" si="9"/>
        <v>0.80549700183984585</v>
      </c>
      <c r="AF10">
        <f t="shared" si="1"/>
        <v>0.81593961541559257</v>
      </c>
      <c r="AG10">
        <f t="shared" si="10"/>
        <v>1.00848</v>
      </c>
      <c r="AH10">
        <f t="shared" si="11"/>
        <v>0.84352000000000005</v>
      </c>
      <c r="AI10">
        <f t="shared" si="2"/>
        <v>0.92593999999999999</v>
      </c>
      <c r="BI10" t="s">
        <v>48</v>
      </c>
    </row>
    <row r="11" spans="1:61" x14ac:dyDescent="0.35">
      <c r="A11">
        <v>-29</v>
      </c>
      <c r="B11">
        <v>0.91959000000000002</v>
      </c>
      <c r="C11">
        <v>152.339</v>
      </c>
      <c r="D11">
        <v>33.550400000000003</v>
      </c>
      <c r="E11">
        <v>44.9071</v>
      </c>
      <c r="F11">
        <v>4.0500000000000001E-2</v>
      </c>
      <c r="G11">
        <v>6.2731000000000003</v>
      </c>
      <c r="H11">
        <v>2.1072000000000002</v>
      </c>
      <c r="I11">
        <v>162.84010000000001</v>
      </c>
      <c r="J11">
        <v>4.3750999999999998</v>
      </c>
      <c r="K11">
        <v>1</v>
      </c>
      <c r="L11">
        <v>0</v>
      </c>
      <c r="M11">
        <v>4.4474</v>
      </c>
      <c r="N11" t="b">
        <v>1</v>
      </c>
      <c r="O11" t="b">
        <v>1</v>
      </c>
      <c r="P11">
        <v>41.970251152075669</v>
      </c>
      <c r="Q11">
        <v>1042.7176201343541</v>
      </c>
      <c r="V11">
        <v>8</v>
      </c>
      <c r="W11">
        <f t="shared" si="3"/>
        <v>207.20452141285486</v>
      </c>
      <c r="X11">
        <f t="shared" si="0"/>
        <v>174.47897064366828</v>
      </c>
      <c r="Y11">
        <f t="shared" si="4"/>
        <v>191.17246153573632</v>
      </c>
      <c r="Z11">
        <f t="shared" si="5"/>
        <v>0.70583093702401001</v>
      </c>
      <c r="AA11">
        <f t="shared" si="6"/>
        <v>0.68921772901889644</v>
      </c>
      <c r="AB11">
        <f t="shared" si="7"/>
        <v>0.70722919011666807</v>
      </c>
      <c r="AD11">
        <f t="shared" si="8"/>
        <v>0.81613499051782057</v>
      </c>
      <c r="AE11">
        <f t="shared" si="9"/>
        <v>0.80862268242512425</v>
      </c>
      <c r="AF11">
        <f>(Y11+I10)/(100*C10/D10)</f>
        <v>0.81892324418297935</v>
      </c>
      <c r="AG11">
        <f t="shared" si="10"/>
        <v>1.00759</v>
      </c>
      <c r="AH11">
        <f t="shared" si="11"/>
        <v>0.84131</v>
      </c>
      <c r="AI11">
        <f t="shared" si="2"/>
        <v>0.92483000000000004</v>
      </c>
    </row>
    <row r="12" spans="1:61" x14ac:dyDescent="0.35">
      <c r="A12">
        <v>-25</v>
      </c>
      <c r="B12">
        <v>0.98060000000000003</v>
      </c>
      <c r="C12">
        <v>162.44540000000001</v>
      </c>
      <c r="D12">
        <v>34.041800000000002</v>
      </c>
      <c r="E12">
        <v>47.261899999999997</v>
      </c>
      <c r="F12">
        <v>4.0399999999999998E-2</v>
      </c>
      <c r="G12">
        <v>6.2946</v>
      </c>
      <c r="H12">
        <v>1.2292000000000001</v>
      </c>
      <c r="I12">
        <v>169.67939999999999</v>
      </c>
      <c r="J12">
        <v>4.7442000000000002</v>
      </c>
      <c r="K12">
        <v>1</v>
      </c>
      <c r="L12">
        <v>0</v>
      </c>
      <c r="M12">
        <v>4.4382999999999999</v>
      </c>
      <c r="N12" t="b">
        <v>1</v>
      </c>
      <c r="O12" t="b">
        <v>1</v>
      </c>
      <c r="P12">
        <v>41.970251152075669</v>
      </c>
      <c r="Q12">
        <v>1499.0976250171659</v>
      </c>
      <c r="V12" s="12" t="s">
        <v>34</v>
      </c>
    </row>
    <row r="13" spans="1:61" x14ac:dyDescent="0.35">
      <c r="A13">
        <v>-20</v>
      </c>
      <c r="B13">
        <v>1.0230300000000001</v>
      </c>
      <c r="C13">
        <v>169.4753</v>
      </c>
      <c r="D13">
        <v>34.040700000000001</v>
      </c>
      <c r="E13">
        <v>50.662500000000001</v>
      </c>
      <c r="F13">
        <v>4.0399999999999998E-2</v>
      </c>
      <c r="G13">
        <v>6.3094999999999999</v>
      </c>
      <c r="H13">
        <v>0.73719999999999997</v>
      </c>
      <c r="I13">
        <v>174.87469999999999</v>
      </c>
      <c r="J13">
        <v>5.6224999999999996</v>
      </c>
      <c r="K13">
        <v>1</v>
      </c>
      <c r="L13">
        <v>0</v>
      </c>
      <c r="M13">
        <v>4.4382999999999999</v>
      </c>
      <c r="N13" t="b">
        <v>1</v>
      </c>
      <c r="O13" t="b">
        <v>1</v>
      </c>
      <c r="P13">
        <v>41.970251152075669</v>
      </c>
      <c r="Q13">
        <v>1600.6138920784001</v>
      </c>
      <c r="V13" s="12" t="s">
        <v>35</v>
      </c>
      <c r="X13" s="13" t="s">
        <v>36</v>
      </c>
    </row>
    <row r="14" spans="1:61" ht="29" x14ac:dyDescent="0.35">
      <c r="A14">
        <v>-15</v>
      </c>
      <c r="B14">
        <v>1.0172300000000001</v>
      </c>
      <c r="C14">
        <v>168.51439999999999</v>
      </c>
      <c r="D14">
        <v>34.068300000000001</v>
      </c>
      <c r="E14">
        <v>53.110399999999998</v>
      </c>
      <c r="F14">
        <v>4.0300000000000002E-2</v>
      </c>
      <c r="G14">
        <v>6.3074000000000003</v>
      </c>
      <c r="H14">
        <v>0.6825</v>
      </c>
      <c r="I14">
        <v>175.18799999999999</v>
      </c>
      <c r="J14">
        <v>6.5004</v>
      </c>
      <c r="K14">
        <v>1</v>
      </c>
      <c r="L14">
        <v>0</v>
      </c>
      <c r="M14">
        <v>4.4352999999999998</v>
      </c>
      <c r="N14" t="b">
        <v>1</v>
      </c>
      <c r="O14" t="b">
        <v>1</v>
      </c>
      <c r="P14">
        <v>41.970251152075669</v>
      </c>
      <c r="Q14">
        <v>1064.846101760864</v>
      </c>
      <c r="W14" s="7" t="s">
        <v>29</v>
      </c>
      <c r="X14" s="8" t="s">
        <v>30</v>
      </c>
      <c r="Y14" s="9" t="s">
        <v>31</v>
      </c>
    </row>
    <row r="15" spans="1:61" x14ac:dyDescent="0.35">
      <c r="A15">
        <v>-10</v>
      </c>
      <c r="B15">
        <v>1.0103200000000001</v>
      </c>
      <c r="C15">
        <v>167.36940000000001</v>
      </c>
      <c r="D15">
        <v>34.078699999999998</v>
      </c>
      <c r="E15">
        <v>55.393000000000001</v>
      </c>
      <c r="F15">
        <v>4.0399999999999998E-2</v>
      </c>
      <c r="G15">
        <v>6.3049999999999997</v>
      </c>
      <c r="H15">
        <v>0.69140000000000001</v>
      </c>
      <c r="I15">
        <v>175.58500000000001</v>
      </c>
      <c r="J15">
        <v>7.3777999999999997</v>
      </c>
      <c r="K15">
        <v>1</v>
      </c>
      <c r="L15">
        <v>0</v>
      </c>
      <c r="M15">
        <v>4.4398999999999997</v>
      </c>
      <c r="N15" t="b">
        <v>1</v>
      </c>
      <c r="O15" t="b">
        <v>1</v>
      </c>
      <c r="P15">
        <v>41.970251152075669</v>
      </c>
      <c r="Q15">
        <v>689.12218308448792</v>
      </c>
      <c r="V15">
        <v>-29</v>
      </c>
      <c r="W15">
        <f>C65+(E65*$T$4*$T$5)-F65/$T$3/$T$4-G65-H65/$T$3/$T$4</f>
        <v>204.35041600931416</v>
      </c>
      <c r="X15">
        <f>C74+(E74*$T$4*$T$5)-F74/$T$3/$T$4-G74-H74/$T$3/$T$4</f>
        <v>204.91451125623604</v>
      </c>
      <c r="Y15">
        <f>C56+(E56*$T$4*$T$5)-F56/$T$3/$T$4-G56-H56/$T$3/$T$4</f>
        <v>205.13768958891018</v>
      </c>
      <c r="Z15">
        <f>W15/((100*C65)/D65-I65)</f>
        <v>0.63982118269318378</v>
      </c>
      <c r="AA15">
        <f>X15/((100*C74)/D74-I74)</f>
        <v>0.61599345410400963</v>
      </c>
      <c r="AB15">
        <f>Y15/((100*C56)/D56-I56)</f>
        <v>0.62325556396576853</v>
      </c>
      <c r="AD15">
        <f>(W15+I65)/(100*C65/D65)</f>
        <v>0.76337344380720695</v>
      </c>
      <c r="AE15">
        <f>(X15+I74)/(100*C74/D74)</f>
        <v>0.7372373406836441</v>
      </c>
      <c r="AF15">
        <f>(Y15+I56)/(100*C56/D56)</f>
        <v>0.74493284017830408</v>
      </c>
    </row>
    <row r="16" spans="1:61" x14ac:dyDescent="0.35">
      <c r="A16">
        <v>-5</v>
      </c>
      <c r="B16">
        <v>1.0081800000000001</v>
      </c>
      <c r="C16">
        <v>167.0153</v>
      </c>
      <c r="D16">
        <v>34.056399999999996</v>
      </c>
      <c r="E16">
        <v>57.444899999999997</v>
      </c>
      <c r="F16">
        <v>4.07E-2</v>
      </c>
      <c r="G16">
        <v>6.3042999999999996</v>
      </c>
      <c r="H16">
        <v>0.70630000000000004</v>
      </c>
      <c r="I16">
        <v>176.08860000000001</v>
      </c>
      <c r="J16">
        <v>8.2547999999999995</v>
      </c>
      <c r="K16">
        <v>1</v>
      </c>
      <c r="L16">
        <v>0</v>
      </c>
      <c r="M16">
        <v>4.4724000000000004</v>
      </c>
      <c r="N16" t="b">
        <v>1</v>
      </c>
      <c r="O16" t="b">
        <v>1</v>
      </c>
      <c r="P16">
        <v>41.970251152075669</v>
      </c>
      <c r="Q16">
        <v>525.5778534412384</v>
      </c>
      <c r="V16">
        <v>-25</v>
      </c>
      <c r="W16">
        <f t="shared" ref="W16:W23" si="12">C66+(E66*$T$4*$T$5)-F66/$T$3/$T$4-G66-H66/$T$3/$T$4</f>
        <v>204.60821228281762</v>
      </c>
      <c r="X16">
        <f t="shared" ref="X16:X23" si="13">C75+(E75*$T$4*$T$5)-F75/$T$3/$T$4-G75-H75/$T$3/$T$4</f>
        <v>204.82999561138757</v>
      </c>
      <c r="Y16">
        <f t="shared" ref="Y16:Y23" si="14">C57+(E57*$T$4*$T$5)-F57/$T$3/$T$4-G57-H57/$T$3/$T$4</f>
        <v>205.12811200461454</v>
      </c>
      <c r="Z16">
        <f t="shared" ref="Z16:Z23" si="15">W16/((100*C66)/D66-I66)</f>
        <v>0.65518987973911513</v>
      </c>
      <c r="AA16">
        <f t="shared" ref="AA16:AA23" si="16">X16/((100*C75)/D75-I75)</f>
        <v>0.62760956240609345</v>
      </c>
      <c r="AB16">
        <f t="shared" ref="AB16:AB23" si="17">Y16/((100*C57)/D57-I57)</f>
        <v>0.63615415876698722</v>
      </c>
      <c r="AD16">
        <f t="shared" ref="AD16:AD23" si="18">(W16+I66)/(100*C66/D66)</f>
        <v>0.77846191546951005</v>
      </c>
      <c r="AE16">
        <f t="shared" ref="AE16:AE23" si="19">(X16+I75)/(100*C75/D75)</f>
        <v>0.74995680690725319</v>
      </c>
      <c r="AF16">
        <f t="shared" ref="AF16:AF23" si="20">(Y16+I57)/(100*C57/D57)</f>
        <v>0.75862474836327864</v>
      </c>
    </row>
    <row r="17" spans="1:35" x14ac:dyDescent="0.35">
      <c r="A17">
        <v>0</v>
      </c>
      <c r="B17">
        <v>1.0071699999999999</v>
      </c>
      <c r="C17">
        <v>165.48320000000001</v>
      </c>
      <c r="D17">
        <v>34.008800000000001</v>
      </c>
      <c r="E17">
        <v>58.539000000000001</v>
      </c>
      <c r="F17">
        <v>4.0399999999999998E-2</v>
      </c>
      <c r="G17">
        <v>6.3010000000000002</v>
      </c>
      <c r="H17">
        <v>0.71299999999999997</v>
      </c>
      <c r="I17">
        <v>176.73089999999999</v>
      </c>
      <c r="J17">
        <v>9.1316000000000006</v>
      </c>
      <c r="K17">
        <v>1</v>
      </c>
      <c r="L17">
        <v>0</v>
      </c>
      <c r="M17">
        <v>4.4401999999999999</v>
      </c>
      <c r="N17" t="b">
        <v>1</v>
      </c>
      <c r="O17" t="b">
        <v>1</v>
      </c>
      <c r="P17">
        <v>41.970251152075669</v>
      </c>
      <c r="Q17">
        <v>1546.5428493022921</v>
      </c>
      <c r="V17">
        <v>-20</v>
      </c>
      <c r="W17">
        <f t="shared" si="12"/>
        <v>206.59191919652309</v>
      </c>
      <c r="X17">
        <f t="shared" si="13"/>
        <v>206.73801482894203</v>
      </c>
      <c r="Y17">
        <f t="shared" si="14"/>
        <v>206.94935951134502</v>
      </c>
      <c r="Z17">
        <f t="shared" si="15"/>
        <v>0.67258719655162691</v>
      </c>
      <c r="AA17">
        <f t="shared" si="16"/>
        <v>0.64117524284519833</v>
      </c>
      <c r="AB17">
        <f t="shared" si="17"/>
        <v>0.65157412488013533</v>
      </c>
      <c r="AD17">
        <f t="shared" si="18"/>
        <v>0.79304066303709464</v>
      </c>
      <c r="AE17">
        <f t="shared" si="19"/>
        <v>0.76190480671836469</v>
      </c>
      <c r="AF17">
        <f t="shared" si="20"/>
        <v>0.77226211226929653</v>
      </c>
    </row>
    <row r="18" spans="1:35" x14ac:dyDescent="0.35">
      <c r="A18">
        <v>5</v>
      </c>
      <c r="B18">
        <v>1.00848</v>
      </c>
      <c r="C18">
        <v>161.14169999999999</v>
      </c>
      <c r="D18">
        <v>33.825200000000002</v>
      </c>
      <c r="E18">
        <v>58.155799999999999</v>
      </c>
      <c r="F18">
        <v>4.0399999999999998E-2</v>
      </c>
      <c r="G18">
        <v>6.2918000000000003</v>
      </c>
      <c r="H18">
        <v>0.70689999999999997</v>
      </c>
      <c r="I18">
        <v>176.79349999999999</v>
      </c>
      <c r="J18">
        <v>9.3630999999999993</v>
      </c>
      <c r="K18">
        <v>1</v>
      </c>
      <c r="L18">
        <v>0</v>
      </c>
      <c r="M18">
        <v>4.4442000000000004</v>
      </c>
      <c r="N18" t="b">
        <v>1</v>
      </c>
      <c r="O18" t="b">
        <v>1</v>
      </c>
      <c r="P18">
        <v>42.084068030180873</v>
      </c>
      <c r="Q18">
        <v>1874.285126924515</v>
      </c>
      <c r="V18">
        <v>-15</v>
      </c>
      <c r="W18">
        <f t="shared" si="12"/>
        <v>209.25399461442848</v>
      </c>
      <c r="X18">
        <f t="shared" si="13"/>
        <v>209.73354124133971</v>
      </c>
      <c r="Y18">
        <f t="shared" si="14"/>
        <v>209.69488283053695</v>
      </c>
      <c r="Z18">
        <f t="shared" si="15"/>
        <v>0.68093029125928184</v>
      </c>
      <c r="AA18">
        <f t="shared" si="16"/>
        <v>0.6483736588191289</v>
      </c>
      <c r="AB18">
        <f t="shared" si="17"/>
        <v>0.65993888017537883</v>
      </c>
      <c r="AD18">
        <f t="shared" si="18"/>
        <v>0.79819720863093169</v>
      </c>
      <c r="AE18">
        <f t="shared" si="19"/>
        <v>0.76590377037759438</v>
      </c>
      <c r="AF18">
        <f t="shared" si="20"/>
        <v>0.77761187775024698</v>
      </c>
    </row>
    <row r="19" spans="1:35" x14ac:dyDescent="0.35">
      <c r="A19">
        <v>8</v>
      </c>
      <c r="B19">
        <v>1.00759</v>
      </c>
      <c r="C19">
        <v>158.2679</v>
      </c>
      <c r="D19">
        <v>33.697400000000002</v>
      </c>
      <c r="E19">
        <v>57.730899999999998</v>
      </c>
      <c r="F19">
        <v>4.0399999999999998E-2</v>
      </c>
      <c r="G19">
        <v>6.2857000000000003</v>
      </c>
      <c r="H19">
        <v>0.70089999999999997</v>
      </c>
      <c r="I19">
        <v>176.11279999999999</v>
      </c>
      <c r="J19">
        <v>9.3331</v>
      </c>
      <c r="K19">
        <v>1</v>
      </c>
      <c r="L19">
        <v>0</v>
      </c>
      <c r="M19">
        <v>4.4412000000000003</v>
      </c>
      <c r="N19" t="b">
        <v>1</v>
      </c>
      <c r="O19" t="b">
        <v>1</v>
      </c>
      <c r="P19">
        <v>42.119550124135628</v>
      </c>
      <c r="Q19">
        <v>2272.154848337173</v>
      </c>
      <c r="V19">
        <v>-10</v>
      </c>
      <c r="W19">
        <f t="shared" si="12"/>
        <v>211.85433204242423</v>
      </c>
      <c r="X19">
        <f t="shared" si="13"/>
        <v>212.58151349593834</v>
      </c>
      <c r="Y19">
        <f t="shared" si="14"/>
        <v>212.3005749713769</v>
      </c>
      <c r="Z19">
        <f t="shared" si="15"/>
        <v>0.68869725788909497</v>
      </c>
      <c r="AA19">
        <f t="shared" si="16"/>
        <v>0.65473588046335984</v>
      </c>
      <c r="AB19">
        <f t="shared" si="17"/>
        <v>0.66751247292528593</v>
      </c>
      <c r="AD19">
        <f t="shared" si="18"/>
        <v>0.80295664619623985</v>
      </c>
      <c r="AE19">
        <f t="shared" si="19"/>
        <v>0.7693355582189243</v>
      </c>
      <c r="AF19">
        <f t="shared" si="20"/>
        <v>0.78241097181044472</v>
      </c>
    </row>
    <row r="20" spans="1:35" x14ac:dyDescent="0.35">
      <c r="A20">
        <v>-29</v>
      </c>
      <c r="B20">
        <v>0.82515000000000005</v>
      </c>
      <c r="C20">
        <v>136.69409999999999</v>
      </c>
      <c r="D20">
        <v>32.264600000000002</v>
      </c>
      <c r="E20">
        <v>41.228099999999998</v>
      </c>
      <c r="F20">
        <v>4.0300000000000002E-2</v>
      </c>
      <c r="G20">
        <v>6.2398999999999996</v>
      </c>
      <c r="H20">
        <v>2.6696</v>
      </c>
      <c r="I20">
        <v>153.49449999999999</v>
      </c>
      <c r="J20">
        <v>0</v>
      </c>
      <c r="K20">
        <v>2</v>
      </c>
      <c r="L20">
        <v>0</v>
      </c>
      <c r="M20">
        <v>4.4356999999999998</v>
      </c>
      <c r="N20" t="b">
        <v>1</v>
      </c>
      <c r="O20" t="b">
        <v>1</v>
      </c>
      <c r="P20">
        <v>0</v>
      </c>
      <c r="Q20">
        <v>1628.968445539474</v>
      </c>
      <c r="V20">
        <v>-5</v>
      </c>
      <c r="W20">
        <f t="shared" si="12"/>
        <v>213.93089578204146</v>
      </c>
      <c r="X20">
        <f t="shared" si="13"/>
        <v>214.94278300858053</v>
      </c>
      <c r="Y20">
        <f t="shared" si="14"/>
        <v>214.41340557814991</v>
      </c>
      <c r="Z20">
        <f t="shared" si="15"/>
        <v>0.6941715976017675</v>
      </c>
      <c r="AA20">
        <f t="shared" si="16"/>
        <v>0.65903656923711129</v>
      </c>
      <c r="AB20">
        <f t="shared" si="17"/>
        <v>0.67298351536860157</v>
      </c>
      <c r="AD20">
        <f t="shared" si="18"/>
        <v>0.8062126170464623</v>
      </c>
      <c r="AE20">
        <f t="shared" si="19"/>
        <v>0.77135475794178232</v>
      </c>
      <c r="AF20">
        <f t="shared" si="20"/>
        <v>0.78578091179149601</v>
      </c>
    </row>
    <row r="21" spans="1:35" x14ac:dyDescent="0.35">
      <c r="A21">
        <v>-25</v>
      </c>
      <c r="B21">
        <v>0.87353999999999998</v>
      </c>
      <c r="C21">
        <v>144.71080000000001</v>
      </c>
      <c r="D21">
        <v>32.970399999999998</v>
      </c>
      <c r="E21">
        <v>43.167400000000001</v>
      </c>
      <c r="F21">
        <v>3.9800000000000002E-2</v>
      </c>
      <c r="G21">
        <v>6.2568999999999999</v>
      </c>
      <c r="H21">
        <v>2.4929000000000001</v>
      </c>
      <c r="I21">
        <v>159.69200000000001</v>
      </c>
      <c r="J21">
        <v>0</v>
      </c>
      <c r="K21">
        <v>2</v>
      </c>
      <c r="L21">
        <v>0</v>
      </c>
      <c r="M21">
        <v>4.3799000000000001</v>
      </c>
      <c r="N21" t="b">
        <v>1</v>
      </c>
      <c r="O21" t="b">
        <v>1</v>
      </c>
      <c r="P21">
        <v>0</v>
      </c>
      <c r="Q21">
        <v>646.68205189704895</v>
      </c>
      <c r="V21">
        <v>0</v>
      </c>
      <c r="W21">
        <f t="shared" si="12"/>
        <v>213.7117857541414</v>
      </c>
      <c r="X21">
        <f t="shared" si="13"/>
        <v>214.87079764819777</v>
      </c>
      <c r="Y21">
        <f t="shared" si="14"/>
        <v>214.17359702034025</v>
      </c>
      <c r="Z21">
        <f t="shared" si="15"/>
        <v>0.7004773349342327</v>
      </c>
      <c r="AA21">
        <f t="shared" si="16"/>
        <v>0.66326293891230537</v>
      </c>
      <c r="AB21">
        <f t="shared" si="17"/>
        <v>0.67883262410718481</v>
      </c>
      <c r="AD21">
        <f t="shared" si="18"/>
        <v>0.81083194355413257</v>
      </c>
      <c r="AE21">
        <f t="shared" si="19"/>
        <v>0.77417796998746635</v>
      </c>
      <c r="AF21">
        <f t="shared" si="20"/>
        <v>0.79024207756967935</v>
      </c>
    </row>
    <row r="22" spans="1:35" x14ac:dyDescent="0.35">
      <c r="A22">
        <v>-20</v>
      </c>
      <c r="B22">
        <v>0.90388000000000002</v>
      </c>
      <c r="C22">
        <v>149.7373</v>
      </c>
      <c r="D22">
        <v>33.3797</v>
      </c>
      <c r="E22">
        <v>46.131599999999999</v>
      </c>
      <c r="F22">
        <v>0.04</v>
      </c>
      <c r="G22">
        <v>6.2675999999999998</v>
      </c>
      <c r="H22">
        <v>2.0493999999999999</v>
      </c>
      <c r="I22">
        <v>163.4958</v>
      </c>
      <c r="J22">
        <v>0</v>
      </c>
      <c r="K22">
        <v>2</v>
      </c>
      <c r="L22">
        <v>0</v>
      </c>
      <c r="M22">
        <v>4.4002999999999997</v>
      </c>
      <c r="N22" t="b">
        <v>1</v>
      </c>
      <c r="O22" t="b">
        <v>1</v>
      </c>
      <c r="P22">
        <v>0</v>
      </c>
      <c r="Q22">
        <v>596.07053589820862</v>
      </c>
      <c r="V22">
        <v>5</v>
      </c>
      <c r="W22">
        <f t="shared" si="12"/>
        <v>208.86767142460388</v>
      </c>
      <c r="X22">
        <f t="shared" si="13"/>
        <v>209.61374363003722</v>
      </c>
      <c r="Y22">
        <f t="shared" si="14"/>
        <v>209.09347165135563</v>
      </c>
      <c r="Z22">
        <f t="shared" si="15"/>
        <v>0.70726717447213783</v>
      </c>
      <c r="AA22">
        <f t="shared" si="16"/>
        <v>0.66822726719530923</v>
      </c>
      <c r="AB22">
        <f t="shared" si="17"/>
        <v>0.68570725290387591</v>
      </c>
      <c r="AD22">
        <f t="shared" si="18"/>
        <v>0.81696954596997706</v>
      </c>
      <c r="AE22">
        <f t="shared" si="19"/>
        <v>0.77965638979569529</v>
      </c>
      <c r="AF22">
        <f t="shared" si="20"/>
        <v>0.79709147270920655</v>
      </c>
    </row>
    <row r="23" spans="1:35" x14ac:dyDescent="0.35">
      <c r="A23">
        <v>-15</v>
      </c>
      <c r="B23">
        <v>0.88673000000000002</v>
      </c>
      <c r="C23">
        <v>146.89500000000001</v>
      </c>
      <c r="D23">
        <v>33.162100000000002</v>
      </c>
      <c r="E23">
        <v>48.204799999999999</v>
      </c>
      <c r="F23">
        <v>4.02E-2</v>
      </c>
      <c r="G23">
        <v>6.2615999999999996</v>
      </c>
      <c r="H23">
        <v>2.1030000000000002</v>
      </c>
      <c r="I23">
        <v>162.4042</v>
      </c>
      <c r="J23">
        <v>0</v>
      </c>
      <c r="K23">
        <v>2</v>
      </c>
      <c r="L23">
        <v>0</v>
      </c>
      <c r="M23">
        <v>4.4146999999999998</v>
      </c>
      <c r="N23" t="b">
        <v>1</v>
      </c>
      <c r="O23" t="b">
        <v>1</v>
      </c>
      <c r="P23">
        <v>0</v>
      </c>
      <c r="Q23">
        <v>492.08893132209778</v>
      </c>
      <c r="V23">
        <v>8</v>
      </c>
      <c r="W23">
        <f t="shared" si="12"/>
        <v>205.79851794864433</v>
      </c>
      <c r="X23">
        <f t="shared" si="13"/>
        <v>206.39002403187664</v>
      </c>
      <c r="Y23">
        <f t="shared" si="14"/>
        <v>205.95308292677296</v>
      </c>
      <c r="Z23">
        <f t="shared" si="15"/>
        <v>0.70960748474867519</v>
      </c>
      <c r="AA23">
        <f t="shared" si="16"/>
        <v>0.66987455097525572</v>
      </c>
      <c r="AB23">
        <f t="shared" si="17"/>
        <v>0.6880089886857067</v>
      </c>
      <c r="AD23">
        <f t="shared" si="18"/>
        <v>0.81930524005931249</v>
      </c>
      <c r="AE23">
        <f t="shared" si="19"/>
        <v>0.78177208044416024</v>
      </c>
      <c r="AF23">
        <f t="shared" si="20"/>
        <v>0.79962093224874631</v>
      </c>
    </row>
    <row r="24" spans="1:35" ht="58" x14ac:dyDescent="0.35">
      <c r="A24">
        <v>-10</v>
      </c>
      <c r="B24">
        <v>0.86872000000000005</v>
      </c>
      <c r="C24">
        <v>143.91149999999999</v>
      </c>
      <c r="D24">
        <v>32.907299999999999</v>
      </c>
      <c r="E24">
        <v>50.179099999999998</v>
      </c>
      <c r="F24">
        <v>4.0399999999999998E-2</v>
      </c>
      <c r="G24">
        <v>6.2552000000000003</v>
      </c>
      <c r="H24">
        <v>2.1472000000000002</v>
      </c>
      <c r="I24">
        <v>161.31030000000001</v>
      </c>
      <c r="J24">
        <v>0</v>
      </c>
      <c r="K24">
        <v>2</v>
      </c>
      <c r="L24">
        <v>0</v>
      </c>
      <c r="M24">
        <v>4.4420000000000002</v>
      </c>
      <c r="N24" t="b">
        <v>1</v>
      </c>
      <c r="O24" t="b">
        <v>1</v>
      </c>
      <c r="P24">
        <v>0</v>
      </c>
      <c r="Q24">
        <v>532.78631114959717</v>
      </c>
      <c r="V24" s="11" t="s">
        <v>32</v>
      </c>
      <c r="W24" t="s">
        <v>38</v>
      </c>
      <c r="X24" t="s">
        <v>37</v>
      </c>
      <c r="AG24" t="s">
        <v>39</v>
      </c>
    </row>
    <row r="25" spans="1:35" ht="43.5" x14ac:dyDescent="0.35">
      <c r="A25">
        <v>-5</v>
      </c>
      <c r="B25">
        <v>0.85536000000000001</v>
      </c>
      <c r="C25">
        <v>141.69909999999999</v>
      </c>
      <c r="D25">
        <v>32.692300000000003</v>
      </c>
      <c r="E25">
        <v>51.981400000000001</v>
      </c>
      <c r="F25">
        <v>4.0399999999999998E-2</v>
      </c>
      <c r="G25">
        <v>6.2504999999999997</v>
      </c>
      <c r="H25">
        <v>2.1156999999999999</v>
      </c>
      <c r="I25">
        <v>160.21430000000001</v>
      </c>
      <c r="J25">
        <v>0</v>
      </c>
      <c r="K25">
        <v>2</v>
      </c>
      <c r="L25">
        <v>0</v>
      </c>
      <c r="M25">
        <v>4.4412000000000003</v>
      </c>
      <c r="N25" t="b">
        <v>1</v>
      </c>
      <c r="O25" t="b">
        <v>1</v>
      </c>
      <c r="P25">
        <v>0</v>
      </c>
      <c r="Q25">
        <v>1223.828275918961</v>
      </c>
      <c r="W25" s="7" t="s">
        <v>29</v>
      </c>
      <c r="X25" s="8" t="s">
        <v>30</v>
      </c>
      <c r="Y25" s="9" t="s">
        <v>31</v>
      </c>
      <c r="AG25" s="7" t="s">
        <v>29</v>
      </c>
      <c r="AH25" s="8" t="s">
        <v>30</v>
      </c>
      <c r="AI25" s="9" t="s">
        <v>31</v>
      </c>
    </row>
    <row r="26" spans="1:35" x14ac:dyDescent="0.35">
      <c r="A26">
        <v>0</v>
      </c>
      <c r="B26">
        <v>0.84453</v>
      </c>
      <c r="C26">
        <v>138.76089999999999</v>
      </c>
      <c r="D26">
        <v>32.488599999999998</v>
      </c>
      <c r="E26">
        <v>53.027099999999997</v>
      </c>
      <c r="F26">
        <v>4.0800000000000003E-2</v>
      </c>
      <c r="G26">
        <v>6.2443</v>
      </c>
      <c r="H26">
        <v>2.1806000000000001</v>
      </c>
      <c r="I26">
        <v>159.11670000000001</v>
      </c>
      <c r="J26">
        <v>0</v>
      </c>
      <c r="K26">
        <v>2</v>
      </c>
      <c r="L26">
        <v>0</v>
      </c>
      <c r="M26">
        <v>4.4866000000000001</v>
      </c>
      <c r="N26" t="b">
        <v>1</v>
      </c>
      <c r="O26" t="b">
        <v>1</v>
      </c>
      <c r="P26">
        <v>0</v>
      </c>
      <c r="Q26">
        <v>522.68158960342407</v>
      </c>
      <c r="V26">
        <v>-29</v>
      </c>
      <c r="W26">
        <f>C38+(E38*$T$4*$T$5)-F38/$T$3/$T$4-G38-H38/$T$3/$T$4</f>
        <v>193.41254983166402</v>
      </c>
      <c r="X26">
        <f>C47+(E47*$T$4*$T$5)-F47/$T$3/$T$4-G47-H47/$T$3/$T$4</f>
        <v>161.10513499024987</v>
      </c>
      <c r="Y26">
        <f>C29+(E29*$T$4*$T$5)-F29/$T$3/$T$4-G29-H29/$T$3/$T$4</f>
        <v>175.06425550511426</v>
      </c>
      <c r="Z26">
        <f>W26/((100*C38/D38)-I38)</f>
        <v>0.64742050077029234</v>
      </c>
      <c r="AA26">
        <f>X26/((100*C47/D47)-I47)</f>
        <v>0.61316832558461654</v>
      </c>
      <c r="AB26">
        <f>Y26/((100*C29/D29)-I29)</f>
        <v>0.63051292317147878</v>
      </c>
      <c r="AD26">
        <f>(W26+I34)/(100*C34/D34)</f>
        <v>0.78854341878734446</v>
      </c>
      <c r="AE26">
        <f>(X26+I43)/(100*C43/D43)</f>
        <v>0.6836358079629965</v>
      </c>
      <c r="AF26">
        <f>(Y26+I25)/(100*C25/D25)</f>
        <v>0.77354246569948926</v>
      </c>
      <c r="AG26">
        <f>B38</f>
        <v>0.94847999999999999</v>
      </c>
      <c r="AH26">
        <f>B47</f>
        <v>0.78971999999999998</v>
      </c>
      <c r="AI26">
        <f t="shared" ref="AI26:AI34" si="21">B29</f>
        <v>0.85985999999999996</v>
      </c>
    </row>
    <row r="27" spans="1:35" x14ac:dyDescent="0.35">
      <c r="A27">
        <v>5</v>
      </c>
      <c r="B27">
        <v>0.84352000000000005</v>
      </c>
      <c r="C27">
        <v>134.78270000000001</v>
      </c>
      <c r="D27">
        <v>32.3001</v>
      </c>
      <c r="E27">
        <v>53.0535</v>
      </c>
      <c r="F27">
        <v>4.1000000000000002E-2</v>
      </c>
      <c r="G27">
        <v>6.2359</v>
      </c>
      <c r="H27">
        <v>2.3096999999999999</v>
      </c>
      <c r="I27">
        <v>158.6</v>
      </c>
      <c r="J27">
        <v>0</v>
      </c>
      <c r="K27">
        <v>2</v>
      </c>
      <c r="L27">
        <v>0</v>
      </c>
      <c r="M27">
        <v>4.5037000000000003</v>
      </c>
      <c r="N27" t="b">
        <v>1</v>
      </c>
      <c r="O27" t="b">
        <v>1</v>
      </c>
      <c r="P27">
        <v>0</v>
      </c>
      <c r="Q27">
        <v>587.36011433601379</v>
      </c>
      <c r="V27">
        <v>-25</v>
      </c>
      <c r="W27">
        <f t="shared" ref="W27:W34" si="22">C39+(E39*$T$4*$T$5)-F39/$T$3/$T$4-G39-H39/$T$3/$T$4</f>
        <v>206.75202992455081</v>
      </c>
      <c r="X27">
        <f t="shared" ref="X27:X34" si="23">C48+(E48*$T$4*$T$5)-F48/$T$3/$T$4-G48-H48/$T$3/$T$4</f>
        <v>170.7073221993833</v>
      </c>
      <c r="Y27">
        <f t="shared" ref="Y27:Y34" si="24">C30+(E30*$T$4*$T$5)-F30/$T$3/$T$4-G30-H30/$T$3/$T$4</f>
        <v>187.45722067174907</v>
      </c>
      <c r="Z27">
        <f t="shared" ref="Z27:Z34" si="25">W27/((100*C39/D39)-I39)</f>
        <v>0.64921369681020769</v>
      </c>
      <c r="AA27">
        <f t="shared" ref="AA27:AA34" si="26">X27/((100*C48/D48)-I48)</f>
        <v>0.62830241744233351</v>
      </c>
      <c r="AB27">
        <f t="shared" ref="AB27:AB34" si="27">Y27/((100*C30/D30)-I30)</f>
        <v>0.64701713584893716</v>
      </c>
      <c r="AD27">
        <f t="shared" ref="AD27:AD34" si="28">(W27+I35)/(100*C35/D35)</f>
        <v>0.82576858642541395</v>
      </c>
      <c r="AE27">
        <f t="shared" ref="AE27:AE34" si="29">(X27+I44)/(100*C44/D44)</f>
        <v>0.71306302567322988</v>
      </c>
      <c r="AF27">
        <f t="shared" ref="AF27:AF34" si="30">(Y27+I26)/(100*C26/D26)</f>
        <v>0.81144627046496431</v>
      </c>
      <c r="AG27">
        <f t="shared" ref="AG27:AG34" si="31">B39</f>
        <v>1.0100499999999999</v>
      </c>
      <c r="AH27">
        <f t="shared" ref="AH27:AH34" si="32">B48</f>
        <v>0.83677000000000001</v>
      </c>
      <c r="AI27">
        <f t="shared" si="21"/>
        <v>0.91771000000000003</v>
      </c>
    </row>
    <row r="28" spans="1:35" x14ac:dyDescent="0.35">
      <c r="A28">
        <v>8</v>
      </c>
      <c r="B28">
        <v>0.84131</v>
      </c>
      <c r="C28">
        <v>132.14959999999999</v>
      </c>
      <c r="D28">
        <v>32.145000000000003</v>
      </c>
      <c r="E28">
        <v>52.732700000000001</v>
      </c>
      <c r="F28">
        <v>4.0399999999999998E-2</v>
      </c>
      <c r="G28">
        <v>6.2302999999999997</v>
      </c>
      <c r="H28">
        <v>2.4064000000000001</v>
      </c>
      <c r="I28">
        <v>157.9496</v>
      </c>
      <c r="J28">
        <v>0</v>
      </c>
      <c r="K28">
        <v>2</v>
      </c>
      <c r="L28">
        <v>0</v>
      </c>
      <c r="M28">
        <v>4.4447999999999999</v>
      </c>
      <c r="N28" t="b">
        <v>1</v>
      </c>
      <c r="O28" t="b">
        <v>1</v>
      </c>
      <c r="P28">
        <v>0</v>
      </c>
      <c r="Q28">
        <v>1762.506758213043</v>
      </c>
      <c r="V28">
        <v>-20</v>
      </c>
      <c r="W28">
        <f t="shared" si="22"/>
        <v>216.59155506460394</v>
      </c>
      <c r="X28">
        <f t="shared" si="23"/>
        <v>179.58275311594895</v>
      </c>
      <c r="Y28">
        <f t="shared" si="24"/>
        <v>197.85202699937264</v>
      </c>
      <c r="Z28">
        <f t="shared" si="25"/>
        <v>0.64495454472649927</v>
      </c>
      <c r="AA28">
        <f t="shared" si="26"/>
        <v>0.64577060382249829</v>
      </c>
      <c r="AB28">
        <f t="shared" si="27"/>
        <v>0.66122196160902258</v>
      </c>
      <c r="AD28">
        <f t="shared" si="28"/>
        <v>0.86624565966150258</v>
      </c>
      <c r="AE28">
        <f t="shared" si="29"/>
        <v>0.74809692028732366</v>
      </c>
      <c r="AF28">
        <f t="shared" si="30"/>
        <v>0.85422210100275742</v>
      </c>
      <c r="AG28">
        <f t="shared" si="31"/>
        <v>1.0485500000000001</v>
      </c>
      <c r="AH28">
        <f t="shared" si="32"/>
        <v>0.87117999999999995</v>
      </c>
      <c r="AI28">
        <f t="shared" si="21"/>
        <v>0.95733000000000001</v>
      </c>
    </row>
    <row r="29" spans="1:35" x14ac:dyDescent="0.35">
      <c r="A29">
        <v>-29</v>
      </c>
      <c r="B29">
        <v>0.85985999999999996</v>
      </c>
      <c r="C29">
        <v>142.44489999999999</v>
      </c>
      <c r="D29">
        <v>32.771099999999997</v>
      </c>
      <c r="E29">
        <v>42.977600000000002</v>
      </c>
      <c r="F29">
        <v>3.9899999999999998E-2</v>
      </c>
      <c r="G29">
        <v>6.2521000000000004</v>
      </c>
      <c r="H29">
        <v>2.6173999999999999</v>
      </c>
      <c r="I29">
        <v>157.01249999999999</v>
      </c>
      <c r="K29">
        <v>0</v>
      </c>
      <c r="L29">
        <v>0</v>
      </c>
      <c r="M29">
        <v>4.3882000000000003</v>
      </c>
      <c r="N29" t="b">
        <v>0</v>
      </c>
      <c r="O29" t="b">
        <v>1</v>
      </c>
      <c r="P29">
        <v>0</v>
      </c>
      <c r="Q29">
        <v>606.85274505615234</v>
      </c>
      <c r="V29">
        <v>-15</v>
      </c>
      <c r="W29">
        <f t="shared" si="22"/>
        <v>216.93447493414141</v>
      </c>
      <c r="X29">
        <f t="shared" si="23"/>
        <v>180.12927690625196</v>
      </c>
      <c r="Y29">
        <f t="shared" si="24"/>
        <v>198.48648515336524</v>
      </c>
      <c r="Z29">
        <f t="shared" si="25"/>
        <v>0.65998462492866072</v>
      </c>
      <c r="AA29">
        <f t="shared" si="26"/>
        <v>0.65435852361115499</v>
      </c>
      <c r="AB29">
        <f t="shared" si="27"/>
        <v>0.67130130649635533</v>
      </c>
      <c r="AD29">
        <f t="shared" si="28"/>
        <v>0.87786859787469795</v>
      </c>
      <c r="AE29">
        <f t="shared" si="29"/>
        <v>0.75856863659332552</v>
      </c>
      <c r="AF29">
        <f t="shared" si="30"/>
        <v>0.86702025259667281</v>
      </c>
      <c r="AG29">
        <f t="shared" si="31"/>
        <v>1.03725</v>
      </c>
      <c r="AH29">
        <f t="shared" si="32"/>
        <v>0.86153999999999997</v>
      </c>
      <c r="AI29">
        <f t="shared" si="21"/>
        <v>0.94764999999999999</v>
      </c>
    </row>
    <row r="30" spans="1:35" x14ac:dyDescent="0.35">
      <c r="A30">
        <v>-25</v>
      </c>
      <c r="B30">
        <v>0.91771000000000003</v>
      </c>
      <c r="C30">
        <v>152.02770000000001</v>
      </c>
      <c r="D30">
        <v>33.535600000000002</v>
      </c>
      <c r="E30">
        <v>45.2438</v>
      </c>
      <c r="F30">
        <v>4.0300000000000002E-2</v>
      </c>
      <c r="G30">
        <v>6.2725</v>
      </c>
      <c r="H30">
        <v>2.0226999999999999</v>
      </c>
      <c r="I30">
        <v>163.607</v>
      </c>
      <c r="K30">
        <v>0</v>
      </c>
      <c r="L30">
        <v>0</v>
      </c>
      <c r="M30">
        <v>4.4345999999999997</v>
      </c>
      <c r="N30" t="b">
        <v>0</v>
      </c>
      <c r="O30" t="b">
        <v>1</v>
      </c>
      <c r="P30">
        <v>0</v>
      </c>
      <c r="Q30">
        <v>1536.6483061313629</v>
      </c>
      <c r="V30">
        <v>-10</v>
      </c>
      <c r="W30">
        <f t="shared" si="22"/>
        <v>217.02728058661347</v>
      </c>
      <c r="X30">
        <f t="shared" si="23"/>
        <v>180.52279650500799</v>
      </c>
      <c r="Y30">
        <f t="shared" si="24"/>
        <v>198.83285532277509</v>
      </c>
      <c r="Z30">
        <f t="shared" si="25"/>
        <v>0.67400151133663244</v>
      </c>
      <c r="AA30">
        <f t="shared" si="26"/>
        <v>0.66262102606150186</v>
      </c>
      <c r="AB30">
        <f t="shared" si="27"/>
        <v>0.68073926798168138</v>
      </c>
      <c r="AD30">
        <f t="shared" si="28"/>
        <v>0.82402984340171226</v>
      </c>
      <c r="AE30">
        <f t="shared" si="29"/>
        <v>0.80049920408270603</v>
      </c>
      <c r="AF30">
        <f t="shared" si="30"/>
        <v>0.81866347786534954</v>
      </c>
      <c r="AG30">
        <f t="shared" si="31"/>
        <v>1.02542</v>
      </c>
      <c r="AH30">
        <f t="shared" si="32"/>
        <v>0.85135000000000005</v>
      </c>
      <c r="AI30">
        <f t="shared" si="21"/>
        <v>0.93705000000000005</v>
      </c>
    </row>
    <row r="31" spans="1:35" x14ac:dyDescent="0.35">
      <c r="A31">
        <v>-20</v>
      </c>
      <c r="B31">
        <v>0.95733000000000001</v>
      </c>
      <c r="C31">
        <v>158.5907</v>
      </c>
      <c r="D31">
        <v>33.920299999999997</v>
      </c>
      <c r="E31">
        <v>48.476100000000002</v>
      </c>
      <c r="F31">
        <v>4.0300000000000002E-2</v>
      </c>
      <c r="G31">
        <v>6.2864000000000004</v>
      </c>
      <c r="H31">
        <v>1.3552</v>
      </c>
      <c r="I31">
        <v>168.31739999999999</v>
      </c>
      <c r="K31">
        <v>0</v>
      </c>
      <c r="L31">
        <v>0</v>
      </c>
      <c r="M31">
        <v>4.4348000000000001</v>
      </c>
      <c r="N31" t="b">
        <v>0</v>
      </c>
      <c r="O31" t="b">
        <v>1</v>
      </c>
      <c r="P31">
        <v>0</v>
      </c>
      <c r="Q31">
        <v>1517.2727429866791</v>
      </c>
      <c r="V31">
        <v>-5</v>
      </c>
      <c r="W31">
        <f t="shared" si="22"/>
        <v>217.29339187009037</v>
      </c>
      <c r="X31">
        <f t="shared" si="23"/>
        <v>181.50402233887294</v>
      </c>
      <c r="Y31">
        <f t="shared" si="24"/>
        <v>199.70820992674109</v>
      </c>
      <c r="Z31">
        <f t="shared" si="25"/>
        <v>0.68413198692657784</v>
      </c>
      <c r="AA31">
        <f t="shared" si="26"/>
        <v>0.66950810288599027</v>
      </c>
      <c r="AB31">
        <f t="shared" si="27"/>
        <v>0.68802044051979483</v>
      </c>
      <c r="AD31">
        <f t="shared" si="28"/>
        <v>0.79396944348212395</v>
      </c>
      <c r="AE31">
        <f t="shared" si="29"/>
        <v>0.78891835292896006</v>
      </c>
      <c r="AF31">
        <f t="shared" si="30"/>
        <v>0.80143247276774021</v>
      </c>
      <c r="AG31">
        <f t="shared" si="31"/>
        <v>1.0164800000000001</v>
      </c>
      <c r="AH31">
        <f t="shared" si="32"/>
        <v>0.84519999999999995</v>
      </c>
      <c r="AI31">
        <f t="shared" si="21"/>
        <v>0.93044000000000004</v>
      </c>
    </row>
    <row r="32" spans="1:35" x14ac:dyDescent="0.35">
      <c r="A32">
        <v>-15</v>
      </c>
      <c r="B32">
        <v>0.94764999999999999</v>
      </c>
      <c r="C32">
        <v>156.98759999999999</v>
      </c>
      <c r="D32">
        <v>33.847700000000003</v>
      </c>
      <c r="E32">
        <v>50.7254</v>
      </c>
      <c r="F32">
        <v>4.0399999999999998E-2</v>
      </c>
      <c r="G32">
        <v>6.2830000000000004</v>
      </c>
      <c r="H32">
        <v>1.3063</v>
      </c>
      <c r="I32">
        <v>168.13159999999999</v>
      </c>
      <c r="K32">
        <v>0</v>
      </c>
      <c r="L32">
        <v>0</v>
      </c>
      <c r="M32">
        <v>4.4370000000000003</v>
      </c>
      <c r="N32" t="b">
        <v>0</v>
      </c>
      <c r="O32" t="b">
        <v>1</v>
      </c>
      <c r="P32">
        <v>0</v>
      </c>
      <c r="Q32">
        <v>1135.828397750854</v>
      </c>
      <c r="V32">
        <v>0</v>
      </c>
      <c r="W32">
        <f t="shared" si="22"/>
        <v>215.54819591302498</v>
      </c>
      <c r="X32">
        <f t="shared" si="23"/>
        <v>180.86334608623073</v>
      </c>
      <c r="Y32">
        <f t="shared" si="24"/>
        <v>198.73947885409888</v>
      </c>
      <c r="Z32">
        <f t="shared" si="25"/>
        <v>0.69396540229077863</v>
      </c>
      <c r="AA32">
        <f t="shared" si="26"/>
        <v>0.67700704411473833</v>
      </c>
      <c r="AB32">
        <f t="shared" si="27"/>
        <v>0.69554448470388708</v>
      </c>
      <c r="AD32">
        <f t="shared" si="28"/>
        <v>0.76572972913139159</v>
      </c>
      <c r="AE32">
        <f t="shared" si="29"/>
        <v>0.77804469746014793</v>
      </c>
      <c r="AF32">
        <f t="shared" si="30"/>
        <v>0.78508257090703848</v>
      </c>
      <c r="AG32">
        <f t="shared" si="31"/>
        <v>1.00908</v>
      </c>
      <c r="AH32">
        <f t="shared" si="32"/>
        <v>0.84099999999999997</v>
      </c>
      <c r="AI32">
        <f t="shared" si="21"/>
        <v>0.92576999999999998</v>
      </c>
    </row>
    <row r="33" spans="1:53" x14ac:dyDescent="0.35">
      <c r="A33">
        <v>-10</v>
      </c>
      <c r="B33">
        <v>0.93705000000000005</v>
      </c>
      <c r="C33">
        <v>155.2319</v>
      </c>
      <c r="D33">
        <v>33.743899999999996</v>
      </c>
      <c r="E33">
        <v>52.829700000000003</v>
      </c>
      <c r="F33">
        <v>4.0300000000000002E-2</v>
      </c>
      <c r="G33">
        <v>6.2793000000000001</v>
      </c>
      <c r="H33">
        <v>1.2529999999999999</v>
      </c>
      <c r="I33">
        <v>167.94579999999999</v>
      </c>
      <c r="K33">
        <v>0</v>
      </c>
      <c r="L33">
        <v>0</v>
      </c>
      <c r="M33">
        <v>4.4318999999999997</v>
      </c>
      <c r="N33" t="b">
        <v>0</v>
      </c>
      <c r="O33" t="b">
        <v>1</v>
      </c>
      <c r="P33">
        <v>0</v>
      </c>
      <c r="Q33">
        <v>664.80179214477539</v>
      </c>
      <c r="V33">
        <v>5</v>
      </c>
      <c r="W33">
        <f t="shared" si="22"/>
        <v>210.46451129395004</v>
      </c>
      <c r="X33">
        <f t="shared" si="23"/>
        <v>177.4641559320149</v>
      </c>
      <c r="Y33">
        <f t="shared" si="24"/>
        <v>194.29244468757045</v>
      </c>
      <c r="Z33">
        <f t="shared" si="25"/>
        <v>0.70253022765426743</v>
      </c>
      <c r="AA33">
        <f t="shared" si="26"/>
        <v>0.68615577396888261</v>
      </c>
      <c r="AB33">
        <f t="shared" si="27"/>
        <v>0.7042625250155683</v>
      </c>
      <c r="AD33">
        <f t="shared" si="28"/>
        <v>0.76639709841338721</v>
      </c>
      <c r="AE33">
        <f t="shared" si="29"/>
        <v>0.77512144652941128</v>
      </c>
      <c r="AF33">
        <f t="shared" si="30"/>
        <v>0.78141333056696716</v>
      </c>
      <c r="AG33">
        <f t="shared" si="31"/>
        <v>1.0084200000000001</v>
      </c>
      <c r="AH33">
        <f t="shared" si="32"/>
        <v>0.84326000000000001</v>
      </c>
      <c r="AI33">
        <f t="shared" si="21"/>
        <v>0.92593999999999999</v>
      </c>
    </row>
    <row r="34" spans="1:53" x14ac:dyDescent="0.35">
      <c r="A34">
        <v>-5</v>
      </c>
      <c r="B34">
        <v>0.93044000000000004</v>
      </c>
      <c r="C34">
        <v>154.13730000000001</v>
      </c>
      <c r="D34">
        <v>33.6526</v>
      </c>
      <c r="E34">
        <v>54.731000000000002</v>
      </c>
      <c r="F34">
        <v>4.0500000000000001E-2</v>
      </c>
      <c r="G34">
        <v>6.2769000000000004</v>
      </c>
      <c r="H34">
        <v>1.1372</v>
      </c>
      <c r="I34">
        <v>167.76</v>
      </c>
      <c r="K34">
        <v>0</v>
      </c>
      <c r="L34">
        <v>0</v>
      </c>
      <c r="M34">
        <v>4.4474</v>
      </c>
      <c r="N34" t="b">
        <v>0</v>
      </c>
      <c r="O34" t="b">
        <v>1</v>
      </c>
      <c r="P34">
        <v>0</v>
      </c>
      <c r="Q34">
        <v>1395.4124226570129</v>
      </c>
      <c r="V34">
        <v>8</v>
      </c>
      <c r="W34">
        <f t="shared" si="22"/>
        <v>207.18589495927699</v>
      </c>
      <c r="X34">
        <f t="shared" si="23"/>
        <v>174.41245193393939</v>
      </c>
      <c r="Y34">
        <f t="shared" si="24"/>
        <v>191.17246153573632</v>
      </c>
      <c r="Z34">
        <f t="shared" si="25"/>
        <v>0.70589337165152932</v>
      </c>
      <c r="AA34">
        <f t="shared" si="26"/>
        <v>0.68911889555043426</v>
      </c>
      <c r="AB34">
        <f t="shared" si="27"/>
        <v>0.70722919011666807</v>
      </c>
      <c r="AD34">
        <f t="shared" si="28"/>
        <v>0.77003783514068791</v>
      </c>
      <c r="AE34">
        <f t="shared" si="29"/>
        <v>0.77300456984644972</v>
      </c>
      <c r="AF34">
        <f t="shared" si="30"/>
        <v>0.78064178209734814</v>
      </c>
      <c r="AG34">
        <f t="shared" si="31"/>
        <v>1.00746</v>
      </c>
      <c r="AH34">
        <f t="shared" si="32"/>
        <v>0.84101000000000004</v>
      </c>
      <c r="AI34">
        <f t="shared" si="21"/>
        <v>0.92483000000000004</v>
      </c>
    </row>
    <row r="35" spans="1:53" x14ac:dyDescent="0.35">
      <c r="A35">
        <v>0</v>
      </c>
      <c r="B35">
        <v>0.92576999999999998</v>
      </c>
      <c r="C35">
        <v>152.10830000000001</v>
      </c>
      <c r="D35">
        <v>33.555300000000003</v>
      </c>
      <c r="E35">
        <v>55.7988</v>
      </c>
      <c r="F35">
        <v>4.0800000000000003E-2</v>
      </c>
      <c r="G35">
        <v>6.2725999999999997</v>
      </c>
      <c r="H35">
        <v>1.1181000000000001</v>
      </c>
      <c r="I35">
        <v>167.57409999999999</v>
      </c>
      <c r="K35">
        <v>0</v>
      </c>
      <c r="L35">
        <v>0</v>
      </c>
      <c r="M35">
        <v>4.4878</v>
      </c>
      <c r="N35" t="b">
        <v>0</v>
      </c>
      <c r="O35" t="b">
        <v>1</v>
      </c>
      <c r="P35">
        <v>0</v>
      </c>
      <c r="Q35">
        <v>609.42277598381042</v>
      </c>
      <c r="V35" s="12" t="s">
        <v>35</v>
      </c>
      <c r="X35" s="13" t="s">
        <v>36</v>
      </c>
    </row>
    <row r="36" spans="1:53" ht="29" x14ac:dyDescent="0.35">
      <c r="A36">
        <v>5</v>
      </c>
      <c r="B36">
        <v>0.92593999999999999</v>
      </c>
      <c r="C36">
        <v>147.953</v>
      </c>
      <c r="D36">
        <v>33.377699999999997</v>
      </c>
      <c r="E36">
        <v>55.608600000000003</v>
      </c>
      <c r="F36">
        <v>4.0899999999999999E-2</v>
      </c>
      <c r="G36">
        <v>6.2637999999999998</v>
      </c>
      <c r="H36">
        <v>1.2271000000000001</v>
      </c>
      <c r="I36">
        <v>167.38829999999999</v>
      </c>
      <c r="K36">
        <v>0</v>
      </c>
      <c r="L36">
        <v>0</v>
      </c>
      <c r="M36">
        <v>4.5016999999999996</v>
      </c>
      <c r="N36" t="b">
        <v>0</v>
      </c>
      <c r="O36" t="b">
        <v>1</v>
      </c>
      <c r="P36">
        <v>0</v>
      </c>
      <c r="Q36">
        <v>781.86002039909363</v>
      </c>
      <c r="W36" s="7" t="s">
        <v>29</v>
      </c>
      <c r="X36" s="8" t="s">
        <v>30</v>
      </c>
      <c r="Y36" s="9" t="s">
        <v>31</v>
      </c>
    </row>
    <row r="37" spans="1:53" x14ac:dyDescent="0.3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0</v>
      </c>
      <c r="O37" t="b">
        <v>1</v>
      </c>
      <c r="P37">
        <v>0</v>
      </c>
      <c r="Q37">
        <v>863.82904314994812</v>
      </c>
      <c r="V37">
        <v>-29</v>
      </c>
      <c r="W37">
        <f>C92+(E92*$T$4*$T$5)-F92/$T$3/$T$4-G92-H92/$T$3/$T$4</f>
        <v>204.4120195247209</v>
      </c>
      <c r="X37">
        <f>C101+(E101*$T$4*$T$5)-F101/$T$3/$T$4-G101-H101/$T$3/$T$4</f>
        <v>205.92735306649655</v>
      </c>
      <c r="Y37">
        <f t="shared" ref="Y37:Y45" si="33">C83+(E83*$T$4*$T$5)-F83/$T$3/$T$4-G83-H83/$T$3/$T$4</f>
        <v>205.13768958891018</v>
      </c>
      <c r="Z37">
        <f>W37/((100*C92/D92)-I92)</f>
        <v>0.63775049435228259</v>
      </c>
      <c r="AA37">
        <f>X37/((100*C101/D101)+-101)</f>
        <v>0.53466589954439958</v>
      </c>
      <c r="AB37">
        <f>Y37/((100*C83/D83)-I83)</f>
        <v>0.62325556396576853</v>
      </c>
      <c r="AD37">
        <f>(W37+I92)/(100*C92/D92)</f>
        <v>0.76116837693471484</v>
      </c>
      <c r="AE37">
        <f>(X37+I101)/(100*C101/D101)</f>
        <v>0.73097168393717993</v>
      </c>
      <c r="AF37">
        <f>(Y37+I83)/(100*C83/D83)</f>
        <v>0.74493284017830408</v>
      </c>
    </row>
    <row r="38" spans="1:53" x14ac:dyDescent="0.35">
      <c r="A38">
        <v>-29</v>
      </c>
      <c r="B38">
        <v>0.94847999999999999</v>
      </c>
      <c r="C38">
        <v>157.12479999999999</v>
      </c>
      <c r="D38">
        <v>33.835799999999999</v>
      </c>
      <c r="E38">
        <v>45.822800000000001</v>
      </c>
      <c r="F38">
        <v>4.0399999999999998E-2</v>
      </c>
      <c r="G38">
        <v>6.2832999999999997</v>
      </c>
      <c r="H38">
        <v>1.7336</v>
      </c>
      <c r="I38">
        <v>165.6311</v>
      </c>
      <c r="J38">
        <v>8.6666000000000007</v>
      </c>
      <c r="K38">
        <v>1</v>
      </c>
      <c r="L38">
        <v>0</v>
      </c>
      <c r="M38">
        <v>4.4387999999999996</v>
      </c>
      <c r="N38" t="b">
        <v>0</v>
      </c>
      <c r="O38" t="b">
        <v>1</v>
      </c>
      <c r="P38">
        <v>41.168284729037957</v>
      </c>
      <c r="Q38">
        <v>1746.7370882034299</v>
      </c>
      <c r="V38">
        <v>-25</v>
      </c>
      <c r="W38">
        <f t="shared" ref="W38:W45" si="34">C93+(E93*$T$4*$T$5)-F93/$T$3/$T$4-G93-H93/$T$3/$T$4</f>
        <v>204.64101551528975</v>
      </c>
      <c r="X38">
        <f t="shared" ref="X38:X45" si="35">C102+(E102*$T$4*$T$5)-F102/$T$3/$T$4-G102-H102/$T$3/$T$4</f>
        <v>205.75463297944711</v>
      </c>
      <c r="Y38">
        <f t="shared" si="33"/>
        <v>205.12811200461454</v>
      </c>
      <c r="Z38">
        <f t="shared" ref="Z38:Z45" si="36">W38/((100*C93/D93)-I93)</f>
        <v>0.65282546453281254</v>
      </c>
      <c r="AA38">
        <f t="shared" ref="AA38:AA45" si="37">X38/((100*C102/D102)+-101)</f>
        <v>0.53434806285234471</v>
      </c>
      <c r="AB38">
        <f t="shared" ref="AB38:AB44" si="38">Y38/((100*C84/D84)-I84)</f>
        <v>0.63615415876698722</v>
      </c>
      <c r="AD38">
        <f t="shared" ref="AD38:AD45" si="39">(W38+I93)/(100*C93/D93)</f>
        <v>0.77609903208006237</v>
      </c>
      <c r="AE38">
        <f t="shared" ref="AE38:AE45" si="40">(X38+I102)/(100*C102/D102)</f>
        <v>0.74352307470353174</v>
      </c>
      <c r="AF38">
        <f t="shared" ref="AF38:AF45" si="41">(Y38+I84)/(100*C84/D84)</f>
        <v>0.75862474836327864</v>
      </c>
    </row>
    <row r="39" spans="1:53" x14ac:dyDescent="0.35">
      <c r="A39">
        <v>-25</v>
      </c>
      <c r="B39">
        <v>1.0100499999999999</v>
      </c>
      <c r="C39">
        <v>167.32480000000001</v>
      </c>
      <c r="D39">
        <v>34.0747</v>
      </c>
      <c r="E39">
        <v>48.208399999999997</v>
      </c>
      <c r="F39">
        <v>4.0399999999999998E-2</v>
      </c>
      <c r="G39">
        <v>6.3048999999999999</v>
      </c>
      <c r="H39">
        <v>0.93740000000000001</v>
      </c>
      <c r="I39">
        <v>172.58760000000001</v>
      </c>
      <c r="J39">
        <v>9.0287000000000006</v>
      </c>
      <c r="K39">
        <v>1</v>
      </c>
      <c r="L39">
        <v>0</v>
      </c>
      <c r="M39">
        <v>4.4360999999999997</v>
      </c>
      <c r="N39" t="b">
        <v>0</v>
      </c>
      <c r="O39" t="b">
        <v>1</v>
      </c>
      <c r="P39">
        <v>41.168284729037957</v>
      </c>
      <c r="Q39">
        <v>1779.6836950778959</v>
      </c>
      <c r="V39">
        <v>-20</v>
      </c>
      <c r="W39">
        <f t="shared" si="34"/>
        <v>206.61502577963847</v>
      </c>
      <c r="X39">
        <f t="shared" si="35"/>
        <v>207.4836835669112</v>
      </c>
      <c r="Y39">
        <f t="shared" si="33"/>
        <v>206.94935951134502</v>
      </c>
      <c r="Z39">
        <f t="shared" si="36"/>
        <v>0.67007101397554758</v>
      </c>
      <c r="AA39">
        <f t="shared" si="37"/>
        <v>0.53901406637103566</v>
      </c>
      <c r="AB39">
        <f t="shared" si="38"/>
        <v>0.65157412488013533</v>
      </c>
      <c r="AD39">
        <f t="shared" si="39"/>
        <v>0.79064363265355608</v>
      </c>
      <c r="AE39">
        <f t="shared" si="40"/>
        <v>0.75625868320755063</v>
      </c>
      <c r="AF39">
        <f t="shared" si="41"/>
        <v>0.77226211226929653</v>
      </c>
    </row>
    <row r="40" spans="1:53" x14ac:dyDescent="0.35">
      <c r="A40">
        <v>-20</v>
      </c>
      <c r="B40">
        <v>1.0485500000000001</v>
      </c>
      <c r="C40">
        <v>173.70249999999999</v>
      </c>
      <c r="D40">
        <v>33.833199999999998</v>
      </c>
      <c r="E40">
        <v>51.5246</v>
      </c>
      <c r="F40">
        <v>4.0399999999999998E-2</v>
      </c>
      <c r="G40">
        <v>6.3183999999999996</v>
      </c>
      <c r="H40">
        <v>0.69479999999999997</v>
      </c>
      <c r="I40">
        <v>177.5839</v>
      </c>
      <c r="J40">
        <v>9.3070000000000004</v>
      </c>
      <c r="K40">
        <v>1</v>
      </c>
      <c r="L40">
        <v>0</v>
      </c>
      <c r="M40">
        <v>4.4368999999999996</v>
      </c>
      <c r="N40" t="b">
        <v>0</v>
      </c>
      <c r="O40" t="b">
        <v>1</v>
      </c>
      <c r="P40">
        <v>41.290428426012213</v>
      </c>
      <c r="Q40">
        <v>1606.903966903687</v>
      </c>
      <c r="V40">
        <v>-15</v>
      </c>
      <c r="W40">
        <f t="shared" si="34"/>
        <v>209.28656797607653</v>
      </c>
      <c r="X40">
        <f t="shared" si="35"/>
        <v>210.30531965912812</v>
      </c>
      <c r="Y40">
        <f t="shared" si="33"/>
        <v>209.69488283053695</v>
      </c>
      <c r="Z40">
        <f t="shared" si="36"/>
        <v>0.67850161630667694</v>
      </c>
      <c r="AA40">
        <f t="shared" si="37"/>
        <v>0.54641712209676307</v>
      </c>
      <c r="AB40">
        <f t="shared" si="38"/>
        <v>0.65993888017537883</v>
      </c>
      <c r="AD40">
        <f t="shared" si="39"/>
        <v>0.79590152782993695</v>
      </c>
      <c r="AE40">
        <f t="shared" si="40"/>
        <v>0.76156335871749603</v>
      </c>
      <c r="AF40">
        <f t="shared" si="41"/>
        <v>0.77761187775024698</v>
      </c>
    </row>
    <row r="41" spans="1:53" x14ac:dyDescent="0.35">
      <c r="A41">
        <v>-15</v>
      </c>
      <c r="B41">
        <v>1.03725</v>
      </c>
      <c r="C41">
        <v>171.83070000000001</v>
      </c>
      <c r="D41">
        <v>33.950400000000002</v>
      </c>
      <c r="E41">
        <v>53.807600000000001</v>
      </c>
      <c r="F41">
        <v>4.02E-2</v>
      </c>
      <c r="G41">
        <v>6.3144999999999998</v>
      </c>
      <c r="H41">
        <v>0.69889999999999997</v>
      </c>
      <c r="I41">
        <v>177.4265</v>
      </c>
      <c r="J41">
        <v>9.3254000000000001</v>
      </c>
      <c r="K41">
        <v>1</v>
      </c>
      <c r="L41">
        <v>0</v>
      </c>
      <c r="M41">
        <v>4.4172000000000002</v>
      </c>
      <c r="N41" t="b">
        <v>0</v>
      </c>
      <c r="O41" t="b">
        <v>1</v>
      </c>
      <c r="P41">
        <v>41.462816797495123</v>
      </c>
      <c r="Q41">
        <v>515.09103012084961</v>
      </c>
      <c r="V41">
        <v>-10</v>
      </c>
      <c r="W41">
        <f t="shared" si="34"/>
        <v>211.88196133985113</v>
      </c>
      <c r="X41">
        <f t="shared" si="35"/>
        <v>212.93260607850078</v>
      </c>
      <c r="Y41">
        <f t="shared" si="33"/>
        <v>212.3005749713769</v>
      </c>
      <c r="Z41">
        <f t="shared" si="36"/>
        <v>0.68631237458473782</v>
      </c>
      <c r="AA41">
        <f t="shared" si="37"/>
        <v>0.55308154062680293</v>
      </c>
      <c r="AB41">
        <f t="shared" si="38"/>
        <v>0.66751247292528593</v>
      </c>
      <c r="AD41">
        <f t="shared" si="39"/>
        <v>0.80073116072107753</v>
      </c>
      <c r="AE41">
        <f t="shared" si="40"/>
        <v>0.76621224792389531</v>
      </c>
      <c r="AF41">
        <f t="shared" si="41"/>
        <v>0.78241097181044472</v>
      </c>
    </row>
    <row r="42" spans="1:53" ht="92" x14ac:dyDescent="2">
      <c r="A42">
        <v>-10</v>
      </c>
      <c r="B42">
        <v>1.02542</v>
      </c>
      <c r="C42">
        <v>169.87129999999999</v>
      </c>
      <c r="D42">
        <v>34.0242</v>
      </c>
      <c r="E42">
        <v>55.924100000000003</v>
      </c>
      <c r="F42">
        <v>4.0300000000000002E-2</v>
      </c>
      <c r="G42">
        <v>6.3102999999999998</v>
      </c>
      <c r="H42">
        <v>0.70389999999999997</v>
      </c>
      <c r="I42">
        <v>177.2679</v>
      </c>
      <c r="J42">
        <v>9.3435000000000006</v>
      </c>
      <c r="K42">
        <v>1</v>
      </c>
      <c r="L42">
        <v>0</v>
      </c>
      <c r="M42">
        <v>4.4355000000000002</v>
      </c>
      <c r="N42" t="b">
        <v>0</v>
      </c>
      <c r="O42" t="b">
        <v>1</v>
      </c>
      <c r="P42">
        <v>41.63024126761259</v>
      </c>
      <c r="Q42">
        <v>691.10267734527588</v>
      </c>
      <c r="V42">
        <v>-5</v>
      </c>
      <c r="W42">
        <f t="shared" si="34"/>
        <v>213.96350101873472</v>
      </c>
      <c r="X42">
        <f t="shared" si="35"/>
        <v>215.11316595169592</v>
      </c>
      <c r="Y42">
        <f t="shared" si="33"/>
        <v>214.41340557814991</v>
      </c>
      <c r="Z42">
        <f t="shared" si="36"/>
        <v>0.69187164045852778</v>
      </c>
      <c r="AA42">
        <f t="shared" si="37"/>
        <v>0.55821168420055445</v>
      </c>
      <c r="AB42">
        <f t="shared" si="38"/>
        <v>0.67298351536860157</v>
      </c>
      <c r="AD42">
        <f t="shared" si="39"/>
        <v>0.80407635575632186</v>
      </c>
      <c r="AE42">
        <f t="shared" si="40"/>
        <v>0.76953714395070094</v>
      </c>
      <c r="AF42">
        <f t="shared" si="41"/>
        <v>0.78578091179149601</v>
      </c>
      <c r="BA42" s="14" t="s">
        <v>46</v>
      </c>
    </row>
    <row r="43" spans="1:53" x14ac:dyDescent="0.35">
      <c r="A43">
        <v>-5</v>
      </c>
      <c r="B43">
        <v>1.0164800000000001</v>
      </c>
      <c r="C43">
        <v>168.3903</v>
      </c>
      <c r="D43">
        <v>34.036999999999999</v>
      </c>
      <c r="E43">
        <v>57.732199999999999</v>
      </c>
      <c r="F43">
        <v>4.0399999999999998E-2</v>
      </c>
      <c r="G43">
        <v>6.3071999999999999</v>
      </c>
      <c r="H43">
        <v>0.71340000000000003</v>
      </c>
      <c r="I43">
        <v>177.10810000000001</v>
      </c>
      <c r="J43">
        <v>9.3613999999999997</v>
      </c>
      <c r="K43">
        <v>1</v>
      </c>
      <c r="L43">
        <v>0</v>
      </c>
      <c r="M43">
        <v>4.4400000000000004</v>
      </c>
      <c r="N43" t="b">
        <v>0</v>
      </c>
      <c r="O43" t="b">
        <v>1</v>
      </c>
      <c r="P43">
        <v>41.792645280061599</v>
      </c>
      <c r="Q43">
        <v>1442.9514014720919</v>
      </c>
      <c r="V43">
        <v>0</v>
      </c>
      <c r="W43">
        <f t="shared" si="34"/>
        <v>213.73945227725676</v>
      </c>
      <c r="X43">
        <f t="shared" si="35"/>
        <v>214.8885655703987</v>
      </c>
      <c r="Y43">
        <f t="shared" si="33"/>
        <v>214.17359702034025</v>
      </c>
      <c r="Z43">
        <f t="shared" si="36"/>
        <v>0.69819876665899105</v>
      </c>
      <c r="AA43">
        <f t="shared" si="37"/>
        <v>0.56242228401505123</v>
      </c>
      <c r="AB43">
        <f t="shared" si="38"/>
        <v>0.67883262410718481</v>
      </c>
      <c r="AD43">
        <f t="shared" si="39"/>
        <v>0.80874607799838127</v>
      </c>
      <c r="AE43">
        <f t="shared" si="40"/>
        <v>0.7737237315928438</v>
      </c>
      <c r="AF43">
        <f t="shared" si="41"/>
        <v>0.79024207756967935</v>
      </c>
    </row>
    <row r="44" spans="1:53" x14ac:dyDescent="0.35">
      <c r="A44">
        <v>0</v>
      </c>
      <c r="B44">
        <v>1.00908</v>
      </c>
      <c r="C44">
        <v>165.797</v>
      </c>
      <c r="D44">
        <v>34.006100000000004</v>
      </c>
      <c r="E44">
        <v>58.601999999999997</v>
      </c>
      <c r="F44">
        <v>4.0399999999999998E-2</v>
      </c>
      <c r="G44">
        <v>6.3017000000000003</v>
      </c>
      <c r="H44">
        <v>0.71460000000000001</v>
      </c>
      <c r="I44">
        <v>176.94710000000001</v>
      </c>
      <c r="J44">
        <v>9.3790999999999993</v>
      </c>
      <c r="K44">
        <v>1</v>
      </c>
      <c r="L44">
        <v>0</v>
      </c>
      <c r="M44">
        <v>4.4412000000000003</v>
      </c>
      <c r="N44" t="b">
        <v>0</v>
      </c>
      <c r="O44" t="b">
        <v>1</v>
      </c>
      <c r="P44">
        <v>41.949955029238481</v>
      </c>
      <c r="Q44">
        <v>1524.4201874732969</v>
      </c>
      <c r="V44">
        <v>5</v>
      </c>
      <c r="W44">
        <f t="shared" si="34"/>
        <v>208.86449233322699</v>
      </c>
      <c r="X44">
        <f t="shared" si="35"/>
        <v>209.61421942361508</v>
      </c>
      <c r="Y44">
        <f t="shared" si="33"/>
        <v>209.09347165135563</v>
      </c>
      <c r="Z44">
        <f t="shared" si="36"/>
        <v>0.70673470421324458</v>
      </c>
      <c r="AA44">
        <f t="shared" si="37"/>
        <v>0.56451188792436435</v>
      </c>
      <c r="AB44">
        <f t="shared" si="38"/>
        <v>0.68570725290387591</v>
      </c>
      <c r="AD44">
        <f t="shared" si="39"/>
        <v>0.8165012630916193</v>
      </c>
      <c r="AE44">
        <f t="shared" si="40"/>
        <v>0.77958731745620613</v>
      </c>
      <c r="AF44">
        <f t="shared" si="41"/>
        <v>0.79709147270920655</v>
      </c>
    </row>
    <row r="45" spans="1:53" x14ac:dyDescent="0.35">
      <c r="A45">
        <v>5</v>
      </c>
      <c r="B45">
        <v>1.0084200000000001</v>
      </c>
      <c r="C45">
        <v>161.13210000000001</v>
      </c>
      <c r="D45">
        <v>33.825299999999999</v>
      </c>
      <c r="E45">
        <v>58.151600000000002</v>
      </c>
      <c r="F45">
        <v>4.0399999999999998E-2</v>
      </c>
      <c r="G45">
        <v>6.2918000000000003</v>
      </c>
      <c r="H45">
        <v>0.70679999999999998</v>
      </c>
      <c r="I45">
        <v>176.78489999999999</v>
      </c>
      <c r="J45">
        <v>9.3963999999999999</v>
      </c>
      <c r="K45">
        <v>1</v>
      </c>
      <c r="L45">
        <v>0</v>
      </c>
      <c r="M45">
        <v>4.4423000000000004</v>
      </c>
      <c r="N45" t="b">
        <v>0</v>
      </c>
      <c r="O45" t="b">
        <v>1</v>
      </c>
      <c r="P45">
        <v>42.102078385823091</v>
      </c>
      <c r="Q45">
        <v>1996.3983359336851</v>
      </c>
      <c r="V45">
        <v>8</v>
      </c>
      <c r="W45">
        <f t="shared" si="34"/>
        <v>205.79804215506644</v>
      </c>
      <c r="X45">
        <f t="shared" si="35"/>
        <v>206.39048121261033</v>
      </c>
      <c r="Y45">
        <f t="shared" si="33"/>
        <v>205.95308292677296</v>
      </c>
      <c r="Z45">
        <f t="shared" si="36"/>
        <v>0.70970054681170081</v>
      </c>
      <c r="AA45">
        <f t="shared" si="37"/>
        <v>0.56532373549475179</v>
      </c>
      <c r="AB45">
        <f>Y45/((100*C91/D91)-I91)</f>
        <v>0.6880089886857067</v>
      </c>
      <c r="AD45">
        <f t="shared" si="39"/>
        <v>0.81938725152291603</v>
      </c>
      <c r="AE45">
        <f t="shared" si="40"/>
        <v>0.78170182950157974</v>
      </c>
      <c r="AF45">
        <f t="shared" si="41"/>
        <v>0.79962093224874631</v>
      </c>
    </row>
    <row r="46" spans="1:53" x14ac:dyDescent="0.35">
      <c r="A46">
        <v>8</v>
      </c>
      <c r="B46">
        <v>1.00746</v>
      </c>
      <c r="C46">
        <v>158.24809999999999</v>
      </c>
      <c r="D46">
        <v>33.697499999999998</v>
      </c>
      <c r="E46">
        <v>57.731999999999999</v>
      </c>
      <c r="F46">
        <v>4.0399999999999998E-2</v>
      </c>
      <c r="G46">
        <v>6.2857000000000003</v>
      </c>
      <c r="H46">
        <v>0.70079999999999998</v>
      </c>
      <c r="I46">
        <v>176.10499999999999</v>
      </c>
      <c r="J46">
        <v>9.3664000000000005</v>
      </c>
      <c r="K46">
        <v>1</v>
      </c>
      <c r="L46">
        <v>0</v>
      </c>
      <c r="M46">
        <v>4.4424999999999999</v>
      </c>
      <c r="N46" t="b">
        <v>0</v>
      </c>
      <c r="O46" t="b">
        <v>1</v>
      </c>
      <c r="P46">
        <v>42.137509552822813</v>
      </c>
      <c r="Q46">
        <v>2677.31078338623</v>
      </c>
    </row>
    <row r="47" spans="1:53" x14ac:dyDescent="0.35">
      <c r="A47">
        <v>-29</v>
      </c>
      <c r="B47">
        <v>0.78971999999999998</v>
      </c>
      <c r="C47">
        <v>130.82419999999999</v>
      </c>
      <c r="D47">
        <v>31.7438</v>
      </c>
      <c r="E47">
        <v>40.5443</v>
      </c>
      <c r="F47">
        <v>4.0300000000000002E-2</v>
      </c>
      <c r="G47">
        <v>6.2275</v>
      </c>
      <c r="H47">
        <v>2.6191</v>
      </c>
      <c r="I47">
        <v>149.38310000000001</v>
      </c>
      <c r="J47">
        <v>0</v>
      </c>
      <c r="K47">
        <v>2</v>
      </c>
      <c r="L47">
        <v>0</v>
      </c>
      <c r="M47">
        <v>4.4328000000000003</v>
      </c>
      <c r="N47" t="b">
        <v>0</v>
      </c>
      <c r="O47" t="b">
        <v>1</v>
      </c>
      <c r="P47">
        <v>0</v>
      </c>
      <c r="Q47">
        <v>1313.595105409622</v>
      </c>
    </row>
    <row r="48" spans="1:53" x14ac:dyDescent="0.35">
      <c r="A48">
        <v>-25</v>
      </c>
      <c r="B48">
        <v>0.83677000000000001</v>
      </c>
      <c r="C48">
        <v>138.6199</v>
      </c>
      <c r="D48">
        <v>32.442</v>
      </c>
      <c r="E48">
        <v>42.469200000000001</v>
      </c>
      <c r="F48">
        <v>3.9899999999999998E-2</v>
      </c>
      <c r="G48">
        <v>6.2439999999999998</v>
      </c>
      <c r="H48">
        <v>2.6614</v>
      </c>
      <c r="I48">
        <v>155.58920000000001</v>
      </c>
      <c r="J48">
        <v>0</v>
      </c>
      <c r="K48">
        <v>2</v>
      </c>
      <c r="L48">
        <v>0</v>
      </c>
      <c r="M48">
        <v>4.3872999999999998</v>
      </c>
      <c r="N48" t="b">
        <v>0</v>
      </c>
      <c r="O48" t="b">
        <v>1</v>
      </c>
      <c r="P48">
        <v>0</v>
      </c>
      <c r="Q48">
        <v>602.57790613174438</v>
      </c>
    </row>
    <row r="49" spans="1:17" x14ac:dyDescent="0.35">
      <c r="A49">
        <v>-20</v>
      </c>
      <c r="B49">
        <v>0.87117999999999995</v>
      </c>
      <c r="C49">
        <v>144.31960000000001</v>
      </c>
      <c r="D49">
        <v>32.945999999999998</v>
      </c>
      <c r="E49">
        <v>45.490499999999997</v>
      </c>
      <c r="F49">
        <v>4.0300000000000002E-2</v>
      </c>
      <c r="G49">
        <v>6.2561</v>
      </c>
      <c r="H49">
        <v>2.4197000000000002</v>
      </c>
      <c r="I49">
        <v>159.95830000000001</v>
      </c>
      <c r="J49">
        <v>0</v>
      </c>
      <c r="K49">
        <v>2</v>
      </c>
      <c r="L49">
        <v>0</v>
      </c>
      <c r="M49">
        <v>4.4347000000000003</v>
      </c>
      <c r="N49" t="b">
        <v>0</v>
      </c>
      <c r="O49" t="b">
        <v>1</v>
      </c>
      <c r="P49">
        <v>0</v>
      </c>
      <c r="Q49">
        <v>1165.920869827271</v>
      </c>
    </row>
    <row r="50" spans="1:17" x14ac:dyDescent="0.35">
      <c r="A50">
        <v>-15</v>
      </c>
      <c r="B50">
        <v>0.86153999999999997</v>
      </c>
      <c r="C50">
        <v>142.7234</v>
      </c>
      <c r="D50">
        <v>32.813400000000001</v>
      </c>
      <c r="E50">
        <v>47.664299999999997</v>
      </c>
      <c r="F50">
        <v>4.0300000000000002E-2</v>
      </c>
      <c r="G50">
        <v>6.2526999999999999</v>
      </c>
      <c r="H50">
        <v>2.3912</v>
      </c>
      <c r="I50">
        <v>159.67850000000001</v>
      </c>
      <c r="J50">
        <v>0</v>
      </c>
      <c r="K50">
        <v>2</v>
      </c>
      <c r="L50">
        <v>0</v>
      </c>
      <c r="M50">
        <v>4.4341999999999997</v>
      </c>
      <c r="N50" t="b">
        <v>0</v>
      </c>
      <c r="O50" t="b">
        <v>1</v>
      </c>
      <c r="P50">
        <v>0</v>
      </c>
      <c r="Q50">
        <v>820.91416931152344</v>
      </c>
    </row>
    <row r="51" spans="1:17" x14ac:dyDescent="0.35">
      <c r="A51">
        <v>-10</v>
      </c>
      <c r="B51">
        <v>0.85135000000000005</v>
      </c>
      <c r="C51">
        <v>141.03450000000001</v>
      </c>
      <c r="D51">
        <v>32.659199999999998</v>
      </c>
      <c r="E51">
        <v>49.761600000000001</v>
      </c>
      <c r="F51">
        <v>4.0399999999999998E-2</v>
      </c>
      <c r="G51">
        <v>6.2491000000000003</v>
      </c>
      <c r="H51">
        <v>2.3496999999999999</v>
      </c>
      <c r="I51">
        <v>159.39949999999999</v>
      </c>
      <c r="J51">
        <v>0</v>
      </c>
      <c r="K51">
        <v>2</v>
      </c>
      <c r="L51">
        <v>0</v>
      </c>
      <c r="M51">
        <v>4.4455999999999998</v>
      </c>
      <c r="N51" t="b">
        <v>0</v>
      </c>
      <c r="O51" t="b">
        <v>1</v>
      </c>
      <c r="P51">
        <v>0</v>
      </c>
      <c r="Q51">
        <v>499.01546239852911</v>
      </c>
    </row>
    <row r="52" spans="1:17" x14ac:dyDescent="0.35">
      <c r="A52">
        <v>-5</v>
      </c>
      <c r="B52">
        <v>0.84519999999999995</v>
      </c>
      <c r="C52">
        <v>140.0162</v>
      </c>
      <c r="D52">
        <v>32.545099999999998</v>
      </c>
      <c r="E52">
        <v>51.704099999999997</v>
      </c>
      <c r="F52">
        <v>4.0399999999999998E-2</v>
      </c>
      <c r="G52">
        <v>6.2469999999999999</v>
      </c>
      <c r="H52">
        <v>2.2435999999999998</v>
      </c>
      <c r="I52">
        <v>159.1215</v>
      </c>
      <c r="J52">
        <v>0</v>
      </c>
      <c r="K52">
        <v>2</v>
      </c>
      <c r="L52">
        <v>0</v>
      </c>
      <c r="M52">
        <v>4.4406999999999996</v>
      </c>
      <c r="N52" t="b">
        <v>0</v>
      </c>
      <c r="O52" t="b">
        <v>1</v>
      </c>
      <c r="P52">
        <v>0</v>
      </c>
      <c r="Q52">
        <v>1176.0424516201019</v>
      </c>
    </row>
    <row r="53" spans="1:17" x14ac:dyDescent="0.35">
      <c r="A53">
        <v>0</v>
      </c>
      <c r="B53">
        <v>0.84099999999999997</v>
      </c>
      <c r="C53">
        <v>138.1807</v>
      </c>
      <c r="D53">
        <v>32.437100000000001</v>
      </c>
      <c r="E53">
        <v>52.911000000000001</v>
      </c>
      <c r="F53">
        <v>4.0399999999999998E-2</v>
      </c>
      <c r="G53">
        <v>6.2431000000000001</v>
      </c>
      <c r="H53">
        <v>2.2248000000000001</v>
      </c>
      <c r="I53">
        <v>158.84450000000001</v>
      </c>
      <c r="J53">
        <v>0</v>
      </c>
      <c r="K53">
        <v>2</v>
      </c>
      <c r="L53">
        <v>0</v>
      </c>
      <c r="M53">
        <v>4.4444999999999997</v>
      </c>
      <c r="N53" t="b">
        <v>0</v>
      </c>
      <c r="O53" t="b">
        <v>1</v>
      </c>
      <c r="P53">
        <v>0</v>
      </c>
      <c r="Q53">
        <v>1235.649434566498</v>
      </c>
    </row>
    <row r="54" spans="1:17" x14ac:dyDescent="0.35">
      <c r="A54">
        <v>5</v>
      </c>
      <c r="B54">
        <v>0.84326000000000001</v>
      </c>
      <c r="C54">
        <v>134.74180000000001</v>
      </c>
      <c r="D54">
        <v>32.296399999999998</v>
      </c>
      <c r="E54">
        <v>53.0426</v>
      </c>
      <c r="F54">
        <v>4.1000000000000002E-2</v>
      </c>
      <c r="G54">
        <v>6.2358000000000002</v>
      </c>
      <c r="H54">
        <v>2.3138000000000001</v>
      </c>
      <c r="I54">
        <v>158.5684</v>
      </c>
      <c r="J54">
        <v>0</v>
      </c>
      <c r="K54">
        <v>2</v>
      </c>
      <c r="L54">
        <v>0</v>
      </c>
      <c r="M54">
        <v>4.5034000000000001</v>
      </c>
      <c r="N54" t="b">
        <v>0</v>
      </c>
      <c r="O54" t="b">
        <v>1</v>
      </c>
      <c r="P54">
        <v>0</v>
      </c>
      <c r="Q54">
        <v>578.81526327133179</v>
      </c>
    </row>
    <row r="55" spans="1:17" x14ac:dyDescent="0.35">
      <c r="A55">
        <v>8</v>
      </c>
      <c r="B55">
        <v>0.84101000000000004</v>
      </c>
      <c r="C55">
        <v>132.102</v>
      </c>
      <c r="D55">
        <v>32.140599999999999</v>
      </c>
      <c r="E55">
        <v>52.717700000000001</v>
      </c>
      <c r="F55">
        <v>4.0399999999999998E-2</v>
      </c>
      <c r="G55">
        <v>6.2302</v>
      </c>
      <c r="H55">
        <v>2.4106000000000001</v>
      </c>
      <c r="I55">
        <v>157.91800000000001</v>
      </c>
      <c r="J55">
        <v>0</v>
      </c>
      <c r="K55">
        <v>2</v>
      </c>
      <c r="L55">
        <v>0</v>
      </c>
      <c r="M55">
        <v>4.4423000000000004</v>
      </c>
      <c r="N55" t="b">
        <v>0</v>
      </c>
      <c r="O55" t="b">
        <v>1</v>
      </c>
      <c r="P55">
        <v>0</v>
      </c>
      <c r="Q55">
        <v>1710.826895475388</v>
      </c>
    </row>
    <row r="56" spans="1:17" x14ac:dyDescent="0.35">
      <c r="A56">
        <v>-29</v>
      </c>
      <c r="B56">
        <v>1</v>
      </c>
      <c r="C56">
        <v>165.66</v>
      </c>
      <c r="D56">
        <v>34.075800000000001</v>
      </c>
      <c r="E56">
        <v>48.512700000000002</v>
      </c>
      <c r="F56">
        <v>9.2399999999999996E-2</v>
      </c>
      <c r="G56">
        <v>6.3014000000000001</v>
      </c>
      <c r="H56">
        <v>1.1189</v>
      </c>
      <c r="I56">
        <v>157.01249999999999</v>
      </c>
      <c r="K56">
        <v>0</v>
      </c>
      <c r="L56">
        <v>0</v>
      </c>
      <c r="M56">
        <v>10.157</v>
      </c>
      <c r="N56" t="b">
        <v>1</v>
      </c>
      <c r="O56" t="b">
        <v>0</v>
      </c>
      <c r="P56">
        <v>0</v>
      </c>
      <c r="Q56">
        <v>331.88327765464783</v>
      </c>
    </row>
    <row r="57" spans="1:17" x14ac:dyDescent="0.35">
      <c r="A57">
        <v>-25</v>
      </c>
      <c r="B57">
        <v>1</v>
      </c>
      <c r="C57">
        <v>165.66</v>
      </c>
      <c r="D57">
        <v>34.0824</v>
      </c>
      <c r="E57">
        <v>48.381399999999999</v>
      </c>
      <c r="F57">
        <v>7.0900000000000005E-2</v>
      </c>
      <c r="G57">
        <v>6.3014000000000001</v>
      </c>
      <c r="H57">
        <v>1.0296000000000001</v>
      </c>
      <c r="I57">
        <v>163.607</v>
      </c>
      <c r="K57">
        <v>0</v>
      </c>
      <c r="L57">
        <v>0</v>
      </c>
      <c r="M57">
        <v>7.7915999999999999</v>
      </c>
      <c r="N57" t="b">
        <v>1</v>
      </c>
      <c r="O57" t="b">
        <v>0</v>
      </c>
      <c r="P57">
        <v>0</v>
      </c>
      <c r="Q57">
        <v>344.13439059257507</v>
      </c>
    </row>
    <row r="58" spans="1:17" x14ac:dyDescent="0.35">
      <c r="A58">
        <v>-20</v>
      </c>
      <c r="B58">
        <v>1</v>
      </c>
      <c r="C58">
        <v>165.66</v>
      </c>
      <c r="D58">
        <v>34.091200000000001</v>
      </c>
      <c r="E58">
        <v>50.118200000000002</v>
      </c>
      <c r="F58">
        <v>5.6500000000000002E-2</v>
      </c>
      <c r="G58">
        <v>6.3014000000000001</v>
      </c>
      <c r="H58">
        <v>0.91590000000000005</v>
      </c>
      <c r="I58">
        <v>168.31739999999999</v>
      </c>
      <c r="K58">
        <v>0</v>
      </c>
      <c r="L58">
        <v>0</v>
      </c>
      <c r="M58">
        <v>6.2152000000000003</v>
      </c>
      <c r="N58" t="b">
        <v>1</v>
      </c>
      <c r="O58" t="b">
        <v>0</v>
      </c>
      <c r="P58">
        <v>0</v>
      </c>
      <c r="Q58">
        <v>290.40114760398859</v>
      </c>
    </row>
    <row r="59" spans="1:17" x14ac:dyDescent="0.35">
      <c r="A59">
        <v>-15</v>
      </c>
      <c r="B59">
        <v>1</v>
      </c>
      <c r="C59">
        <v>165.66</v>
      </c>
      <c r="D59">
        <v>34.094799999999999</v>
      </c>
      <c r="E59">
        <v>52.825200000000002</v>
      </c>
      <c r="F59">
        <v>6.0600000000000001E-2</v>
      </c>
      <c r="G59">
        <v>6.3014000000000001</v>
      </c>
      <c r="H59">
        <v>0.79969999999999997</v>
      </c>
      <c r="I59">
        <v>168.13159999999999</v>
      </c>
      <c r="K59">
        <v>0</v>
      </c>
      <c r="L59">
        <v>0</v>
      </c>
      <c r="M59">
        <v>6.6603000000000003</v>
      </c>
      <c r="N59" t="b">
        <v>1</v>
      </c>
      <c r="O59" t="b">
        <v>0</v>
      </c>
      <c r="P59">
        <v>0</v>
      </c>
      <c r="Q59">
        <v>240.74192070961001</v>
      </c>
    </row>
    <row r="60" spans="1:17" x14ac:dyDescent="0.35">
      <c r="A60">
        <v>-10</v>
      </c>
      <c r="B60">
        <v>1</v>
      </c>
      <c r="C60">
        <v>165.66</v>
      </c>
      <c r="D60">
        <v>34.0869</v>
      </c>
      <c r="E60">
        <v>55.391800000000003</v>
      </c>
      <c r="F60">
        <v>6.4500000000000002E-2</v>
      </c>
      <c r="G60">
        <v>6.3014000000000001</v>
      </c>
      <c r="H60">
        <v>0.68710000000000004</v>
      </c>
      <c r="I60">
        <v>167.94579999999999</v>
      </c>
      <c r="K60">
        <v>0</v>
      </c>
      <c r="L60">
        <v>0</v>
      </c>
      <c r="M60">
        <v>7.0861999999999998</v>
      </c>
      <c r="N60" t="b">
        <v>1</v>
      </c>
      <c r="O60" t="b">
        <v>0</v>
      </c>
      <c r="P60">
        <v>0</v>
      </c>
      <c r="Q60">
        <v>231.82806849479681</v>
      </c>
    </row>
    <row r="61" spans="1:17" x14ac:dyDescent="0.35">
      <c r="A61">
        <v>-5</v>
      </c>
      <c r="B61">
        <v>1</v>
      </c>
      <c r="C61">
        <v>165.66</v>
      </c>
      <c r="D61">
        <v>34.061100000000003</v>
      </c>
      <c r="E61">
        <v>57.587499999999999</v>
      </c>
      <c r="F61">
        <v>6.8500000000000005E-2</v>
      </c>
      <c r="G61">
        <v>6.3014000000000001</v>
      </c>
      <c r="H61">
        <v>0.69950000000000001</v>
      </c>
      <c r="I61">
        <v>167.76</v>
      </c>
      <c r="K61">
        <v>0</v>
      </c>
      <c r="L61">
        <v>0</v>
      </c>
      <c r="M61">
        <v>7.5353000000000003</v>
      </c>
      <c r="N61" t="b">
        <v>1</v>
      </c>
      <c r="O61" t="b">
        <v>0</v>
      </c>
      <c r="P61">
        <v>0</v>
      </c>
      <c r="Q61">
        <v>331.18327140808111</v>
      </c>
    </row>
    <row r="62" spans="1:17" x14ac:dyDescent="0.35">
      <c r="A62">
        <v>0</v>
      </c>
      <c r="B62">
        <v>1</v>
      </c>
      <c r="C62">
        <v>164.30459999999999</v>
      </c>
      <c r="D62">
        <v>34.012099999999997</v>
      </c>
      <c r="E62">
        <v>58.747300000000003</v>
      </c>
      <c r="F62">
        <v>7.2900000000000006E-2</v>
      </c>
      <c r="G62">
        <v>6.2984999999999998</v>
      </c>
      <c r="H62">
        <v>0.70689999999999997</v>
      </c>
      <c r="I62">
        <v>167.57409999999999</v>
      </c>
      <c r="K62">
        <v>0</v>
      </c>
      <c r="L62">
        <v>0</v>
      </c>
      <c r="M62">
        <v>8.0195000000000007</v>
      </c>
      <c r="N62" t="b">
        <v>1</v>
      </c>
      <c r="O62" t="b">
        <v>0</v>
      </c>
      <c r="P62">
        <v>0</v>
      </c>
      <c r="Q62">
        <v>337.37430882453918</v>
      </c>
    </row>
    <row r="63" spans="1:17" x14ac:dyDescent="0.35">
      <c r="A63">
        <v>5</v>
      </c>
      <c r="B63">
        <v>1</v>
      </c>
      <c r="C63">
        <v>159.78659999999999</v>
      </c>
      <c r="D63">
        <v>33.830199999999998</v>
      </c>
      <c r="E63">
        <v>58.151000000000003</v>
      </c>
      <c r="F63">
        <v>7.3800000000000004E-2</v>
      </c>
      <c r="G63">
        <v>6.2888999999999999</v>
      </c>
      <c r="H63">
        <v>0.6996</v>
      </c>
      <c r="I63">
        <v>167.38829999999999</v>
      </c>
      <c r="K63">
        <v>0</v>
      </c>
      <c r="L63">
        <v>0</v>
      </c>
      <c r="M63">
        <v>8.1135999999999999</v>
      </c>
      <c r="N63" t="b">
        <v>1</v>
      </c>
      <c r="O63" t="b">
        <v>0</v>
      </c>
      <c r="P63">
        <v>0</v>
      </c>
      <c r="Q63">
        <v>421.18316507339478</v>
      </c>
    </row>
    <row r="64" spans="1:17" x14ac:dyDescent="0.35">
      <c r="A64">
        <v>8</v>
      </c>
      <c r="B64">
        <v>1</v>
      </c>
      <c r="C64">
        <v>157.07579999999999</v>
      </c>
      <c r="D64">
        <v>33.7012</v>
      </c>
      <c r="E64">
        <v>57.697299999999998</v>
      </c>
      <c r="F64">
        <v>7.4300000000000005E-2</v>
      </c>
      <c r="G64">
        <v>6.2831999999999999</v>
      </c>
      <c r="H64">
        <v>0.69450000000000001</v>
      </c>
      <c r="I64">
        <v>166.7372</v>
      </c>
      <c r="K64">
        <v>0</v>
      </c>
      <c r="L64">
        <v>0</v>
      </c>
      <c r="M64">
        <v>8.1654999999999998</v>
      </c>
      <c r="N64" t="b">
        <v>1</v>
      </c>
      <c r="O64" t="b">
        <v>0</v>
      </c>
      <c r="P64">
        <v>0</v>
      </c>
      <c r="Q64">
        <v>499.26347994804382</v>
      </c>
    </row>
    <row r="65" spans="1:17" x14ac:dyDescent="0.35">
      <c r="A65">
        <v>-29</v>
      </c>
      <c r="B65">
        <v>1</v>
      </c>
      <c r="C65">
        <v>165.66</v>
      </c>
      <c r="D65">
        <v>34.075800000000001</v>
      </c>
      <c r="E65">
        <v>47.659599999999998</v>
      </c>
      <c r="F65">
        <v>5.5E-2</v>
      </c>
      <c r="G65">
        <v>6.3014000000000001</v>
      </c>
      <c r="H65">
        <v>1.1183000000000001</v>
      </c>
      <c r="I65">
        <v>166.7647</v>
      </c>
      <c r="J65">
        <v>4.3750999999999998</v>
      </c>
      <c r="K65">
        <v>1</v>
      </c>
      <c r="L65">
        <v>0</v>
      </c>
      <c r="M65">
        <v>6.0510000000000002</v>
      </c>
      <c r="N65" t="b">
        <v>1</v>
      </c>
      <c r="O65" t="b">
        <v>0</v>
      </c>
      <c r="P65">
        <v>41.970251152075669</v>
      </c>
      <c r="Q65">
        <v>329.6532518863678</v>
      </c>
    </row>
    <row r="66" spans="1:17" x14ac:dyDescent="0.35">
      <c r="A66">
        <v>-25</v>
      </c>
      <c r="B66">
        <v>1</v>
      </c>
      <c r="C66">
        <v>165.66</v>
      </c>
      <c r="D66">
        <v>34.0824</v>
      </c>
      <c r="E66">
        <v>47.802900000000001</v>
      </c>
      <c r="F66">
        <v>3.2099999999999997E-2</v>
      </c>
      <c r="G66">
        <v>6.3014000000000001</v>
      </c>
      <c r="H66">
        <v>1.0295000000000001</v>
      </c>
      <c r="I66">
        <v>173.7689</v>
      </c>
      <c r="J66">
        <v>4.7442000000000002</v>
      </c>
      <c r="K66">
        <v>1</v>
      </c>
      <c r="L66">
        <v>0</v>
      </c>
      <c r="M66">
        <v>3.5253000000000001</v>
      </c>
      <c r="N66" t="b">
        <v>1</v>
      </c>
      <c r="O66" t="b">
        <v>0</v>
      </c>
      <c r="P66">
        <v>41.970251152075669</v>
      </c>
      <c r="Q66">
        <v>340.51434779167181</v>
      </c>
    </row>
    <row r="67" spans="1:17" x14ac:dyDescent="0.35">
      <c r="A67">
        <v>-20</v>
      </c>
      <c r="B67">
        <v>1</v>
      </c>
      <c r="C67">
        <v>165.66</v>
      </c>
      <c r="D67">
        <v>34.091200000000001</v>
      </c>
      <c r="E67">
        <v>49.704300000000003</v>
      </c>
      <c r="F67">
        <v>1.66E-2</v>
      </c>
      <c r="G67">
        <v>6.3014000000000001</v>
      </c>
      <c r="H67">
        <v>0.9143</v>
      </c>
      <c r="I67">
        <v>178.77180000000001</v>
      </c>
      <c r="J67">
        <v>5.6224999999999996</v>
      </c>
      <c r="K67">
        <v>1</v>
      </c>
      <c r="L67">
        <v>0</v>
      </c>
      <c r="M67">
        <v>1.8258000000000001</v>
      </c>
      <c r="N67" t="b">
        <v>1</v>
      </c>
      <c r="O67" t="b">
        <v>0</v>
      </c>
      <c r="P67">
        <v>41.970251152075669</v>
      </c>
      <c r="Q67">
        <v>290.35114908218378</v>
      </c>
    </row>
    <row r="68" spans="1:17" x14ac:dyDescent="0.35">
      <c r="A68">
        <v>-15</v>
      </c>
      <c r="B68">
        <v>1</v>
      </c>
      <c r="C68">
        <v>165.66</v>
      </c>
      <c r="D68">
        <v>34.094799999999999</v>
      </c>
      <c r="E68">
        <v>52.3277</v>
      </c>
      <c r="F68">
        <v>2.0500000000000001E-2</v>
      </c>
      <c r="G68">
        <v>6.3014000000000001</v>
      </c>
      <c r="H68">
        <v>0.80049999999999999</v>
      </c>
      <c r="I68">
        <v>178.5745</v>
      </c>
      <c r="J68">
        <v>6.5004</v>
      </c>
      <c r="K68">
        <v>1</v>
      </c>
      <c r="L68">
        <v>0</v>
      </c>
      <c r="M68">
        <v>2.2576999999999998</v>
      </c>
      <c r="N68" t="b">
        <v>1</v>
      </c>
      <c r="O68" t="b">
        <v>0</v>
      </c>
      <c r="P68">
        <v>41.970251152075669</v>
      </c>
      <c r="Q68">
        <v>259.11414361000061</v>
      </c>
    </row>
    <row r="69" spans="1:17" x14ac:dyDescent="0.35">
      <c r="A69">
        <v>-10</v>
      </c>
      <c r="B69">
        <v>1</v>
      </c>
      <c r="C69">
        <v>165.66</v>
      </c>
      <c r="D69">
        <v>34.0869</v>
      </c>
      <c r="E69">
        <v>54.889000000000003</v>
      </c>
      <c r="F69">
        <v>2.58E-2</v>
      </c>
      <c r="G69">
        <v>6.3014000000000001</v>
      </c>
      <c r="H69">
        <v>0.68669999999999998</v>
      </c>
      <c r="I69">
        <v>178.37710000000001</v>
      </c>
      <c r="J69">
        <v>7.3777999999999997</v>
      </c>
      <c r="K69">
        <v>1</v>
      </c>
      <c r="L69">
        <v>0</v>
      </c>
      <c r="M69">
        <v>2.8403</v>
      </c>
      <c r="N69" t="b">
        <v>1</v>
      </c>
      <c r="O69" t="b">
        <v>0</v>
      </c>
      <c r="P69">
        <v>41.970251152075669</v>
      </c>
      <c r="Q69">
        <v>268.64198637008673</v>
      </c>
    </row>
    <row r="70" spans="1:17" x14ac:dyDescent="0.35">
      <c r="A70">
        <v>-5</v>
      </c>
      <c r="B70">
        <v>1</v>
      </c>
      <c r="C70">
        <v>165.66</v>
      </c>
      <c r="D70">
        <v>34.061100000000003</v>
      </c>
      <c r="E70">
        <v>57.0471</v>
      </c>
      <c r="F70">
        <v>2.9399999999999999E-2</v>
      </c>
      <c r="G70">
        <v>6.3014000000000001</v>
      </c>
      <c r="H70">
        <v>0.69930000000000003</v>
      </c>
      <c r="I70">
        <v>178.1797</v>
      </c>
      <c r="J70">
        <v>8.2547999999999995</v>
      </c>
      <c r="K70">
        <v>1</v>
      </c>
      <c r="L70">
        <v>0</v>
      </c>
      <c r="M70">
        <v>3.2290999999999999</v>
      </c>
      <c r="N70" t="b">
        <v>1</v>
      </c>
      <c r="O70" t="b">
        <v>0</v>
      </c>
      <c r="P70">
        <v>41.970251152075669</v>
      </c>
      <c r="Q70">
        <v>270.11287307739258</v>
      </c>
    </row>
    <row r="71" spans="1:17" x14ac:dyDescent="0.35">
      <c r="A71">
        <v>0</v>
      </c>
      <c r="B71">
        <v>1</v>
      </c>
      <c r="C71">
        <v>164.30459999999999</v>
      </c>
      <c r="D71">
        <v>34.012099999999997</v>
      </c>
      <c r="E71">
        <v>58.226700000000001</v>
      </c>
      <c r="F71">
        <v>3.2300000000000002E-2</v>
      </c>
      <c r="G71">
        <v>6.2984999999999998</v>
      </c>
      <c r="H71">
        <v>0.70679999999999998</v>
      </c>
      <c r="I71">
        <v>177.98240000000001</v>
      </c>
      <c r="J71">
        <v>9.1316000000000006</v>
      </c>
      <c r="K71">
        <v>1</v>
      </c>
      <c r="L71">
        <v>0</v>
      </c>
      <c r="M71">
        <v>3.5478000000000001</v>
      </c>
      <c r="N71" t="b">
        <v>1</v>
      </c>
      <c r="O71" t="b">
        <v>0</v>
      </c>
      <c r="P71">
        <v>41.970251152075669</v>
      </c>
      <c r="Q71">
        <v>333.29851603508001</v>
      </c>
    </row>
    <row r="72" spans="1:17" x14ac:dyDescent="0.35">
      <c r="A72">
        <v>5</v>
      </c>
      <c r="B72">
        <v>1</v>
      </c>
      <c r="C72">
        <v>159.78659999999999</v>
      </c>
      <c r="D72">
        <v>33.830199999999998</v>
      </c>
      <c r="E72">
        <v>57.876399999999997</v>
      </c>
      <c r="F72">
        <v>3.56E-2</v>
      </c>
      <c r="G72">
        <v>6.2888999999999999</v>
      </c>
      <c r="H72">
        <v>0.6996</v>
      </c>
      <c r="I72">
        <v>177.00290000000001</v>
      </c>
      <c r="J72">
        <v>9.3630999999999993</v>
      </c>
      <c r="K72">
        <v>1</v>
      </c>
      <c r="L72">
        <v>0</v>
      </c>
      <c r="M72">
        <v>3.915</v>
      </c>
      <c r="N72" t="b">
        <v>1</v>
      </c>
      <c r="O72" t="b">
        <v>0</v>
      </c>
      <c r="P72">
        <v>42.084068030180873</v>
      </c>
      <c r="Q72">
        <v>461.35740375518799</v>
      </c>
    </row>
    <row r="73" spans="1:17" x14ac:dyDescent="0.35">
      <c r="A73">
        <v>8</v>
      </c>
      <c r="B73">
        <v>1</v>
      </c>
      <c r="C73">
        <v>157.07579999999999</v>
      </c>
      <c r="D73">
        <v>33.7012</v>
      </c>
      <c r="E73">
        <v>57.497</v>
      </c>
      <c r="F73">
        <v>3.6999999999999998E-2</v>
      </c>
      <c r="G73">
        <v>6.2831999999999999</v>
      </c>
      <c r="H73">
        <v>0.69440000000000002</v>
      </c>
      <c r="I73">
        <v>176.06630000000001</v>
      </c>
      <c r="J73">
        <v>9.3331</v>
      </c>
      <c r="K73">
        <v>1</v>
      </c>
      <c r="L73">
        <v>0</v>
      </c>
      <c r="M73">
        <v>4.0686</v>
      </c>
      <c r="N73" t="b">
        <v>1</v>
      </c>
      <c r="O73" t="b">
        <v>0</v>
      </c>
      <c r="P73">
        <v>42.119550124135628</v>
      </c>
      <c r="Q73">
        <v>520.0368959903717</v>
      </c>
    </row>
    <row r="74" spans="1:17" x14ac:dyDescent="0.35">
      <c r="A74">
        <v>-29</v>
      </c>
      <c r="B74">
        <v>1</v>
      </c>
      <c r="C74">
        <v>165.66</v>
      </c>
      <c r="D74">
        <v>34.075800000000001</v>
      </c>
      <c r="E74">
        <v>48.297899999999998</v>
      </c>
      <c r="F74">
        <v>0.107</v>
      </c>
      <c r="G74">
        <v>6.3014000000000001</v>
      </c>
      <c r="H74">
        <v>1.1182000000000001</v>
      </c>
      <c r="I74">
        <v>153.49449999999999</v>
      </c>
      <c r="J74">
        <v>0</v>
      </c>
      <c r="K74">
        <v>2</v>
      </c>
      <c r="L74">
        <v>0</v>
      </c>
      <c r="M74">
        <v>11.767799999999999</v>
      </c>
      <c r="N74" t="b">
        <v>1</v>
      </c>
      <c r="O74" t="b">
        <v>0</v>
      </c>
      <c r="P74">
        <v>0</v>
      </c>
      <c r="Q74">
        <v>363.36688590049738</v>
      </c>
    </row>
    <row r="75" spans="1:17" x14ac:dyDescent="0.35">
      <c r="A75">
        <v>-25</v>
      </c>
      <c r="B75">
        <v>1</v>
      </c>
      <c r="C75">
        <v>165.66</v>
      </c>
      <c r="D75">
        <v>34.0824</v>
      </c>
      <c r="E75">
        <v>48.092100000000002</v>
      </c>
      <c r="F75">
        <v>8.6999999999999994E-2</v>
      </c>
      <c r="G75">
        <v>6.3014000000000001</v>
      </c>
      <c r="H75">
        <v>1.0299</v>
      </c>
      <c r="I75">
        <v>159.69200000000001</v>
      </c>
      <c r="J75">
        <v>0</v>
      </c>
      <c r="K75">
        <v>2</v>
      </c>
      <c r="L75">
        <v>0</v>
      </c>
      <c r="M75">
        <v>9.5690000000000008</v>
      </c>
      <c r="N75" t="b">
        <v>1</v>
      </c>
      <c r="O75" t="b">
        <v>0</v>
      </c>
      <c r="P75">
        <v>0</v>
      </c>
      <c r="Q75">
        <v>329.23662066459661</v>
      </c>
    </row>
    <row r="76" spans="1:17" x14ac:dyDescent="0.35">
      <c r="A76">
        <v>-20</v>
      </c>
      <c r="B76">
        <v>1</v>
      </c>
      <c r="C76">
        <v>165.66</v>
      </c>
      <c r="D76">
        <v>34.091200000000001</v>
      </c>
      <c r="E76">
        <v>49.920200000000001</v>
      </c>
      <c r="F76">
        <v>7.6100000000000001E-2</v>
      </c>
      <c r="G76">
        <v>6.3014000000000001</v>
      </c>
      <c r="H76">
        <v>0.91439999999999999</v>
      </c>
      <c r="I76">
        <v>163.4958</v>
      </c>
      <c r="J76">
        <v>0</v>
      </c>
      <c r="K76">
        <v>2</v>
      </c>
      <c r="L76">
        <v>0</v>
      </c>
      <c r="M76">
        <v>8.3622999999999994</v>
      </c>
      <c r="N76" t="b">
        <v>1</v>
      </c>
      <c r="O76" t="b">
        <v>0</v>
      </c>
      <c r="P76">
        <v>0</v>
      </c>
      <c r="Q76">
        <v>281.85298418998718</v>
      </c>
    </row>
    <row r="77" spans="1:17" x14ac:dyDescent="0.35">
      <c r="A77">
        <v>-15</v>
      </c>
      <c r="B77">
        <v>1</v>
      </c>
      <c r="C77">
        <v>165.66</v>
      </c>
      <c r="D77">
        <v>34.094799999999999</v>
      </c>
      <c r="E77">
        <v>52.890799999999999</v>
      </c>
      <c r="F77">
        <v>8.3400000000000002E-2</v>
      </c>
      <c r="G77">
        <v>6.3014000000000001</v>
      </c>
      <c r="H77">
        <v>0.8004</v>
      </c>
      <c r="I77">
        <v>162.4042</v>
      </c>
      <c r="J77">
        <v>0</v>
      </c>
      <c r="K77">
        <v>2</v>
      </c>
      <c r="L77">
        <v>0</v>
      </c>
      <c r="M77">
        <v>9.1655999999999995</v>
      </c>
      <c r="N77" t="b">
        <v>1</v>
      </c>
      <c r="O77" t="b">
        <v>0</v>
      </c>
      <c r="P77">
        <v>0</v>
      </c>
      <c r="Q77">
        <v>228.8639996051788</v>
      </c>
    </row>
    <row r="78" spans="1:17" x14ac:dyDescent="0.35">
      <c r="A78">
        <v>-10</v>
      </c>
      <c r="B78">
        <v>1</v>
      </c>
      <c r="C78">
        <v>165.66</v>
      </c>
      <c r="D78">
        <v>34.0869</v>
      </c>
      <c r="E78">
        <v>55.710299999999997</v>
      </c>
      <c r="F78">
        <v>8.9800000000000005E-2</v>
      </c>
      <c r="G78">
        <v>6.3014000000000001</v>
      </c>
      <c r="H78">
        <v>0.68820000000000003</v>
      </c>
      <c r="I78">
        <v>161.31030000000001</v>
      </c>
      <c r="J78">
        <v>0</v>
      </c>
      <c r="K78">
        <v>2</v>
      </c>
      <c r="L78">
        <v>0</v>
      </c>
      <c r="M78">
        <v>9.8735999999999997</v>
      </c>
      <c r="N78" t="b">
        <v>1</v>
      </c>
      <c r="O78" t="b">
        <v>0</v>
      </c>
      <c r="P78">
        <v>0</v>
      </c>
      <c r="Q78">
        <v>288.69999718666082</v>
      </c>
    </row>
    <row r="79" spans="1:17" x14ac:dyDescent="0.35">
      <c r="A79">
        <v>-5</v>
      </c>
      <c r="B79">
        <v>1</v>
      </c>
      <c r="C79">
        <v>165.66</v>
      </c>
      <c r="D79">
        <v>34.061100000000003</v>
      </c>
      <c r="E79">
        <v>58.164700000000003</v>
      </c>
      <c r="F79">
        <v>9.7199999999999995E-2</v>
      </c>
      <c r="G79">
        <v>6.3014000000000001</v>
      </c>
      <c r="H79">
        <v>0.6996</v>
      </c>
      <c r="I79">
        <v>160.21430000000001</v>
      </c>
      <c r="J79">
        <v>0</v>
      </c>
      <c r="K79">
        <v>2</v>
      </c>
      <c r="L79">
        <v>0</v>
      </c>
      <c r="M79">
        <v>10.6812</v>
      </c>
      <c r="N79" t="b">
        <v>1</v>
      </c>
      <c r="O79" t="b">
        <v>0</v>
      </c>
      <c r="P79">
        <v>0</v>
      </c>
      <c r="Q79">
        <v>238.85584616661069</v>
      </c>
    </row>
    <row r="80" spans="1:17" x14ac:dyDescent="0.35">
      <c r="A80">
        <v>0</v>
      </c>
      <c r="B80">
        <v>1</v>
      </c>
      <c r="C80">
        <v>164.30459999999999</v>
      </c>
      <c r="D80">
        <v>34.012099999999997</v>
      </c>
      <c r="E80">
        <v>59.502299999999998</v>
      </c>
      <c r="F80">
        <v>0.1061</v>
      </c>
      <c r="G80">
        <v>6.2984999999999998</v>
      </c>
      <c r="H80">
        <v>0.70689999999999997</v>
      </c>
      <c r="I80">
        <v>159.11670000000001</v>
      </c>
      <c r="J80">
        <v>0</v>
      </c>
      <c r="K80">
        <v>2</v>
      </c>
      <c r="L80">
        <v>0</v>
      </c>
      <c r="M80">
        <v>11.662800000000001</v>
      </c>
      <c r="N80" t="b">
        <v>1</v>
      </c>
      <c r="O80" t="b">
        <v>0</v>
      </c>
      <c r="P80">
        <v>0</v>
      </c>
      <c r="Q80">
        <v>292.8595278263092</v>
      </c>
    </row>
    <row r="81" spans="1:17" x14ac:dyDescent="0.35">
      <c r="A81">
        <v>5</v>
      </c>
      <c r="B81">
        <v>1</v>
      </c>
      <c r="C81">
        <v>159.78659999999999</v>
      </c>
      <c r="D81">
        <v>33.830199999999998</v>
      </c>
      <c r="E81">
        <v>58.725499999999997</v>
      </c>
      <c r="F81">
        <v>0.1086</v>
      </c>
      <c r="G81">
        <v>6.2888999999999999</v>
      </c>
      <c r="H81">
        <v>0.69969999999999999</v>
      </c>
      <c r="I81">
        <v>158.63310000000001</v>
      </c>
      <c r="J81">
        <v>0</v>
      </c>
      <c r="K81">
        <v>2</v>
      </c>
      <c r="L81">
        <v>0</v>
      </c>
      <c r="M81">
        <v>11.9384</v>
      </c>
      <c r="N81" t="b">
        <v>1</v>
      </c>
      <c r="O81" t="b">
        <v>0</v>
      </c>
      <c r="P81">
        <v>0</v>
      </c>
      <c r="Q81">
        <v>451.3567316532135</v>
      </c>
    </row>
    <row r="82" spans="1:17" x14ac:dyDescent="0.35">
      <c r="A82">
        <v>8</v>
      </c>
      <c r="B82">
        <v>1</v>
      </c>
      <c r="C82">
        <v>157.07579999999999</v>
      </c>
      <c r="D82">
        <v>33.7012</v>
      </c>
      <c r="E82">
        <v>58.1858</v>
      </c>
      <c r="F82">
        <v>0.10920000000000001</v>
      </c>
      <c r="G82">
        <v>6.2831999999999999</v>
      </c>
      <c r="H82">
        <v>0.69440000000000002</v>
      </c>
      <c r="I82">
        <v>157.9812</v>
      </c>
      <c r="J82">
        <v>0</v>
      </c>
      <c r="K82">
        <v>2</v>
      </c>
      <c r="L82">
        <v>0</v>
      </c>
      <c r="M82">
        <v>12.005100000000001</v>
      </c>
      <c r="N82" t="b">
        <v>1</v>
      </c>
      <c r="O82" t="b">
        <v>0</v>
      </c>
      <c r="P82">
        <v>0</v>
      </c>
      <c r="Q82">
        <v>524.84872984886169</v>
      </c>
    </row>
    <row r="83" spans="1:17" x14ac:dyDescent="0.35">
      <c r="A83">
        <v>-29</v>
      </c>
      <c r="B83">
        <v>1</v>
      </c>
      <c r="C83">
        <v>165.66</v>
      </c>
      <c r="D83">
        <v>34.075800000000001</v>
      </c>
      <c r="E83">
        <v>48.512700000000002</v>
      </c>
      <c r="F83">
        <v>9.2399999999999996E-2</v>
      </c>
      <c r="G83">
        <v>6.3014000000000001</v>
      </c>
      <c r="H83">
        <v>1.1189</v>
      </c>
      <c r="I83">
        <v>157.01249999999999</v>
      </c>
      <c r="K83">
        <v>0</v>
      </c>
      <c r="L83">
        <v>0</v>
      </c>
      <c r="M83">
        <v>10.157</v>
      </c>
      <c r="N83" t="b">
        <v>0</v>
      </c>
      <c r="O83" t="b">
        <v>0</v>
      </c>
      <c r="P83">
        <v>0</v>
      </c>
      <c r="Q83">
        <v>331.18327116966248</v>
      </c>
    </row>
    <row r="84" spans="1:17" x14ac:dyDescent="0.35">
      <c r="A84">
        <v>-25</v>
      </c>
      <c r="B84">
        <v>1</v>
      </c>
      <c r="C84">
        <v>165.66</v>
      </c>
      <c r="D84">
        <v>34.0824</v>
      </c>
      <c r="E84">
        <v>48.381399999999999</v>
      </c>
      <c r="F84">
        <v>7.0900000000000005E-2</v>
      </c>
      <c r="G84">
        <v>6.3014000000000001</v>
      </c>
      <c r="H84">
        <v>1.0296000000000001</v>
      </c>
      <c r="I84">
        <v>163.607</v>
      </c>
      <c r="K84">
        <v>0</v>
      </c>
      <c r="L84">
        <v>0</v>
      </c>
      <c r="M84">
        <v>7.7915999999999999</v>
      </c>
      <c r="N84" t="b">
        <v>0</v>
      </c>
      <c r="O84" t="b">
        <v>0</v>
      </c>
      <c r="P84">
        <v>0</v>
      </c>
      <c r="Q84">
        <v>346.33217906951899</v>
      </c>
    </row>
    <row r="85" spans="1:17" x14ac:dyDescent="0.35">
      <c r="A85">
        <v>-20</v>
      </c>
      <c r="B85">
        <v>1</v>
      </c>
      <c r="C85">
        <v>165.66</v>
      </c>
      <c r="D85">
        <v>34.091200000000001</v>
      </c>
      <c r="E85">
        <v>50.118200000000002</v>
      </c>
      <c r="F85">
        <v>5.6500000000000002E-2</v>
      </c>
      <c r="G85">
        <v>6.3014000000000001</v>
      </c>
      <c r="H85">
        <v>0.91590000000000005</v>
      </c>
      <c r="I85">
        <v>168.31739999999999</v>
      </c>
      <c r="K85">
        <v>0</v>
      </c>
      <c r="L85">
        <v>0</v>
      </c>
      <c r="M85">
        <v>6.2152000000000003</v>
      </c>
      <c r="N85" t="b">
        <v>0</v>
      </c>
      <c r="O85" t="b">
        <v>0</v>
      </c>
      <c r="P85">
        <v>0</v>
      </c>
      <c r="Q85">
        <v>290.22114610672003</v>
      </c>
    </row>
    <row r="86" spans="1:17" x14ac:dyDescent="0.35">
      <c r="A86">
        <v>-15</v>
      </c>
      <c r="B86">
        <v>1</v>
      </c>
      <c r="C86">
        <v>165.66</v>
      </c>
      <c r="D86">
        <v>34.094799999999999</v>
      </c>
      <c r="E86">
        <v>52.825200000000002</v>
      </c>
      <c r="F86">
        <v>6.0600000000000001E-2</v>
      </c>
      <c r="G86">
        <v>6.3014000000000001</v>
      </c>
      <c r="H86">
        <v>0.79969999999999997</v>
      </c>
      <c r="I86">
        <v>168.13159999999999</v>
      </c>
      <c r="K86">
        <v>0</v>
      </c>
      <c r="L86">
        <v>0</v>
      </c>
      <c r="M86">
        <v>6.6603000000000003</v>
      </c>
      <c r="N86" t="b">
        <v>0</v>
      </c>
      <c r="O86" t="b">
        <v>0</v>
      </c>
      <c r="P86">
        <v>0</v>
      </c>
      <c r="Q86">
        <v>239.2419030666351</v>
      </c>
    </row>
    <row r="87" spans="1:17" x14ac:dyDescent="0.35">
      <c r="A87">
        <v>-10</v>
      </c>
      <c r="B87">
        <v>1</v>
      </c>
      <c r="C87">
        <v>165.66</v>
      </c>
      <c r="D87">
        <v>34.0869</v>
      </c>
      <c r="E87">
        <v>55.391800000000003</v>
      </c>
      <c r="F87">
        <v>6.4500000000000002E-2</v>
      </c>
      <c r="G87">
        <v>6.3014000000000001</v>
      </c>
      <c r="H87">
        <v>0.68710000000000004</v>
      </c>
      <c r="I87">
        <v>167.94579999999999</v>
      </c>
      <c r="K87">
        <v>0</v>
      </c>
      <c r="L87">
        <v>0</v>
      </c>
      <c r="M87">
        <v>7.0861999999999998</v>
      </c>
      <c r="N87" t="b">
        <v>0</v>
      </c>
      <c r="O87" t="b">
        <v>0</v>
      </c>
      <c r="P87">
        <v>0</v>
      </c>
      <c r="Q87">
        <v>231.84806871414179</v>
      </c>
    </row>
    <row r="88" spans="1:17" x14ac:dyDescent="0.35">
      <c r="A88">
        <v>-5</v>
      </c>
      <c r="B88">
        <v>1</v>
      </c>
      <c r="C88">
        <v>165.66</v>
      </c>
      <c r="D88">
        <v>34.061100000000003</v>
      </c>
      <c r="E88">
        <v>57.587499999999999</v>
      </c>
      <c r="F88">
        <v>6.8500000000000005E-2</v>
      </c>
      <c r="G88">
        <v>6.3014000000000001</v>
      </c>
      <c r="H88">
        <v>0.69950000000000001</v>
      </c>
      <c r="I88">
        <v>167.76</v>
      </c>
      <c r="K88">
        <v>0</v>
      </c>
      <c r="L88">
        <v>0</v>
      </c>
      <c r="M88">
        <v>7.5353000000000003</v>
      </c>
      <c r="N88" t="b">
        <v>0</v>
      </c>
      <c r="O88" t="b">
        <v>0</v>
      </c>
      <c r="P88">
        <v>0</v>
      </c>
      <c r="Q88">
        <v>331.43327379226679</v>
      </c>
    </row>
    <row r="89" spans="1:17" x14ac:dyDescent="0.35">
      <c r="A89">
        <v>0</v>
      </c>
      <c r="B89">
        <v>1</v>
      </c>
      <c r="C89">
        <v>164.30459999999999</v>
      </c>
      <c r="D89">
        <v>34.012099999999997</v>
      </c>
      <c r="E89">
        <v>58.747300000000003</v>
      </c>
      <c r="F89">
        <v>7.2900000000000006E-2</v>
      </c>
      <c r="G89">
        <v>6.2984999999999998</v>
      </c>
      <c r="H89">
        <v>0.70689999999999997</v>
      </c>
      <c r="I89">
        <v>167.57409999999999</v>
      </c>
      <c r="K89">
        <v>0</v>
      </c>
      <c r="L89">
        <v>0</v>
      </c>
      <c r="M89">
        <v>8.0195000000000007</v>
      </c>
      <c r="N89" t="b">
        <v>0</v>
      </c>
      <c r="O89" t="b">
        <v>0</v>
      </c>
      <c r="P89">
        <v>0</v>
      </c>
      <c r="Q89">
        <v>339.59433627128601</v>
      </c>
    </row>
    <row r="90" spans="1:17" x14ac:dyDescent="0.35">
      <c r="A90">
        <v>5</v>
      </c>
      <c r="B90">
        <v>1</v>
      </c>
      <c r="C90">
        <v>159.78659999999999</v>
      </c>
      <c r="D90">
        <v>33.830199999999998</v>
      </c>
      <c r="E90">
        <v>58.151000000000003</v>
      </c>
      <c r="F90">
        <v>7.3800000000000004E-2</v>
      </c>
      <c r="G90">
        <v>6.2888999999999999</v>
      </c>
      <c r="H90">
        <v>0.6996</v>
      </c>
      <c r="I90">
        <v>167.38829999999999</v>
      </c>
      <c r="K90">
        <v>0</v>
      </c>
      <c r="L90">
        <v>0</v>
      </c>
      <c r="M90">
        <v>8.1135999999999999</v>
      </c>
      <c r="N90" t="b">
        <v>0</v>
      </c>
      <c r="O90" t="b">
        <v>0</v>
      </c>
      <c r="P90">
        <v>0</v>
      </c>
      <c r="Q90">
        <v>421.40316939353937</v>
      </c>
    </row>
    <row r="91" spans="1:17" x14ac:dyDescent="0.35">
      <c r="A91">
        <v>8</v>
      </c>
      <c r="B91">
        <v>1</v>
      </c>
      <c r="C91">
        <v>157.07579999999999</v>
      </c>
      <c r="D91">
        <v>33.7012</v>
      </c>
      <c r="E91">
        <v>57.697299999999998</v>
      </c>
      <c r="F91">
        <v>7.4300000000000005E-2</v>
      </c>
      <c r="G91">
        <v>6.2831999999999999</v>
      </c>
      <c r="H91">
        <v>0.69450000000000001</v>
      </c>
      <c r="I91">
        <v>166.7372</v>
      </c>
      <c r="K91">
        <v>0</v>
      </c>
      <c r="L91">
        <v>0</v>
      </c>
      <c r="M91">
        <v>8.1654999999999998</v>
      </c>
      <c r="N91" t="b">
        <v>0</v>
      </c>
      <c r="O91" t="b">
        <v>0</v>
      </c>
      <c r="P91">
        <v>0</v>
      </c>
      <c r="Q91">
        <v>504.0235378742218</v>
      </c>
    </row>
    <row r="92" spans="1:17" x14ac:dyDescent="0.35">
      <c r="A92">
        <v>-29</v>
      </c>
      <c r="B92">
        <v>1</v>
      </c>
      <c r="C92">
        <v>165.66</v>
      </c>
      <c r="D92">
        <v>34.075800000000001</v>
      </c>
      <c r="E92">
        <v>47.73</v>
      </c>
      <c r="F92">
        <v>5.9400000000000001E-2</v>
      </c>
      <c r="G92">
        <v>6.3014000000000001</v>
      </c>
      <c r="H92">
        <v>1.1202000000000001</v>
      </c>
      <c r="I92">
        <v>165.6311</v>
      </c>
      <c r="J92">
        <v>8.6666000000000007</v>
      </c>
      <c r="K92">
        <v>1</v>
      </c>
      <c r="L92">
        <v>0</v>
      </c>
      <c r="M92">
        <v>6.5252999999999997</v>
      </c>
      <c r="N92" t="b">
        <v>0</v>
      </c>
      <c r="O92" t="b">
        <v>0</v>
      </c>
      <c r="P92">
        <v>41.168284729037957</v>
      </c>
      <c r="Q92">
        <v>332.5032856464386</v>
      </c>
    </row>
    <row r="93" spans="1:17" x14ac:dyDescent="0.35">
      <c r="A93">
        <v>-25</v>
      </c>
      <c r="B93">
        <v>1</v>
      </c>
      <c r="C93">
        <v>165.66</v>
      </c>
      <c r="D93">
        <v>34.0824</v>
      </c>
      <c r="E93">
        <v>47.842300000000002</v>
      </c>
      <c r="F93">
        <v>3.6499999999999998E-2</v>
      </c>
      <c r="G93">
        <v>6.3014000000000001</v>
      </c>
      <c r="H93">
        <v>1.0302</v>
      </c>
      <c r="I93">
        <v>172.58760000000001</v>
      </c>
      <c r="J93">
        <v>9.0287000000000006</v>
      </c>
      <c r="K93">
        <v>1</v>
      </c>
      <c r="L93">
        <v>0</v>
      </c>
      <c r="M93">
        <v>4.016</v>
      </c>
      <c r="N93" t="b">
        <v>0</v>
      </c>
      <c r="O93" t="b">
        <v>0</v>
      </c>
      <c r="P93">
        <v>41.168284729037957</v>
      </c>
      <c r="Q93">
        <v>361.54653859138489</v>
      </c>
    </row>
    <row r="94" spans="1:17" x14ac:dyDescent="0.35">
      <c r="A94">
        <v>-20</v>
      </c>
      <c r="B94">
        <v>1</v>
      </c>
      <c r="C94">
        <v>165.66</v>
      </c>
      <c r="D94">
        <v>34.091200000000001</v>
      </c>
      <c r="E94">
        <v>49.732500000000002</v>
      </c>
      <c r="F94">
        <v>2.1100000000000001E-2</v>
      </c>
      <c r="G94">
        <v>6.3014000000000001</v>
      </c>
      <c r="H94">
        <v>0.91379999999999995</v>
      </c>
      <c r="I94">
        <v>177.5839</v>
      </c>
      <c r="J94">
        <v>9.3070000000000004</v>
      </c>
      <c r="K94">
        <v>1</v>
      </c>
      <c r="L94">
        <v>0</v>
      </c>
      <c r="M94">
        <v>2.3246000000000002</v>
      </c>
      <c r="N94" t="b">
        <v>0</v>
      </c>
      <c r="O94" t="b">
        <v>0</v>
      </c>
      <c r="P94">
        <v>41.290428426012213</v>
      </c>
      <c r="Q94">
        <v>357.1964864730835</v>
      </c>
    </row>
    <row r="95" spans="1:17" x14ac:dyDescent="0.35">
      <c r="A95">
        <v>-15</v>
      </c>
      <c r="B95">
        <v>1</v>
      </c>
      <c r="C95">
        <v>165.66</v>
      </c>
      <c r="D95">
        <v>34.094799999999999</v>
      </c>
      <c r="E95">
        <v>52.365000000000002</v>
      </c>
      <c r="F95">
        <v>2.5000000000000001E-2</v>
      </c>
      <c r="G95">
        <v>6.3014000000000001</v>
      </c>
      <c r="H95">
        <v>0.7994</v>
      </c>
      <c r="I95">
        <v>177.4265</v>
      </c>
      <c r="J95">
        <v>9.3254000000000001</v>
      </c>
      <c r="K95">
        <v>1</v>
      </c>
      <c r="L95">
        <v>0</v>
      </c>
      <c r="M95">
        <v>2.7454999999999998</v>
      </c>
      <c r="N95" t="b">
        <v>0</v>
      </c>
      <c r="O95" t="b">
        <v>0</v>
      </c>
      <c r="P95">
        <v>41.462816797495123</v>
      </c>
      <c r="Q95">
        <v>240.55191874504089</v>
      </c>
    </row>
    <row r="96" spans="1:17" x14ac:dyDescent="0.35">
      <c r="A96">
        <v>-10</v>
      </c>
      <c r="B96">
        <v>1</v>
      </c>
      <c r="C96">
        <v>165.66</v>
      </c>
      <c r="D96">
        <v>34.0869</v>
      </c>
      <c r="E96">
        <v>54.9223</v>
      </c>
      <c r="F96">
        <v>0.03</v>
      </c>
      <c r="G96">
        <v>6.3014000000000001</v>
      </c>
      <c r="H96">
        <v>0.68689999999999996</v>
      </c>
      <c r="I96">
        <v>177.2679</v>
      </c>
      <c r="J96">
        <v>9.3435000000000006</v>
      </c>
      <c r="K96">
        <v>1</v>
      </c>
      <c r="L96">
        <v>0</v>
      </c>
      <c r="M96">
        <v>3.2926000000000002</v>
      </c>
      <c r="N96" t="b">
        <v>0</v>
      </c>
      <c r="O96" t="b">
        <v>0</v>
      </c>
      <c r="P96">
        <v>41.63024126761259</v>
      </c>
      <c r="Q96">
        <v>248.69637584686279</v>
      </c>
    </row>
    <row r="97" spans="1:17" x14ac:dyDescent="0.35">
      <c r="A97">
        <v>-5</v>
      </c>
      <c r="B97">
        <v>1</v>
      </c>
      <c r="C97">
        <v>165.66</v>
      </c>
      <c r="D97">
        <v>34.061100000000003</v>
      </c>
      <c r="E97">
        <v>57.0852</v>
      </c>
      <c r="F97">
        <v>3.3399999999999999E-2</v>
      </c>
      <c r="G97">
        <v>6.3014000000000001</v>
      </c>
      <c r="H97">
        <v>0.69940000000000002</v>
      </c>
      <c r="I97">
        <v>177.10810000000001</v>
      </c>
      <c r="J97">
        <v>9.3613999999999997</v>
      </c>
      <c r="K97">
        <v>1</v>
      </c>
      <c r="L97">
        <v>0</v>
      </c>
      <c r="M97">
        <v>3.6724000000000001</v>
      </c>
      <c r="N97" t="b">
        <v>0</v>
      </c>
      <c r="O97" t="b">
        <v>0</v>
      </c>
      <c r="P97">
        <v>41.792645280061599</v>
      </c>
      <c r="Q97">
        <v>300.23309993743902</v>
      </c>
    </row>
    <row r="98" spans="1:17" x14ac:dyDescent="0.35">
      <c r="A98">
        <v>0</v>
      </c>
      <c r="B98">
        <v>1</v>
      </c>
      <c r="C98">
        <v>164.30459999999999</v>
      </c>
      <c r="D98">
        <v>34.012099999999997</v>
      </c>
      <c r="E98">
        <v>58.259599999999999</v>
      </c>
      <c r="F98">
        <v>3.6299999999999999E-2</v>
      </c>
      <c r="G98">
        <v>6.2984999999999998</v>
      </c>
      <c r="H98">
        <v>0.70679999999999998</v>
      </c>
      <c r="I98">
        <v>176.94710000000001</v>
      </c>
      <c r="J98">
        <v>9.3790999999999993</v>
      </c>
      <c r="K98">
        <v>1</v>
      </c>
      <c r="L98">
        <v>0</v>
      </c>
      <c r="M98">
        <v>3.9902000000000002</v>
      </c>
      <c r="N98" t="b">
        <v>0</v>
      </c>
      <c r="O98" t="b">
        <v>0</v>
      </c>
      <c r="P98">
        <v>41.949955029238481</v>
      </c>
      <c r="Q98">
        <v>323.08744692802429</v>
      </c>
    </row>
    <row r="99" spans="1:17" x14ac:dyDescent="0.35">
      <c r="A99">
        <v>5</v>
      </c>
      <c r="B99">
        <v>1</v>
      </c>
      <c r="C99">
        <v>159.78659999999999</v>
      </c>
      <c r="D99">
        <v>33.830199999999998</v>
      </c>
      <c r="E99">
        <v>57.874000000000002</v>
      </c>
      <c r="F99">
        <v>3.6400000000000002E-2</v>
      </c>
      <c r="G99">
        <v>6.2888999999999999</v>
      </c>
      <c r="H99">
        <v>0.6996</v>
      </c>
      <c r="I99">
        <v>176.78489999999999</v>
      </c>
      <c r="J99">
        <v>9.3963999999999999</v>
      </c>
      <c r="K99">
        <v>1</v>
      </c>
      <c r="L99">
        <v>0</v>
      </c>
      <c r="M99">
        <v>4.0058999999999996</v>
      </c>
      <c r="N99" t="b">
        <v>0</v>
      </c>
      <c r="O99" t="b">
        <v>0</v>
      </c>
      <c r="P99">
        <v>42.102078385823091</v>
      </c>
      <c r="Q99">
        <v>480.2365505695343</v>
      </c>
    </row>
    <row r="100" spans="1:17" x14ac:dyDescent="0.35">
      <c r="A100">
        <v>8</v>
      </c>
      <c r="B100">
        <v>1</v>
      </c>
      <c r="C100">
        <v>157.07579999999999</v>
      </c>
      <c r="D100">
        <v>33.7012</v>
      </c>
      <c r="E100">
        <v>57.496400000000001</v>
      </c>
      <c r="F100">
        <v>3.6900000000000002E-2</v>
      </c>
      <c r="G100">
        <v>6.2831999999999999</v>
      </c>
      <c r="H100">
        <v>0.69440000000000002</v>
      </c>
      <c r="I100">
        <v>176.10499999999999</v>
      </c>
      <c r="J100">
        <v>9.3664000000000005</v>
      </c>
      <c r="K100">
        <v>1</v>
      </c>
      <c r="L100">
        <v>0</v>
      </c>
      <c r="M100">
        <v>4.0529999999999999</v>
      </c>
      <c r="N100" t="b">
        <v>0</v>
      </c>
      <c r="O100" t="b">
        <v>0</v>
      </c>
      <c r="P100">
        <v>42.137509552822813</v>
      </c>
      <c r="Q100">
        <v>557.44255352020264</v>
      </c>
    </row>
    <row r="101" spans="1:17" x14ac:dyDescent="0.35">
      <c r="A101">
        <v>-29</v>
      </c>
      <c r="B101">
        <v>1</v>
      </c>
      <c r="C101">
        <v>165.66</v>
      </c>
      <c r="D101">
        <v>34.075800000000001</v>
      </c>
      <c r="E101">
        <v>49.358400000000003</v>
      </c>
      <c r="F101">
        <v>0.1217</v>
      </c>
      <c r="G101">
        <v>6.3014000000000001</v>
      </c>
      <c r="H101">
        <v>1.1186</v>
      </c>
      <c r="I101">
        <v>149.43559999999999</v>
      </c>
      <c r="J101">
        <v>0</v>
      </c>
      <c r="K101">
        <v>2</v>
      </c>
      <c r="L101">
        <v>0</v>
      </c>
      <c r="M101">
        <v>13.3827</v>
      </c>
      <c r="N101" t="b">
        <v>0</v>
      </c>
      <c r="O101" t="b">
        <v>0</v>
      </c>
      <c r="P101">
        <v>0</v>
      </c>
      <c r="Q101">
        <v>316.79501366615301</v>
      </c>
    </row>
    <row r="102" spans="1:17" x14ac:dyDescent="0.35">
      <c r="A102">
        <v>-25</v>
      </c>
      <c r="B102">
        <v>1</v>
      </c>
      <c r="C102">
        <v>165.66</v>
      </c>
      <c r="D102">
        <v>34.0824</v>
      </c>
      <c r="E102">
        <v>49.060699999999997</v>
      </c>
      <c r="F102">
        <v>0.1016</v>
      </c>
      <c r="G102">
        <v>6.3014000000000001</v>
      </c>
      <c r="H102">
        <v>1.0295000000000001</v>
      </c>
      <c r="I102">
        <v>155.64019999999999</v>
      </c>
      <c r="J102">
        <v>0</v>
      </c>
      <c r="K102">
        <v>2</v>
      </c>
      <c r="L102">
        <v>0</v>
      </c>
      <c r="M102">
        <v>11.1715</v>
      </c>
      <c r="N102" t="b">
        <v>0</v>
      </c>
      <c r="O102" t="b">
        <v>0</v>
      </c>
      <c r="P102">
        <v>0</v>
      </c>
      <c r="Q102">
        <v>309.15630412101751</v>
      </c>
    </row>
    <row r="103" spans="1:17" x14ac:dyDescent="0.35">
      <c r="A103">
        <v>-20</v>
      </c>
      <c r="B103">
        <v>1</v>
      </c>
      <c r="C103">
        <v>165.66</v>
      </c>
      <c r="D103">
        <v>34.091200000000001</v>
      </c>
      <c r="E103">
        <v>50.702800000000003</v>
      </c>
      <c r="F103">
        <v>8.8599999999999998E-2</v>
      </c>
      <c r="G103">
        <v>6.3014000000000001</v>
      </c>
      <c r="H103">
        <v>0.91469999999999996</v>
      </c>
      <c r="I103">
        <v>160.00649999999999</v>
      </c>
      <c r="J103">
        <v>0</v>
      </c>
      <c r="K103">
        <v>2</v>
      </c>
      <c r="L103">
        <v>0</v>
      </c>
      <c r="M103">
        <v>9.7452000000000005</v>
      </c>
      <c r="N103" t="b">
        <v>0</v>
      </c>
      <c r="O103" t="b">
        <v>0</v>
      </c>
      <c r="P103">
        <v>0</v>
      </c>
      <c r="Q103">
        <v>305.29239058494568</v>
      </c>
    </row>
    <row r="104" spans="1:17" x14ac:dyDescent="0.35">
      <c r="A104">
        <v>-15</v>
      </c>
      <c r="B104">
        <v>1</v>
      </c>
      <c r="C104">
        <v>165.66</v>
      </c>
      <c r="D104">
        <v>34.094799999999999</v>
      </c>
      <c r="E104">
        <v>53.491100000000003</v>
      </c>
      <c r="F104">
        <v>9.3100000000000002E-2</v>
      </c>
      <c r="G104">
        <v>6.3014000000000001</v>
      </c>
      <c r="H104">
        <v>0.80069999999999997</v>
      </c>
      <c r="I104">
        <v>159.7235</v>
      </c>
      <c r="J104">
        <v>0</v>
      </c>
      <c r="K104">
        <v>2</v>
      </c>
      <c r="L104">
        <v>0</v>
      </c>
      <c r="M104">
        <v>10.236599999999999</v>
      </c>
      <c r="N104" t="b">
        <v>0</v>
      </c>
      <c r="O104" t="b">
        <v>0</v>
      </c>
      <c r="P104">
        <v>0</v>
      </c>
      <c r="Q104">
        <v>221.21605896949771</v>
      </c>
    </row>
    <row r="105" spans="1:17" x14ac:dyDescent="0.35">
      <c r="A105">
        <v>-10</v>
      </c>
      <c r="B105">
        <v>1</v>
      </c>
      <c r="C105">
        <v>165.66</v>
      </c>
      <c r="D105">
        <v>34.0869</v>
      </c>
      <c r="E105">
        <v>56.079300000000003</v>
      </c>
      <c r="F105">
        <v>9.64E-2</v>
      </c>
      <c r="G105">
        <v>6.3014000000000001</v>
      </c>
      <c r="H105">
        <v>0.68810000000000004</v>
      </c>
      <c r="I105">
        <v>159.44130000000001</v>
      </c>
      <c r="J105">
        <v>0</v>
      </c>
      <c r="K105">
        <v>2</v>
      </c>
      <c r="L105">
        <v>0</v>
      </c>
      <c r="M105">
        <v>10.593500000000001</v>
      </c>
      <c r="N105" t="b">
        <v>0</v>
      </c>
      <c r="O105" t="b">
        <v>0</v>
      </c>
      <c r="P105">
        <v>0</v>
      </c>
      <c r="Q105">
        <v>229.30057406425479</v>
      </c>
    </row>
    <row r="106" spans="1:17" x14ac:dyDescent="0.35">
      <c r="A106">
        <v>-5</v>
      </c>
      <c r="B106">
        <v>1</v>
      </c>
      <c r="C106">
        <v>165.66</v>
      </c>
      <c r="D106">
        <v>34.061100000000003</v>
      </c>
      <c r="E106">
        <v>58.344700000000003</v>
      </c>
      <c r="F106">
        <v>0.1012</v>
      </c>
      <c r="G106">
        <v>6.3014000000000001</v>
      </c>
      <c r="H106">
        <v>0.6996</v>
      </c>
      <c r="I106">
        <v>159.15989999999999</v>
      </c>
      <c r="J106">
        <v>0</v>
      </c>
      <c r="K106">
        <v>2</v>
      </c>
      <c r="L106">
        <v>0</v>
      </c>
      <c r="M106">
        <v>11.1235</v>
      </c>
      <c r="N106" t="b">
        <v>0</v>
      </c>
      <c r="O106" t="b">
        <v>0</v>
      </c>
      <c r="P106">
        <v>0</v>
      </c>
      <c r="Q106">
        <v>262.32761549949652</v>
      </c>
    </row>
    <row r="107" spans="1:17" x14ac:dyDescent="0.35">
      <c r="A107">
        <v>0</v>
      </c>
      <c r="B107">
        <v>1</v>
      </c>
      <c r="C107">
        <v>164.30459999999999</v>
      </c>
      <c r="D107">
        <v>34.012099999999997</v>
      </c>
      <c r="E107">
        <v>59.521599999999999</v>
      </c>
      <c r="F107">
        <v>0.107</v>
      </c>
      <c r="G107">
        <v>6.2984999999999998</v>
      </c>
      <c r="H107">
        <v>0.70689999999999997</v>
      </c>
      <c r="I107">
        <v>158.87950000000001</v>
      </c>
      <c r="J107">
        <v>0</v>
      </c>
      <c r="K107">
        <v>2</v>
      </c>
      <c r="L107">
        <v>0</v>
      </c>
      <c r="M107">
        <v>11.764200000000001</v>
      </c>
      <c r="N107" t="b">
        <v>0</v>
      </c>
      <c r="O107" t="b">
        <v>0</v>
      </c>
      <c r="P107">
        <v>0</v>
      </c>
      <c r="Q107">
        <v>284.93591213226318</v>
      </c>
    </row>
    <row r="108" spans="1:17" x14ac:dyDescent="0.35">
      <c r="A108">
        <v>5</v>
      </c>
      <c r="B108">
        <v>1</v>
      </c>
      <c r="C108">
        <v>159.78659999999999</v>
      </c>
      <c r="D108">
        <v>33.830199999999998</v>
      </c>
      <c r="E108">
        <v>58.726100000000002</v>
      </c>
      <c r="F108">
        <v>0.1087</v>
      </c>
      <c r="G108">
        <v>6.2888999999999999</v>
      </c>
      <c r="H108">
        <v>0.69969999999999999</v>
      </c>
      <c r="I108">
        <v>158.6</v>
      </c>
      <c r="J108">
        <v>0</v>
      </c>
      <c r="K108">
        <v>2</v>
      </c>
      <c r="L108">
        <v>0</v>
      </c>
      <c r="M108">
        <v>11.9557</v>
      </c>
      <c r="N108" t="b">
        <v>0</v>
      </c>
      <c r="O108" t="b">
        <v>0</v>
      </c>
      <c r="P108">
        <v>0</v>
      </c>
      <c r="Q108">
        <v>401.09405732154852</v>
      </c>
    </row>
    <row r="109" spans="1:17" x14ac:dyDescent="0.35">
      <c r="A109">
        <v>8</v>
      </c>
      <c r="B109">
        <v>1</v>
      </c>
      <c r="C109">
        <v>157.07579999999999</v>
      </c>
      <c r="D109">
        <v>33.7012</v>
      </c>
      <c r="E109">
        <v>58.186599999999999</v>
      </c>
      <c r="F109">
        <v>0.1094</v>
      </c>
      <c r="G109">
        <v>6.2831999999999999</v>
      </c>
      <c r="H109">
        <v>0.69450000000000001</v>
      </c>
      <c r="I109">
        <v>157.94800000000001</v>
      </c>
      <c r="J109">
        <v>0</v>
      </c>
      <c r="K109">
        <v>2</v>
      </c>
      <c r="L109">
        <v>0</v>
      </c>
      <c r="M109">
        <v>12.023999999999999</v>
      </c>
      <c r="N109" t="b">
        <v>0</v>
      </c>
      <c r="O109" t="b">
        <v>0</v>
      </c>
      <c r="P109">
        <v>0</v>
      </c>
      <c r="Q109">
        <v>447.52736759185791</v>
      </c>
    </row>
  </sheetData>
  <sortState xmlns:xlrd2="http://schemas.microsoft.com/office/spreadsheetml/2017/richdata2" ref="A2:Q110">
    <sortCondition descending="1" ref="O1:O110"/>
  </sortState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Q109"/>
  <sheetViews>
    <sheetView topLeftCell="A83" workbookViewId="0">
      <selection sqref="A1:Q109"/>
    </sheetView>
  </sheetViews>
  <sheetFormatPr defaultRowHeight="14.5" x14ac:dyDescent="0.35"/>
  <sheetData>
    <row r="1" spans="1:17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 x14ac:dyDescent="0.35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351.21764135360718</v>
      </c>
    </row>
    <row r="3" spans="1:17" x14ac:dyDescent="0.35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352.67924213409418</v>
      </c>
    </row>
    <row r="4" spans="1:17" x14ac:dyDescent="0.35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641.39117622375488</v>
      </c>
    </row>
    <row r="5" spans="1:17" x14ac:dyDescent="0.35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636.71809458732605</v>
      </c>
    </row>
    <row r="6" spans="1:17" x14ac:dyDescent="0.35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365.90277910232538</v>
      </c>
    </row>
    <row r="7" spans="1:17" x14ac:dyDescent="0.35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364.06116533279419</v>
      </c>
    </row>
    <row r="8" spans="1:17" x14ac:dyDescent="0.35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1527.3192486763</v>
      </c>
    </row>
    <row r="9" spans="1:17" x14ac:dyDescent="0.35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1524.729214906693</v>
      </c>
    </row>
    <row r="10" spans="1:17" x14ac:dyDescent="0.35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307.69729495048517</v>
      </c>
    </row>
    <row r="11" spans="1:17" x14ac:dyDescent="0.35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308.05729985237122</v>
      </c>
    </row>
    <row r="12" spans="1:17" x14ac:dyDescent="0.35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1508.5460412502291</v>
      </c>
    </row>
    <row r="13" spans="1:17" x14ac:dyDescent="0.35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1509.7275032997129</v>
      </c>
    </row>
    <row r="14" spans="1:17" x14ac:dyDescent="0.35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255.6101093292236</v>
      </c>
    </row>
    <row r="15" spans="1:17" x14ac:dyDescent="0.35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256.56171131134028</v>
      </c>
    </row>
    <row r="16" spans="1:17" x14ac:dyDescent="0.35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1162.8568775653839</v>
      </c>
    </row>
    <row r="17" spans="1:17" x14ac:dyDescent="0.35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1156.584912538528</v>
      </c>
    </row>
    <row r="18" spans="1:17" x14ac:dyDescent="0.35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244.44734978675839</v>
      </c>
    </row>
    <row r="19" spans="1:17" x14ac:dyDescent="0.35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244.4773516654968</v>
      </c>
    </row>
    <row r="20" spans="1:17" x14ac:dyDescent="0.35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703.11965894699097</v>
      </c>
    </row>
    <row r="21" spans="1:17" x14ac:dyDescent="0.35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701.46476936340332</v>
      </c>
    </row>
    <row r="22" spans="1:17" x14ac:dyDescent="0.35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349.69689345359802</v>
      </c>
    </row>
    <row r="23" spans="1:17" x14ac:dyDescent="0.35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348.61616587638849</v>
      </c>
    </row>
    <row r="24" spans="1:17" x14ac:dyDescent="0.35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1395.4037849903109</v>
      </c>
    </row>
    <row r="25" spans="1:17" x14ac:dyDescent="0.35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1393.263759374619</v>
      </c>
    </row>
    <row r="26" spans="1:17" x14ac:dyDescent="0.35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354.60083603858948</v>
      </c>
    </row>
    <row r="27" spans="1:17" x14ac:dyDescent="0.35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353.80001139640808</v>
      </c>
    </row>
    <row r="28" spans="1:17" x14ac:dyDescent="0.35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635.11313915252686</v>
      </c>
    </row>
    <row r="29" spans="1:17" x14ac:dyDescent="0.35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636.11387467384338</v>
      </c>
    </row>
    <row r="30" spans="1:17" x14ac:dyDescent="0.35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438.679851770401</v>
      </c>
    </row>
    <row r="31" spans="1:17" x14ac:dyDescent="0.35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439.17089200019842</v>
      </c>
    </row>
    <row r="32" spans="1:17" x14ac:dyDescent="0.35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801.26970481872559</v>
      </c>
    </row>
    <row r="33" spans="1:17" x14ac:dyDescent="0.35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806.78432488441467</v>
      </c>
    </row>
    <row r="34" spans="1:17" x14ac:dyDescent="0.35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520.02650022506714</v>
      </c>
    </row>
    <row r="35" spans="1:17" x14ac:dyDescent="0.35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519.73649525642395</v>
      </c>
    </row>
    <row r="36" spans="1:17" x14ac:dyDescent="0.35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884.15787482261658</v>
      </c>
    </row>
    <row r="37" spans="1:17" x14ac:dyDescent="0.3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887.07017183303833</v>
      </c>
    </row>
    <row r="38" spans="1:17" x14ac:dyDescent="0.35">
      <c r="A38">
        <v>-29</v>
      </c>
      <c r="B38">
        <v>1</v>
      </c>
      <c r="C38">
        <v>165.66</v>
      </c>
      <c r="D38">
        <v>34.075800000000001</v>
      </c>
      <c r="E38">
        <v>48.077399999999997</v>
      </c>
      <c r="F38">
        <v>7.5899999999999995E-2</v>
      </c>
      <c r="G38">
        <v>6.3014000000000001</v>
      </c>
      <c r="H38">
        <v>1.1192</v>
      </c>
      <c r="I38">
        <v>161.3218</v>
      </c>
      <c r="J38">
        <v>4.3333000000000004</v>
      </c>
      <c r="K38">
        <v>1</v>
      </c>
      <c r="L38">
        <v>0</v>
      </c>
      <c r="M38">
        <v>8.3412000000000006</v>
      </c>
      <c r="N38" t="b">
        <v>0</v>
      </c>
      <c r="O38" t="b">
        <v>0</v>
      </c>
      <c r="P38">
        <v>20.584142364518978</v>
      </c>
      <c r="Q38">
        <v>340.35905361175543</v>
      </c>
    </row>
    <row r="39" spans="1:17" x14ac:dyDescent="0.35">
      <c r="A39">
        <v>-29</v>
      </c>
      <c r="B39">
        <v>1</v>
      </c>
      <c r="C39">
        <v>165.66</v>
      </c>
      <c r="D39">
        <v>34.075800000000001</v>
      </c>
      <c r="E39">
        <v>48.023899999999998</v>
      </c>
      <c r="F39">
        <v>7.3700000000000002E-2</v>
      </c>
      <c r="G39">
        <v>6.3014000000000001</v>
      </c>
      <c r="H39">
        <v>1.1202000000000001</v>
      </c>
      <c r="I39">
        <v>161.8886</v>
      </c>
      <c r="J39">
        <v>2.1876000000000002</v>
      </c>
      <c r="K39">
        <v>1</v>
      </c>
      <c r="L39">
        <v>0</v>
      </c>
      <c r="M39">
        <v>8.0996000000000006</v>
      </c>
      <c r="N39" t="b">
        <v>1</v>
      </c>
      <c r="O39" t="b">
        <v>0</v>
      </c>
      <c r="P39">
        <v>20.985125576037831</v>
      </c>
      <c r="Q39">
        <v>358.25320839881903</v>
      </c>
    </row>
    <row r="40" spans="1:17" x14ac:dyDescent="0.35">
      <c r="A40">
        <v>-29</v>
      </c>
      <c r="B40">
        <v>0.90378999999999998</v>
      </c>
      <c r="C40">
        <v>149.7226</v>
      </c>
      <c r="D40">
        <v>33.363500000000002</v>
      </c>
      <c r="E40">
        <v>44.4</v>
      </c>
      <c r="F40">
        <v>4.0399999999999998E-2</v>
      </c>
      <c r="G40">
        <v>6.2675999999999998</v>
      </c>
      <c r="H40">
        <v>2.2907000000000002</v>
      </c>
      <c r="I40">
        <v>161.3218</v>
      </c>
      <c r="J40">
        <v>4.3333000000000004</v>
      </c>
      <c r="K40">
        <v>1</v>
      </c>
      <c r="L40">
        <v>0</v>
      </c>
      <c r="M40">
        <v>4.4362000000000004</v>
      </c>
      <c r="N40" t="b">
        <v>0</v>
      </c>
      <c r="O40" t="b">
        <v>1</v>
      </c>
      <c r="P40">
        <v>20.584142364518978</v>
      </c>
      <c r="Q40">
        <v>1601.7520234584811</v>
      </c>
    </row>
    <row r="41" spans="1:17" x14ac:dyDescent="0.35">
      <c r="A41">
        <v>-29</v>
      </c>
      <c r="B41">
        <v>0.88970000000000005</v>
      </c>
      <c r="C41">
        <v>147.3869</v>
      </c>
      <c r="D41">
        <v>33.183</v>
      </c>
      <c r="E41">
        <v>43.947899999999997</v>
      </c>
      <c r="F41">
        <v>4.0399999999999998E-2</v>
      </c>
      <c r="G41">
        <v>6.2625999999999999</v>
      </c>
      <c r="H41">
        <v>2.4283999999999999</v>
      </c>
      <c r="I41">
        <v>159.9263</v>
      </c>
      <c r="J41">
        <v>2.1876000000000002</v>
      </c>
      <c r="K41">
        <v>1</v>
      </c>
      <c r="L41">
        <v>0</v>
      </c>
      <c r="M41">
        <v>4.4360999999999997</v>
      </c>
      <c r="N41" t="b">
        <v>1</v>
      </c>
      <c r="O41" t="b">
        <v>1</v>
      </c>
      <c r="P41">
        <v>20.985125576037831</v>
      </c>
      <c r="Q41">
        <v>1510.7275137901311</v>
      </c>
    </row>
    <row r="42" spans="1:17" x14ac:dyDescent="0.35">
      <c r="A42">
        <v>-25</v>
      </c>
      <c r="B42">
        <v>1</v>
      </c>
      <c r="C42">
        <v>165.66</v>
      </c>
      <c r="D42">
        <v>34.0824</v>
      </c>
      <c r="E42">
        <v>48.061799999999998</v>
      </c>
      <c r="F42">
        <v>5.3699999999999998E-2</v>
      </c>
      <c r="G42">
        <v>6.3014000000000001</v>
      </c>
      <c r="H42">
        <v>1.0303</v>
      </c>
      <c r="I42">
        <v>168.09729999999999</v>
      </c>
      <c r="J42">
        <v>4.5143000000000004</v>
      </c>
      <c r="K42">
        <v>1</v>
      </c>
      <c r="L42">
        <v>0</v>
      </c>
      <c r="M42">
        <v>5.9039999999999999</v>
      </c>
      <c r="N42" t="b">
        <v>0</v>
      </c>
      <c r="O42" t="b">
        <v>0</v>
      </c>
      <c r="P42">
        <v>20.584142364518978</v>
      </c>
      <c r="Q42">
        <v>356.34164810180658</v>
      </c>
    </row>
    <row r="43" spans="1:17" x14ac:dyDescent="0.35">
      <c r="A43">
        <v>-25</v>
      </c>
      <c r="B43">
        <v>1</v>
      </c>
      <c r="C43">
        <v>165.66</v>
      </c>
      <c r="D43">
        <v>34.0824</v>
      </c>
      <c r="E43">
        <v>48.028700000000001</v>
      </c>
      <c r="F43">
        <v>5.1499999999999997E-2</v>
      </c>
      <c r="G43">
        <v>6.3014000000000001</v>
      </c>
      <c r="H43">
        <v>1.0299</v>
      </c>
      <c r="I43">
        <v>168.68790000000001</v>
      </c>
      <c r="J43">
        <v>2.3721000000000001</v>
      </c>
      <c r="K43">
        <v>1</v>
      </c>
      <c r="L43">
        <v>0</v>
      </c>
      <c r="M43">
        <v>5.6562999999999999</v>
      </c>
      <c r="N43" t="b">
        <v>1</v>
      </c>
      <c r="O43" t="b">
        <v>0</v>
      </c>
      <c r="P43">
        <v>20.985125576037831</v>
      </c>
      <c r="Q43">
        <v>359.34403347969061</v>
      </c>
    </row>
    <row r="44" spans="1:17" x14ac:dyDescent="0.35">
      <c r="A44">
        <v>-25</v>
      </c>
      <c r="B44">
        <v>0.96428999999999998</v>
      </c>
      <c r="C44">
        <v>159.7441</v>
      </c>
      <c r="D44">
        <v>33.958799999999997</v>
      </c>
      <c r="E44">
        <v>46.7393</v>
      </c>
      <c r="F44">
        <v>4.0300000000000002E-2</v>
      </c>
      <c r="G44">
        <v>6.2888000000000002</v>
      </c>
      <c r="H44">
        <v>1.4189000000000001</v>
      </c>
      <c r="I44">
        <v>168.09729999999999</v>
      </c>
      <c r="J44">
        <v>4.5143000000000004</v>
      </c>
      <c r="K44">
        <v>1</v>
      </c>
      <c r="L44">
        <v>0</v>
      </c>
      <c r="M44">
        <v>4.4336000000000002</v>
      </c>
      <c r="N44" t="b">
        <v>0</v>
      </c>
      <c r="O44" t="b">
        <v>1</v>
      </c>
      <c r="P44">
        <v>20.584142364518978</v>
      </c>
      <c r="Q44">
        <v>1634.952194213867</v>
      </c>
    </row>
    <row r="45" spans="1:17" x14ac:dyDescent="0.35">
      <c r="A45">
        <v>-25</v>
      </c>
      <c r="B45">
        <v>0.94932000000000005</v>
      </c>
      <c r="C45">
        <v>157.26410000000001</v>
      </c>
      <c r="D45">
        <v>33.849299999999999</v>
      </c>
      <c r="E45">
        <v>46.261899999999997</v>
      </c>
      <c r="F45">
        <v>4.0399999999999998E-2</v>
      </c>
      <c r="G45">
        <v>6.2835999999999999</v>
      </c>
      <c r="H45">
        <v>1.6072</v>
      </c>
      <c r="I45">
        <v>166.64320000000001</v>
      </c>
      <c r="J45">
        <v>2.3721000000000001</v>
      </c>
      <c r="K45">
        <v>1</v>
      </c>
      <c r="L45">
        <v>0</v>
      </c>
      <c r="M45">
        <v>4.4428999999999998</v>
      </c>
      <c r="N45" t="b">
        <v>1</v>
      </c>
      <c r="O45" t="b">
        <v>1</v>
      </c>
      <c r="P45">
        <v>20.985125576037831</v>
      </c>
      <c r="Q45">
        <v>1569.987674474716</v>
      </c>
    </row>
    <row r="46" spans="1:17" x14ac:dyDescent="0.35">
      <c r="A46">
        <v>-20</v>
      </c>
      <c r="B46">
        <v>1</v>
      </c>
      <c r="C46">
        <v>165.66</v>
      </c>
      <c r="D46">
        <v>34.091200000000001</v>
      </c>
      <c r="E46">
        <v>49.880099999999999</v>
      </c>
      <c r="F46">
        <v>3.8899999999999997E-2</v>
      </c>
      <c r="G46">
        <v>6.3014000000000001</v>
      </c>
      <c r="H46">
        <v>0.9143</v>
      </c>
      <c r="I46">
        <v>172.95070000000001</v>
      </c>
      <c r="J46">
        <v>4.6535000000000002</v>
      </c>
      <c r="K46">
        <v>1</v>
      </c>
      <c r="L46">
        <v>0</v>
      </c>
      <c r="M46">
        <v>4.2710999999999997</v>
      </c>
      <c r="N46" t="b">
        <v>0</v>
      </c>
      <c r="O46" t="b">
        <v>0</v>
      </c>
      <c r="P46">
        <v>20.64521421300611</v>
      </c>
      <c r="Q46">
        <v>322.79247426986689</v>
      </c>
    </row>
    <row r="47" spans="1:17" x14ac:dyDescent="0.35">
      <c r="A47">
        <v>-20</v>
      </c>
      <c r="B47">
        <v>1</v>
      </c>
      <c r="C47">
        <v>165.66</v>
      </c>
      <c r="D47">
        <v>34.091200000000001</v>
      </c>
      <c r="E47">
        <v>49.854700000000001</v>
      </c>
      <c r="F47">
        <v>3.6600000000000001E-2</v>
      </c>
      <c r="G47">
        <v>6.3014000000000001</v>
      </c>
      <c r="H47">
        <v>0.91449999999999998</v>
      </c>
      <c r="I47">
        <v>173.5446</v>
      </c>
      <c r="J47">
        <v>2.8113000000000001</v>
      </c>
      <c r="K47">
        <v>1</v>
      </c>
      <c r="L47">
        <v>0</v>
      </c>
      <c r="M47">
        <v>4.0186000000000002</v>
      </c>
      <c r="N47" t="b">
        <v>1</v>
      </c>
      <c r="O47" t="b">
        <v>0</v>
      </c>
      <c r="P47">
        <v>20.985125576037831</v>
      </c>
      <c r="Q47">
        <v>345.25303530693049</v>
      </c>
    </row>
    <row r="48" spans="1:17" x14ac:dyDescent="0.35">
      <c r="A48">
        <v>-20</v>
      </c>
      <c r="B48">
        <v>1.0039800000000001</v>
      </c>
      <c r="C48">
        <v>166.31960000000001</v>
      </c>
      <c r="D48">
        <v>34.090699999999998</v>
      </c>
      <c r="E48">
        <v>50.025300000000001</v>
      </c>
      <c r="F48">
        <v>4.0300000000000002E-2</v>
      </c>
      <c r="G48">
        <v>6.3028000000000004</v>
      </c>
      <c r="H48">
        <v>0.88190000000000002</v>
      </c>
      <c r="I48">
        <v>172.95070000000001</v>
      </c>
      <c r="J48">
        <v>4.6535000000000002</v>
      </c>
      <c r="K48">
        <v>1</v>
      </c>
      <c r="L48">
        <v>0</v>
      </c>
      <c r="M48">
        <v>4.4330999999999996</v>
      </c>
      <c r="N48" t="b">
        <v>0</v>
      </c>
      <c r="O48" t="b">
        <v>1</v>
      </c>
      <c r="P48">
        <v>20.64521421300611</v>
      </c>
      <c r="Q48">
        <v>1486.1911773681641</v>
      </c>
    </row>
    <row r="49" spans="1:17" x14ac:dyDescent="0.35">
      <c r="A49">
        <v>-20</v>
      </c>
      <c r="B49">
        <v>0.98975999999999997</v>
      </c>
      <c r="C49">
        <v>163.96350000000001</v>
      </c>
      <c r="D49">
        <v>34.078400000000002</v>
      </c>
      <c r="E49">
        <v>49.5533</v>
      </c>
      <c r="F49">
        <v>4.0099999999999997E-2</v>
      </c>
      <c r="G49">
        <v>6.2977999999999996</v>
      </c>
      <c r="H49">
        <v>1.0064</v>
      </c>
      <c r="I49">
        <v>171.59610000000001</v>
      </c>
      <c r="J49">
        <v>2.8113000000000001</v>
      </c>
      <c r="K49">
        <v>1</v>
      </c>
      <c r="L49">
        <v>0</v>
      </c>
      <c r="M49">
        <v>4.4066000000000001</v>
      </c>
      <c r="N49" t="b">
        <v>1</v>
      </c>
      <c r="O49" t="b">
        <v>1</v>
      </c>
      <c r="P49">
        <v>20.985125576037831</v>
      </c>
      <c r="Q49">
        <v>589.97453260421753</v>
      </c>
    </row>
    <row r="50" spans="1:17" x14ac:dyDescent="0.35">
      <c r="A50">
        <v>-15</v>
      </c>
      <c r="B50">
        <v>1</v>
      </c>
      <c r="C50">
        <v>165.66</v>
      </c>
      <c r="D50">
        <v>34.094799999999999</v>
      </c>
      <c r="E50">
        <v>52.548200000000001</v>
      </c>
      <c r="F50">
        <v>4.2700000000000002E-2</v>
      </c>
      <c r="G50">
        <v>6.3014000000000001</v>
      </c>
      <c r="H50">
        <v>0.79920000000000002</v>
      </c>
      <c r="I50">
        <v>172.7791</v>
      </c>
      <c r="J50">
        <v>4.6627000000000001</v>
      </c>
      <c r="K50">
        <v>1</v>
      </c>
      <c r="L50">
        <v>0</v>
      </c>
      <c r="M50">
        <v>4.6993999999999998</v>
      </c>
      <c r="N50" t="b">
        <v>0</v>
      </c>
      <c r="O50" t="b">
        <v>0</v>
      </c>
      <c r="P50">
        <v>20.731408398747561</v>
      </c>
      <c r="Q50">
        <v>264.74706602096558</v>
      </c>
    </row>
    <row r="51" spans="1:17" x14ac:dyDescent="0.35">
      <c r="A51">
        <v>-15</v>
      </c>
      <c r="B51">
        <v>1</v>
      </c>
      <c r="C51">
        <v>165.66</v>
      </c>
      <c r="D51">
        <v>34.094799999999999</v>
      </c>
      <c r="E51">
        <v>52.515700000000002</v>
      </c>
      <c r="F51">
        <v>4.0500000000000001E-2</v>
      </c>
      <c r="G51">
        <v>6.3014000000000001</v>
      </c>
      <c r="H51">
        <v>0.80049999999999999</v>
      </c>
      <c r="I51">
        <v>173.35300000000001</v>
      </c>
      <c r="J51">
        <v>3.2502</v>
      </c>
      <c r="K51">
        <v>1</v>
      </c>
      <c r="L51">
        <v>0</v>
      </c>
      <c r="M51">
        <v>4.4542000000000002</v>
      </c>
      <c r="N51" t="b">
        <v>1</v>
      </c>
      <c r="O51" t="b">
        <v>0</v>
      </c>
      <c r="P51">
        <v>20.985125576037831</v>
      </c>
      <c r="Q51">
        <v>263.92636942863459</v>
      </c>
    </row>
    <row r="52" spans="1:17" x14ac:dyDescent="0.35">
      <c r="A52">
        <v>-15</v>
      </c>
      <c r="B52">
        <v>0.99397999999999997</v>
      </c>
      <c r="C52">
        <v>164.6619</v>
      </c>
      <c r="D52">
        <v>34.089700000000001</v>
      </c>
      <c r="E52">
        <v>52.3093</v>
      </c>
      <c r="F52">
        <v>4.0399999999999998E-2</v>
      </c>
      <c r="G52">
        <v>6.2992999999999997</v>
      </c>
      <c r="H52">
        <v>0.84719999999999995</v>
      </c>
      <c r="I52">
        <v>172.7791</v>
      </c>
      <c r="J52">
        <v>4.6627000000000001</v>
      </c>
      <c r="K52">
        <v>1</v>
      </c>
      <c r="L52">
        <v>0</v>
      </c>
      <c r="M52">
        <v>4.4401000000000002</v>
      </c>
      <c r="N52" t="b">
        <v>0</v>
      </c>
      <c r="O52" t="b">
        <v>1</v>
      </c>
      <c r="P52">
        <v>20.731408398747561</v>
      </c>
      <c r="Q52">
        <v>1226.4924423694611</v>
      </c>
    </row>
    <row r="53" spans="1:17" x14ac:dyDescent="0.35">
      <c r="A53">
        <v>-15</v>
      </c>
      <c r="B53">
        <v>0.98258999999999996</v>
      </c>
      <c r="C53">
        <v>162.77619999999999</v>
      </c>
      <c r="D53">
        <v>34.061500000000002</v>
      </c>
      <c r="E53">
        <v>51.9161</v>
      </c>
      <c r="F53">
        <v>4.02E-2</v>
      </c>
      <c r="G53">
        <v>6.2953000000000001</v>
      </c>
      <c r="H53">
        <v>0.94420000000000004</v>
      </c>
      <c r="I53">
        <v>171.65979999999999</v>
      </c>
      <c r="J53">
        <v>3.2502</v>
      </c>
      <c r="K53">
        <v>1</v>
      </c>
      <c r="L53">
        <v>0</v>
      </c>
      <c r="M53">
        <v>4.4206000000000003</v>
      </c>
      <c r="N53" t="b">
        <v>1</v>
      </c>
      <c r="O53" t="b">
        <v>1</v>
      </c>
      <c r="P53">
        <v>20.985125576037831</v>
      </c>
      <c r="Q53">
        <v>535.24327397346497</v>
      </c>
    </row>
    <row r="54" spans="1:17" x14ac:dyDescent="0.35">
      <c r="A54">
        <v>-10</v>
      </c>
      <c r="B54">
        <v>1</v>
      </c>
      <c r="C54">
        <v>165.66</v>
      </c>
      <c r="D54">
        <v>34.0869</v>
      </c>
      <c r="E54">
        <v>55.110999999999997</v>
      </c>
      <c r="F54">
        <v>4.7199999999999999E-2</v>
      </c>
      <c r="G54">
        <v>6.3014000000000001</v>
      </c>
      <c r="H54">
        <v>0.68740000000000001</v>
      </c>
      <c r="I54">
        <v>172.6069</v>
      </c>
      <c r="J54">
        <v>4.6718000000000002</v>
      </c>
      <c r="K54">
        <v>1</v>
      </c>
      <c r="L54">
        <v>0</v>
      </c>
      <c r="M54">
        <v>5.1874000000000002</v>
      </c>
      <c r="N54" t="b">
        <v>0</v>
      </c>
      <c r="O54" t="b">
        <v>0</v>
      </c>
      <c r="P54">
        <v>20.815120633806291</v>
      </c>
      <c r="Q54">
        <v>272.27588629722601</v>
      </c>
    </row>
    <row r="55" spans="1:17" x14ac:dyDescent="0.35">
      <c r="A55">
        <v>-10</v>
      </c>
      <c r="B55">
        <v>1</v>
      </c>
      <c r="C55">
        <v>165.66</v>
      </c>
      <c r="D55">
        <v>34.0869</v>
      </c>
      <c r="E55">
        <v>55.078699999999998</v>
      </c>
      <c r="F55">
        <v>4.5100000000000001E-2</v>
      </c>
      <c r="G55">
        <v>6.3014000000000001</v>
      </c>
      <c r="H55">
        <v>0.68810000000000004</v>
      </c>
      <c r="I55">
        <v>173.16139999999999</v>
      </c>
      <c r="J55">
        <v>3.6888999999999998</v>
      </c>
      <c r="K55">
        <v>1</v>
      </c>
      <c r="L55">
        <v>0</v>
      </c>
      <c r="M55">
        <v>4.9557000000000002</v>
      </c>
      <c r="N55" t="b">
        <v>1</v>
      </c>
      <c r="O55" t="b">
        <v>0</v>
      </c>
      <c r="P55">
        <v>20.985125576037831</v>
      </c>
      <c r="Q55">
        <v>244.5466494560242</v>
      </c>
    </row>
    <row r="56" spans="1:17" x14ac:dyDescent="0.35">
      <c r="A56">
        <v>-10</v>
      </c>
      <c r="B56">
        <v>0.98236999999999997</v>
      </c>
      <c r="C56">
        <v>162.7396</v>
      </c>
      <c r="D56">
        <v>34.052799999999998</v>
      </c>
      <c r="E56">
        <v>54.408999999999999</v>
      </c>
      <c r="F56">
        <v>4.0300000000000002E-2</v>
      </c>
      <c r="G56">
        <v>6.2952000000000004</v>
      </c>
      <c r="H56">
        <v>0.81379999999999997</v>
      </c>
      <c r="I56">
        <v>172.6069</v>
      </c>
      <c r="J56">
        <v>4.6718000000000002</v>
      </c>
      <c r="K56">
        <v>1</v>
      </c>
      <c r="L56">
        <v>0</v>
      </c>
      <c r="M56">
        <v>4.431</v>
      </c>
      <c r="N56" t="b">
        <v>0</v>
      </c>
      <c r="O56" t="b">
        <v>1</v>
      </c>
      <c r="P56">
        <v>20.815120633806291</v>
      </c>
      <c r="Q56">
        <v>718.42497992515564</v>
      </c>
    </row>
    <row r="57" spans="1:17" x14ac:dyDescent="0.35">
      <c r="A57">
        <v>-10</v>
      </c>
      <c r="B57">
        <v>0.97457000000000005</v>
      </c>
      <c r="C57">
        <v>161.44649999999999</v>
      </c>
      <c r="D57">
        <v>34.020400000000002</v>
      </c>
      <c r="E57">
        <v>54.142800000000001</v>
      </c>
      <c r="F57">
        <v>4.0399999999999998E-2</v>
      </c>
      <c r="G57">
        <v>6.2923999999999998</v>
      </c>
      <c r="H57">
        <v>0.87570000000000003</v>
      </c>
      <c r="I57">
        <v>171.7654</v>
      </c>
      <c r="J57">
        <v>3.6888999999999998</v>
      </c>
      <c r="K57">
        <v>1</v>
      </c>
      <c r="L57">
        <v>0</v>
      </c>
      <c r="M57">
        <v>4.4458000000000002</v>
      </c>
      <c r="N57" t="b">
        <v>1</v>
      </c>
      <c r="O57" t="b">
        <v>1</v>
      </c>
      <c r="P57">
        <v>20.985125576037831</v>
      </c>
      <c r="Q57">
        <v>493.83305788040161</v>
      </c>
    </row>
    <row r="58" spans="1:17" x14ac:dyDescent="0.35">
      <c r="A58">
        <v>-5</v>
      </c>
      <c r="B58">
        <v>1</v>
      </c>
      <c r="C58">
        <v>165.66</v>
      </c>
      <c r="D58">
        <v>34.061100000000003</v>
      </c>
      <c r="E58">
        <v>57.288200000000003</v>
      </c>
      <c r="F58">
        <v>5.0900000000000001E-2</v>
      </c>
      <c r="G58">
        <v>6.3014000000000001</v>
      </c>
      <c r="H58">
        <v>0.69950000000000001</v>
      </c>
      <c r="I58">
        <v>172.434</v>
      </c>
      <c r="J58">
        <v>4.6806999999999999</v>
      </c>
      <c r="K58">
        <v>1</v>
      </c>
      <c r="L58">
        <v>0</v>
      </c>
      <c r="M58">
        <v>5.5959000000000003</v>
      </c>
      <c r="N58" t="b">
        <v>0</v>
      </c>
      <c r="O58" t="b">
        <v>0</v>
      </c>
      <c r="P58">
        <v>20.8963226400308</v>
      </c>
      <c r="Q58">
        <v>297.81978940963751</v>
      </c>
    </row>
    <row r="59" spans="1:17" x14ac:dyDescent="0.35">
      <c r="A59">
        <v>-5</v>
      </c>
      <c r="B59">
        <v>1</v>
      </c>
      <c r="C59">
        <v>165.66</v>
      </c>
      <c r="D59">
        <v>34.061100000000003</v>
      </c>
      <c r="E59">
        <v>57.262099999999997</v>
      </c>
      <c r="F59">
        <v>4.8899999999999999E-2</v>
      </c>
      <c r="G59">
        <v>6.3014000000000001</v>
      </c>
      <c r="H59">
        <v>0.69950000000000001</v>
      </c>
      <c r="I59">
        <v>172.9699</v>
      </c>
      <c r="J59">
        <v>4.1273999999999997</v>
      </c>
      <c r="K59">
        <v>1</v>
      </c>
      <c r="L59">
        <v>0</v>
      </c>
      <c r="M59">
        <v>5.3775000000000004</v>
      </c>
      <c r="N59" t="b">
        <v>1</v>
      </c>
      <c r="O59" t="b">
        <v>0</v>
      </c>
      <c r="P59">
        <v>20.985125576037831</v>
      </c>
      <c r="Q59">
        <v>275.39848637580872</v>
      </c>
    </row>
    <row r="60" spans="1:17" x14ac:dyDescent="0.35">
      <c r="A60">
        <v>-5</v>
      </c>
      <c r="B60">
        <v>0.97487999999999997</v>
      </c>
      <c r="C60">
        <v>161.4991</v>
      </c>
      <c r="D60">
        <v>33.996099999999998</v>
      </c>
      <c r="E60">
        <v>56.271999999999998</v>
      </c>
      <c r="F60">
        <v>4.0399999999999998E-2</v>
      </c>
      <c r="G60">
        <v>6.2926000000000002</v>
      </c>
      <c r="H60">
        <v>0.73950000000000005</v>
      </c>
      <c r="I60">
        <v>172.434</v>
      </c>
      <c r="J60">
        <v>4.6806999999999999</v>
      </c>
      <c r="K60">
        <v>1</v>
      </c>
      <c r="L60">
        <v>0</v>
      </c>
      <c r="M60">
        <v>4.4444999999999997</v>
      </c>
      <c r="N60" t="b">
        <v>0</v>
      </c>
      <c r="O60" t="b">
        <v>1</v>
      </c>
      <c r="P60">
        <v>20.8963226400308</v>
      </c>
      <c r="Q60">
        <v>1222.292477369308</v>
      </c>
    </row>
    <row r="61" spans="1:17" x14ac:dyDescent="0.35">
      <c r="A61">
        <v>-5</v>
      </c>
      <c r="B61">
        <v>0.97009999999999996</v>
      </c>
      <c r="C61">
        <v>160.70609999999999</v>
      </c>
      <c r="D61">
        <v>33.971699999999998</v>
      </c>
      <c r="E61">
        <v>56.1128</v>
      </c>
      <c r="F61">
        <v>4.0500000000000001E-2</v>
      </c>
      <c r="G61">
        <v>6.2908999999999997</v>
      </c>
      <c r="H61">
        <v>0.7732</v>
      </c>
      <c r="I61">
        <v>171.92429999999999</v>
      </c>
      <c r="J61">
        <v>4.1273999999999997</v>
      </c>
      <c r="K61">
        <v>1</v>
      </c>
      <c r="L61">
        <v>0</v>
      </c>
      <c r="M61">
        <v>4.4489000000000001</v>
      </c>
      <c r="N61" t="b">
        <v>1</v>
      </c>
      <c r="O61" t="b">
        <v>1</v>
      </c>
      <c r="P61">
        <v>20.985125576037831</v>
      </c>
      <c r="Q61">
        <v>1166.066960811615</v>
      </c>
    </row>
    <row r="62" spans="1:17" x14ac:dyDescent="0.35">
      <c r="A62">
        <v>0</v>
      </c>
      <c r="B62">
        <v>1</v>
      </c>
      <c r="C62">
        <v>164.30459999999999</v>
      </c>
      <c r="D62">
        <v>34.012099999999997</v>
      </c>
      <c r="E62">
        <v>58.455399999999997</v>
      </c>
      <c r="F62">
        <v>5.4600000000000003E-2</v>
      </c>
      <c r="G62">
        <v>6.2984999999999998</v>
      </c>
      <c r="H62">
        <v>0.70679999999999998</v>
      </c>
      <c r="I62">
        <v>172.26060000000001</v>
      </c>
      <c r="J62">
        <v>4.6894999999999998</v>
      </c>
      <c r="K62">
        <v>1</v>
      </c>
      <c r="L62">
        <v>0</v>
      </c>
      <c r="M62">
        <v>6.0025000000000004</v>
      </c>
      <c r="N62" t="b">
        <v>0</v>
      </c>
      <c r="O62" t="b">
        <v>0</v>
      </c>
      <c r="P62">
        <v>20.974977514619241</v>
      </c>
      <c r="Q62">
        <v>319.36016035079962</v>
      </c>
    </row>
    <row r="63" spans="1:17" x14ac:dyDescent="0.35">
      <c r="A63">
        <v>0</v>
      </c>
      <c r="B63">
        <v>1</v>
      </c>
      <c r="C63">
        <v>164.30459999999999</v>
      </c>
      <c r="D63">
        <v>34.012099999999997</v>
      </c>
      <c r="E63">
        <v>58.428600000000003</v>
      </c>
      <c r="F63">
        <v>5.2499999999999998E-2</v>
      </c>
      <c r="G63">
        <v>6.2984999999999998</v>
      </c>
      <c r="H63">
        <v>0.70679999999999998</v>
      </c>
      <c r="I63">
        <v>172.7783</v>
      </c>
      <c r="J63">
        <v>4.5658000000000003</v>
      </c>
      <c r="K63">
        <v>1</v>
      </c>
      <c r="L63">
        <v>0</v>
      </c>
      <c r="M63">
        <v>5.7760999999999996</v>
      </c>
      <c r="N63" t="b">
        <v>1</v>
      </c>
      <c r="O63" t="b">
        <v>0</v>
      </c>
      <c r="P63">
        <v>20.985125576037831</v>
      </c>
      <c r="Q63">
        <v>300.30120205879211</v>
      </c>
    </row>
    <row r="64" spans="1:17" x14ac:dyDescent="0.35">
      <c r="A64">
        <v>0</v>
      </c>
      <c r="B64">
        <v>0.96826999999999996</v>
      </c>
      <c r="C64">
        <v>159.0909</v>
      </c>
      <c r="D64">
        <v>33.912700000000001</v>
      </c>
      <c r="E64">
        <v>57.223599999999998</v>
      </c>
      <c r="F64">
        <v>4.0399999999999998E-2</v>
      </c>
      <c r="G64">
        <v>6.2873999999999999</v>
      </c>
      <c r="H64">
        <v>0.73809999999999998</v>
      </c>
      <c r="I64">
        <v>172.26060000000001</v>
      </c>
      <c r="J64">
        <v>4.6894999999999998</v>
      </c>
      <c r="K64">
        <v>1</v>
      </c>
      <c r="L64">
        <v>0</v>
      </c>
      <c r="M64">
        <v>4.4458000000000002</v>
      </c>
      <c r="N64" t="b">
        <v>0</v>
      </c>
      <c r="O64" t="b">
        <v>1</v>
      </c>
      <c r="P64">
        <v>20.974977514619241</v>
      </c>
      <c r="Q64">
        <v>1400.59589600563</v>
      </c>
    </row>
    <row r="65" spans="1:17" x14ac:dyDescent="0.35">
      <c r="A65">
        <v>0</v>
      </c>
      <c r="B65">
        <v>0.96735000000000004</v>
      </c>
      <c r="C65">
        <v>158.94049999999999</v>
      </c>
      <c r="D65">
        <v>33.907400000000003</v>
      </c>
      <c r="E65">
        <v>57.190100000000001</v>
      </c>
      <c r="F65">
        <v>4.0399999999999998E-2</v>
      </c>
      <c r="G65">
        <v>6.2870999999999997</v>
      </c>
      <c r="H65">
        <v>0.74529999999999996</v>
      </c>
      <c r="I65">
        <v>172.1525</v>
      </c>
      <c r="J65">
        <v>4.5658000000000003</v>
      </c>
      <c r="K65">
        <v>1</v>
      </c>
      <c r="L65">
        <v>0</v>
      </c>
      <c r="M65">
        <v>4.4433999999999996</v>
      </c>
      <c r="N65" t="b">
        <v>1</v>
      </c>
      <c r="O65" t="b">
        <v>1</v>
      </c>
      <c r="P65">
        <v>20.985125576037831</v>
      </c>
      <c r="Q65">
        <v>1201.691404819489</v>
      </c>
    </row>
    <row r="66" spans="1:17" x14ac:dyDescent="0.35">
      <c r="A66">
        <v>5</v>
      </c>
      <c r="B66">
        <v>1</v>
      </c>
      <c r="C66">
        <v>159.78659999999999</v>
      </c>
      <c r="D66">
        <v>33.830199999999998</v>
      </c>
      <c r="E66">
        <v>57.972000000000001</v>
      </c>
      <c r="F66">
        <v>5.5100000000000003E-2</v>
      </c>
      <c r="G66">
        <v>6.2888999999999999</v>
      </c>
      <c r="H66">
        <v>0.6996</v>
      </c>
      <c r="I66">
        <v>172.0866</v>
      </c>
      <c r="J66">
        <v>4.6981999999999999</v>
      </c>
      <c r="K66">
        <v>1</v>
      </c>
      <c r="L66">
        <v>0</v>
      </c>
      <c r="M66">
        <v>6.0542999999999996</v>
      </c>
      <c r="N66" t="b">
        <v>0</v>
      </c>
      <c r="O66" t="b">
        <v>0</v>
      </c>
      <c r="P66">
        <v>21.051039192911549</v>
      </c>
      <c r="Q66">
        <v>493.98300409317022</v>
      </c>
    </row>
    <row r="67" spans="1:17" x14ac:dyDescent="0.35">
      <c r="A67">
        <v>5</v>
      </c>
      <c r="B67">
        <v>1</v>
      </c>
      <c r="C67">
        <v>159.78659999999999</v>
      </c>
      <c r="D67">
        <v>33.830199999999998</v>
      </c>
      <c r="E67">
        <v>57.971299999999999</v>
      </c>
      <c r="F67">
        <v>5.4600000000000003E-2</v>
      </c>
      <c r="G67">
        <v>6.2888999999999999</v>
      </c>
      <c r="H67">
        <v>0.6996</v>
      </c>
      <c r="I67">
        <v>172.19560000000001</v>
      </c>
      <c r="J67">
        <v>4.6816000000000004</v>
      </c>
      <c r="K67">
        <v>1</v>
      </c>
      <c r="L67">
        <v>0</v>
      </c>
      <c r="M67">
        <v>6.0076999999999998</v>
      </c>
      <c r="N67" t="b">
        <v>1</v>
      </c>
      <c r="O67" t="b">
        <v>0</v>
      </c>
      <c r="P67">
        <v>21.042034015090429</v>
      </c>
      <c r="Q67">
        <v>497.0019359588623</v>
      </c>
    </row>
    <row r="68" spans="1:17" x14ac:dyDescent="0.35">
      <c r="A68">
        <v>5</v>
      </c>
      <c r="B68">
        <v>0.9677</v>
      </c>
      <c r="C68">
        <v>154.62610000000001</v>
      </c>
      <c r="D68">
        <v>33.728099999999998</v>
      </c>
      <c r="E68">
        <v>56.892400000000002</v>
      </c>
      <c r="F68">
        <v>4.0399999999999998E-2</v>
      </c>
      <c r="G68">
        <v>6.2779999999999996</v>
      </c>
      <c r="H68">
        <v>0.81979999999999997</v>
      </c>
      <c r="I68">
        <v>172.0866</v>
      </c>
      <c r="J68">
        <v>4.6981999999999999</v>
      </c>
      <c r="K68">
        <v>1</v>
      </c>
      <c r="L68">
        <v>0</v>
      </c>
      <c r="M68">
        <v>4.4429999999999996</v>
      </c>
      <c r="N68" t="b">
        <v>0</v>
      </c>
      <c r="O68" t="b">
        <v>1</v>
      </c>
      <c r="P68">
        <v>21.051039192911549</v>
      </c>
      <c r="Q68">
        <v>1789.331675767899</v>
      </c>
    </row>
    <row r="69" spans="1:17" x14ac:dyDescent="0.35">
      <c r="A69">
        <v>5</v>
      </c>
      <c r="B69">
        <v>0.96772000000000002</v>
      </c>
      <c r="C69">
        <v>154.6283</v>
      </c>
      <c r="D69">
        <v>33.728200000000001</v>
      </c>
      <c r="E69">
        <v>56.892800000000001</v>
      </c>
      <c r="F69">
        <v>4.0399999999999998E-2</v>
      </c>
      <c r="G69">
        <v>6.2779999999999996</v>
      </c>
      <c r="H69">
        <v>0.81979999999999997</v>
      </c>
      <c r="I69">
        <v>172.0909</v>
      </c>
      <c r="J69">
        <v>4.6816000000000004</v>
      </c>
      <c r="K69">
        <v>1</v>
      </c>
      <c r="L69">
        <v>0</v>
      </c>
      <c r="M69">
        <v>4.4377000000000004</v>
      </c>
      <c r="N69" t="b">
        <v>1</v>
      </c>
      <c r="O69" t="b">
        <v>1</v>
      </c>
      <c r="P69">
        <v>21.042034015090429</v>
      </c>
      <c r="Q69">
        <v>1778.6026713848109</v>
      </c>
    </row>
    <row r="70" spans="1:17" x14ac:dyDescent="0.35">
      <c r="A70">
        <v>8</v>
      </c>
      <c r="B70">
        <v>1</v>
      </c>
      <c r="C70">
        <v>157.07579999999999</v>
      </c>
      <c r="D70">
        <v>33.7012</v>
      </c>
      <c r="E70">
        <v>57.556699999999999</v>
      </c>
      <c r="F70">
        <v>5.5500000000000001E-2</v>
      </c>
      <c r="G70">
        <v>6.2831999999999999</v>
      </c>
      <c r="H70">
        <v>0.69440000000000002</v>
      </c>
      <c r="I70">
        <v>171.4211</v>
      </c>
      <c r="J70">
        <v>4.6832000000000003</v>
      </c>
      <c r="K70">
        <v>1</v>
      </c>
      <c r="L70">
        <v>0</v>
      </c>
      <c r="M70">
        <v>6.1022999999999996</v>
      </c>
      <c r="N70" t="b">
        <v>0</v>
      </c>
      <c r="O70" t="b">
        <v>0</v>
      </c>
      <c r="P70">
        <v>21.06875477641141</v>
      </c>
      <c r="Q70">
        <v>480.96267819404602</v>
      </c>
    </row>
    <row r="71" spans="1:17" x14ac:dyDescent="0.35">
      <c r="A71">
        <v>8</v>
      </c>
      <c r="B71">
        <v>1</v>
      </c>
      <c r="C71">
        <v>157.07579999999999</v>
      </c>
      <c r="D71">
        <v>33.7012</v>
      </c>
      <c r="E71">
        <v>57.560600000000001</v>
      </c>
      <c r="F71">
        <v>5.5599999999999997E-2</v>
      </c>
      <c r="G71">
        <v>6.2831999999999999</v>
      </c>
      <c r="H71">
        <v>0.69440000000000002</v>
      </c>
      <c r="I71">
        <v>171.40170000000001</v>
      </c>
      <c r="J71">
        <v>4.6665000000000001</v>
      </c>
      <c r="K71">
        <v>1</v>
      </c>
      <c r="L71">
        <v>0</v>
      </c>
      <c r="M71">
        <v>6.1127000000000002</v>
      </c>
      <c r="N71" t="b">
        <v>1</v>
      </c>
      <c r="O71" t="b">
        <v>0</v>
      </c>
      <c r="P71">
        <v>21.059775062067811</v>
      </c>
      <c r="Q71">
        <v>441.86567163467407</v>
      </c>
    </row>
    <row r="72" spans="1:17" x14ac:dyDescent="0.35">
      <c r="A72">
        <v>8</v>
      </c>
      <c r="B72">
        <v>0.96643000000000001</v>
      </c>
      <c r="C72">
        <v>151.80340000000001</v>
      </c>
      <c r="D72">
        <v>33.591999999999999</v>
      </c>
      <c r="E72">
        <v>56.501300000000001</v>
      </c>
      <c r="F72">
        <v>4.0399999999999998E-2</v>
      </c>
      <c r="G72">
        <v>6.2720000000000002</v>
      </c>
      <c r="H72">
        <v>0.88690000000000002</v>
      </c>
      <c r="I72">
        <v>171.4211</v>
      </c>
      <c r="J72">
        <v>4.6832000000000003</v>
      </c>
      <c r="K72">
        <v>1</v>
      </c>
      <c r="L72">
        <v>0</v>
      </c>
      <c r="M72">
        <v>4.4443999999999999</v>
      </c>
      <c r="N72" t="b">
        <v>0</v>
      </c>
      <c r="O72" t="b">
        <v>1</v>
      </c>
      <c r="P72">
        <v>21.06875477641141</v>
      </c>
      <c r="Q72">
        <v>1162.648074388504</v>
      </c>
    </row>
    <row r="73" spans="1:17" x14ac:dyDescent="0.35">
      <c r="A73">
        <v>8</v>
      </c>
      <c r="B73">
        <v>0.96652000000000005</v>
      </c>
      <c r="C73">
        <v>151.8167</v>
      </c>
      <c r="D73">
        <v>33.592500000000001</v>
      </c>
      <c r="E73">
        <v>56.5047</v>
      </c>
      <c r="F73">
        <v>4.0500000000000001E-2</v>
      </c>
      <c r="G73">
        <v>6.2720000000000002</v>
      </c>
      <c r="H73">
        <v>0.8861</v>
      </c>
      <c r="I73">
        <v>171.42500000000001</v>
      </c>
      <c r="J73">
        <v>4.6665000000000001</v>
      </c>
      <c r="K73">
        <v>1</v>
      </c>
      <c r="L73">
        <v>0</v>
      </c>
      <c r="M73">
        <v>4.4489999999999998</v>
      </c>
      <c r="N73" t="b">
        <v>1</v>
      </c>
      <c r="O73" t="b">
        <v>1</v>
      </c>
      <c r="P73">
        <v>21.059775062067811</v>
      </c>
      <c r="Q73">
        <v>1112.8371059894559</v>
      </c>
    </row>
    <row r="74" spans="1:17" x14ac:dyDescent="0.35">
      <c r="A74">
        <v>-29</v>
      </c>
      <c r="B74">
        <v>1</v>
      </c>
      <c r="C74">
        <v>165.66</v>
      </c>
      <c r="D74">
        <v>34.075800000000001</v>
      </c>
      <c r="E74">
        <v>48.782800000000002</v>
      </c>
      <c r="F74">
        <v>0.1052</v>
      </c>
      <c r="G74">
        <v>6.3014000000000001</v>
      </c>
      <c r="H74">
        <v>1.1196999999999999</v>
      </c>
      <c r="I74">
        <v>153.72399999999999</v>
      </c>
      <c r="J74">
        <v>0</v>
      </c>
      <c r="K74">
        <v>2</v>
      </c>
      <c r="L74">
        <v>0</v>
      </c>
      <c r="M74">
        <v>11.5688</v>
      </c>
      <c r="N74" t="b">
        <v>0</v>
      </c>
      <c r="O74" t="b">
        <v>0</v>
      </c>
      <c r="P74">
        <v>0</v>
      </c>
      <c r="Q74">
        <v>330.53140878677368</v>
      </c>
    </row>
    <row r="75" spans="1:17" x14ac:dyDescent="0.35">
      <c r="A75">
        <v>-29</v>
      </c>
      <c r="B75">
        <v>1</v>
      </c>
      <c r="C75">
        <v>165.66</v>
      </c>
      <c r="D75">
        <v>34.075800000000001</v>
      </c>
      <c r="E75">
        <v>48.312600000000003</v>
      </c>
      <c r="F75">
        <v>9.8199999999999996E-2</v>
      </c>
      <c r="G75">
        <v>6.3014000000000001</v>
      </c>
      <c r="H75">
        <v>1.1185</v>
      </c>
      <c r="I75">
        <v>155.67019999999999</v>
      </c>
      <c r="J75">
        <v>0</v>
      </c>
      <c r="K75">
        <v>2</v>
      </c>
      <c r="L75">
        <v>0</v>
      </c>
      <c r="M75">
        <v>10.7966</v>
      </c>
      <c r="N75" t="b">
        <v>1</v>
      </c>
      <c r="O75" t="b">
        <v>0</v>
      </c>
      <c r="P75">
        <v>0</v>
      </c>
      <c r="Q75">
        <v>326.204017162323</v>
      </c>
    </row>
    <row r="76" spans="1:17" x14ac:dyDescent="0.35">
      <c r="A76">
        <v>-29</v>
      </c>
      <c r="B76">
        <v>0.82816000000000001</v>
      </c>
      <c r="C76">
        <v>137.19370000000001</v>
      </c>
      <c r="D76">
        <v>32.309100000000001</v>
      </c>
      <c r="E76">
        <v>41.821800000000003</v>
      </c>
      <c r="F76">
        <v>3.9899999999999998E-2</v>
      </c>
      <c r="G76">
        <v>6.2409999999999997</v>
      </c>
      <c r="H76">
        <v>2.6711</v>
      </c>
      <c r="I76">
        <v>153.69929999999999</v>
      </c>
      <c r="J76">
        <v>0</v>
      </c>
      <c r="K76">
        <v>2</v>
      </c>
      <c r="L76">
        <v>0</v>
      </c>
      <c r="M76">
        <v>4.3882000000000003</v>
      </c>
      <c r="N76" t="b">
        <v>0</v>
      </c>
      <c r="O76" t="b">
        <v>1</v>
      </c>
      <c r="P76">
        <v>0</v>
      </c>
      <c r="Q76">
        <v>634.93086838722229</v>
      </c>
    </row>
    <row r="77" spans="1:17" x14ac:dyDescent="0.35">
      <c r="A77">
        <v>-29</v>
      </c>
      <c r="B77">
        <v>0.84547000000000005</v>
      </c>
      <c r="C77">
        <v>140.06100000000001</v>
      </c>
      <c r="D77">
        <v>32.563200000000002</v>
      </c>
      <c r="E77">
        <v>42.16</v>
      </c>
      <c r="F77">
        <v>3.9899999999999998E-2</v>
      </c>
      <c r="G77">
        <v>6.2470999999999997</v>
      </c>
      <c r="H77">
        <v>2.6579999999999999</v>
      </c>
      <c r="I77">
        <v>155.67019999999999</v>
      </c>
      <c r="J77">
        <v>0</v>
      </c>
      <c r="K77">
        <v>2</v>
      </c>
      <c r="L77">
        <v>0</v>
      </c>
      <c r="M77">
        <v>4.3879999999999999</v>
      </c>
      <c r="N77" t="b">
        <v>1</v>
      </c>
      <c r="O77" t="b">
        <v>1</v>
      </c>
      <c r="P77">
        <v>0</v>
      </c>
      <c r="Q77">
        <v>621.80461502075195</v>
      </c>
    </row>
    <row r="78" spans="1:17" x14ac:dyDescent="0.35">
      <c r="A78">
        <v>-25</v>
      </c>
      <c r="B78">
        <v>1</v>
      </c>
      <c r="C78">
        <v>165.66</v>
      </c>
      <c r="D78">
        <v>34.0824</v>
      </c>
      <c r="E78">
        <v>48.578400000000002</v>
      </c>
      <c r="F78">
        <v>8.4500000000000006E-2</v>
      </c>
      <c r="G78">
        <v>6.3014000000000001</v>
      </c>
      <c r="H78">
        <v>1.0297000000000001</v>
      </c>
      <c r="I78">
        <v>160.11009999999999</v>
      </c>
      <c r="J78">
        <v>0</v>
      </c>
      <c r="K78">
        <v>2</v>
      </c>
      <c r="L78">
        <v>0</v>
      </c>
      <c r="M78">
        <v>9.2863000000000007</v>
      </c>
      <c r="N78" t="b">
        <v>0</v>
      </c>
      <c r="O78" t="b">
        <v>0</v>
      </c>
      <c r="P78">
        <v>0</v>
      </c>
      <c r="Q78">
        <v>315.94717311859131</v>
      </c>
    </row>
    <row r="79" spans="1:17" x14ac:dyDescent="0.35">
      <c r="A79">
        <v>-25</v>
      </c>
      <c r="B79">
        <v>1</v>
      </c>
      <c r="C79">
        <v>165.66</v>
      </c>
      <c r="D79">
        <v>34.0824</v>
      </c>
      <c r="E79">
        <v>48.153300000000002</v>
      </c>
      <c r="F79">
        <v>7.7499999999999999E-2</v>
      </c>
      <c r="G79">
        <v>6.3014000000000001</v>
      </c>
      <c r="H79">
        <v>1.0303</v>
      </c>
      <c r="I79">
        <v>162.05279999999999</v>
      </c>
      <c r="J79">
        <v>0</v>
      </c>
      <c r="K79">
        <v>2</v>
      </c>
      <c r="L79">
        <v>0</v>
      </c>
      <c r="M79">
        <v>8.5202000000000009</v>
      </c>
      <c r="N79" t="b">
        <v>1</v>
      </c>
      <c r="O79" t="b">
        <v>0</v>
      </c>
      <c r="P79">
        <v>0</v>
      </c>
      <c r="Q79">
        <v>325.03422355651861</v>
      </c>
    </row>
    <row r="80" spans="1:17" x14ac:dyDescent="0.35">
      <c r="A80">
        <v>-25</v>
      </c>
      <c r="B80">
        <v>0.88012000000000001</v>
      </c>
      <c r="C80">
        <v>145.80000000000001</v>
      </c>
      <c r="D80">
        <v>33.060899999999997</v>
      </c>
      <c r="E80">
        <v>43.9024</v>
      </c>
      <c r="F80">
        <v>3.9899999999999998E-2</v>
      </c>
      <c r="G80">
        <v>6.2591999999999999</v>
      </c>
      <c r="H80">
        <v>2.4405999999999999</v>
      </c>
      <c r="I80">
        <v>160.08619999999999</v>
      </c>
      <c r="J80">
        <v>0</v>
      </c>
      <c r="K80">
        <v>2</v>
      </c>
      <c r="L80">
        <v>0</v>
      </c>
      <c r="M80">
        <v>4.3868999999999998</v>
      </c>
      <c r="N80" t="b">
        <v>0</v>
      </c>
      <c r="O80" t="b">
        <v>1</v>
      </c>
      <c r="P80">
        <v>0</v>
      </c>
      <c r="Q80">
        <v>617.64821338653564</v>
      </c>
    </row>
    <row r="81" spans="1:17" x14ac:dyDescent="0.35">
      <c r="A81">
        <v>-25</v>
      </c>
      <c r="B81">
        <v>0.89854999999999996</v>
      </c>
      <c r="C81">
        <v>148.8545</v>
      </c>
      <c r="D81">
        <v>33.304200000000002</v>
      </c>
      <c r="E81">
        <v>44.261800000000001</v>
      </c>
      <c r="F81">
        <v>3.9800000000000002E-2</v>
      </c>
      <c r="G81">
        <v>6.2656999999999998</v>
      </c>
      <c r="H81">
        <v>2.2551000000000001</v>
      </c>
      <c r="I81">
        <v>162.05279999999999</v>
      </c>
      <c r="J81">
        <v>0</v>
      </c>
      <c r="K81">
        <v>2</v>
      </c>
      <c r="L81">
        <v>0</v>
      </c>
      <c r="M81">
        <v>4.3806000000000003</v>
      </c>
      <c r="N81" t="b">
        <v>1</v>
      </c>
      <c r="O81" t="b">
        <v>1</v>
      </c>
      <c r="P81">
        <v>0</v>
      </c>
      <c r="Q81">
        <v>581.02258992195129</v>
      </c>
    </row>
    <row r="82" spans="1:17" x14ac:dyDescent="0.35">
      <c r="A82">
        <v>-20</v>
      </c>
      <c r="B82">
        <v>1</v>
      </c>
      <c r="C82">
        <v>165.66</v>
      </c>
      <c r="D82">
        <v>34.091200000000001</v>
      </c>
      <c r="E82">
        <v>50.278599999999997</v>
      </c>
      <c r="F82">
        <v>7.0900000000000005E-2</v>
      </c>
      <c r="G82">
        <v>6.3014000000000001</v>
      </c>
      <c r="H82">
        <v>0.91520000000000001</v>
      </c>
      <c r="I82">
        <v>164.6206</v>
      </c>
      <c r="J82">
        <v>0</v>
      </c>
      <c r="K82">
        <v>2</v>
      </c>
      <c r="L82">
        <v>0</v>
      </c>
      <c r="M82">
        <v>7.7953000000000001</v>
      </c>
      <c r="N82" t="b">
        <v>0</v>
      </c>
      <c r="O82" t="b">
        <v>0</v>
      </c>
      <c r="P82">
        <v>0</v>
      </c>
      <c r="Q82">
        <v>275.80942296981812</v>
      </c>
    </row>
    <row r="83" spans="1:17" x14ac:dyDescent="0.35">
      <c r="A83">
        <v>-20</v>
      </c>
      <c r="B83">
        <v>1</v>
      </c>
      <c r="C83">
        <v>165.66</v>
      </c>
      <c r="D83">
        <v>34.091200000000001</v>
      </c>
      <c r="E83">
        <v>49.938800000000001</v>
      </c>
      <c r="F83">
        <v>6.4899999999999999E-2</v>
      </c>
      <c r="G83">
        <v>6.3014000000000001</v>
      </c>
      <c r="H83">
        <v>0.91569999999999996</v>
      </c>
      <c r="I83">
        <v>166.29349999999999</v>
      </c>
      <c r="J83">
        <v>0</v>
      </c>
      <c r="K83">
        <v>2</v>
      </c>
      <c r="L83">
        <v>0</v>
      </c>
      <c r="M83">
        <v>7.1317000000000004</v>
      </c>
      <c r="N83" t="b">
        <v>1</v>
      </c>
      <c r="O83" t="b">
        <v>0</v>
      </c>
      <c r="P83">
        <v>0</v>
      </c>
      <c r="Q83">
        <v>304.30334115028381</v>
      </c>
    </row>
    <row r="84" spans="1:17" x14ac:dyDescent="0.35">
      <c r="A84">
        <v>-20</v>
      </c>
      <c r="B84">
        <v>0.91852999999999996</v>
      </c>
      <c r="C84">
        <v>152.16309999999999</v>
      </c>
      <c r="D84">
        <v>33.5535</v>
      </c>
      <c r="E84">
        <v>47.0794</v>
      </c>
      <c r="F84">
        <v>4.0399999999999998E-2</v>
      </c>
      <c r="G84">
        <v>6.2727000000000004</v>
      </c>
      <c r="H84">
        <v>1.8573</v>
      </c>
      <c r="I84">
        <v>164.59790000000001</v>
      </c>
      <c r="J84">
        <v>0</v>
      </c>
      <c r="K84">
        <v>2</v>
      </c>
      <c r="L84">
        <v>0</v>
      </c>
      <c r="M84">
        <v>4.4387999999999996</v>
      </c>
      <c r="N84" t="b">
        <v>0</v>
      </c>
      <c r="O84" t="b">
        <v>1</v>
      </c>
      <c r="P84">
        <v>0</v>
      </c>
      <c r="Q84">
        <v>1217.678063631058</v>
      </c>
    </row>
    <row r="85" spans="1:17" x14ac:dyDescent="0.35">
      <c r="A85">
        <v>-20</v>
      </c>
      <c r="B85">
        <v>0.93374000000000001</v>
      </c>
      <c r="C85">
        <v>154.68270000000001</v>
      </c>
      <c r="D85">
        <v>33.715699999999998</v>
      </c>
      <c r="E85">
        <v>47.367899999999999</v>
      </c>
      <c r="F85">
        <v>3.9899999999999998E-2</v>
      </c>
      <c r="G85">
        <v>6.2781000000000002</v>
      </c>
      <c r="H85">
        <v>1.6539999999999999</v>
      </c>
      <c r="I85">
        <v>166.29349999999999</v>
      </c>
      <c r="J85">
        <v>0</v>
      </c>
      <c r="K85">
        <v>2</v>
      </c>
      <c r="L85">
        <v>0</v>
      </c>
      <c r="M85">
        <v>4.3891999999999998</v>
      </c>
      <c r="N85" t="b">
        <v>1</v>
      </c>
      <c r="O85" t="b">
        <v>1</v>
      </c>
      <c r="P85">
        <v>0</v>
      </c>
      <c r="Q85">
        <v>574.0570957660675</v>
      </c>
    </row>
    <row r="86" spans="1:17" x14ac:dyDescent="0.35">
      <c r="A86">
        <v>-15</v>
      </c>
      <c r="B86">
        <v>1</v>
      </c>
      <c r="C86">
        <v>165.66</v>
      </c>
      <c r="D86">
        <v>34.094799999999999</v>
      </c>
      <c r="E86">
        <v>53.037599999999998</v>
      </c>
      <c r="F86">
        <v>7.5300000000000006E-2</v>
      </c>
      <c r="G86">
        <v>6.3014000000000001</v>
      </c>
      <c r="H86">
        <v>0.79910000000000003</v>
      </c>
      <c r="I86">
        <v>164.35319999999999</v>
      </c>
      <c r="J86">
        <v>0</v>
      </c>
      <c r="K86">
        <v>2</v>
      </c>
      <c r="L86">
        <v>0</v>
      </c>
      <c r="M86">
        <v>8.2797000000000001</v>
      </c>
      <c r="N86" t="b">
        <v>0</v>
      </c>
      <c r="O86" t="b">
        <v>0</v>
      </c>
      <c r="P86">
        <v>0</v>
      </c>
      <c r="Q86">
        <v>304.08537769317633</v>
      </c>
    </row>
    <row r="87" spans="1:17" x14ac:dyDescent="0.35">
      <c r="A87">
        <v>-15</v>
      </c>
      <c r="B87">
        <v>1</v>
      </c>
      <c r="C87">
        <v>165.66</v>
      </c>
      <c r="D87">
        <v>34.094799999999999</v>
      </c>
      <c r="E87">
        <v>52.776000000000003</v>
      </c>
      <c r="F87">
        <v>7.0599999999999996E-2</v>
      </c>
      <c r="G87">
        <v>6.3014000000000001</v>
      </c>
      <c r="H87">
        <v>0.79979999999999996</v>
      </c>
      <c r="I87">
        <v>165.63849999999999</v>
      </c>
      <c r="J87">
        <v>0</v>
      </c>
      <c r="K87">
        <v>2</v>
      </c>
      <c r="L87">
        <v>0</v>
      </c>
      <c r="M87">
        <v>7.7632000000000003</v>
      </c>
      <c r="N87" t="b">
        <v>1</v>
      </c>
      <c r="O87" t="b">
        <v>0</v>
      </c>
      <c r="P87">
        <v>0</v>
      </c>
      <c r="Q87">
        <v>266.05601620674128</v>
      </c>
    </row>
    <row r="88" spans="1:17" x14ac:dyDescent="0.35">
      <c r="A88">
        <v>-15</v>
      </c>
      <c r="B88">
        <v>0.90817000000000003</v>
      </c>
      <c r="C88">
        <v>150.447</v>
      </c>
      <c r="D88">
        <v>33.435699999999997</v>
      </c>
      <c r="E88">
        <v>49.275799999999997</v>
      </c>
      <c r="F88">
        <v>4.02E-2</v>
      </c>
      <c r="G88">
        <v>6.2690999999999999</v>
      </c>
      <c r="H88">
        <v>1.8185</v>
      </c>
      <c r="I88">
        <v>164.3321</v>
      </c>
      <c r="J88">
        <v>0</v>
      </c>
      <c r="K88">
        <v>2</v>
      </c>
      <c r="L88">
        <v>0</v>
      </c>
      <c r="M88">
        <v>4.42</v>
      </c>
      <c r="N88" t="b">
        <v>0</v>
      </c>
      <c r="O88" t="b">
        <v>1</v>
      </c>
      <c r="P88">
        <v>0</v>
      </c>
      <c r="Q88">
        <v>480.5079562664032</v>
      </c>
    </row>
    <row r="89" spans="1:17" x14ac:dyDescent="0.35">
      <c r="A89">
        <v>-15</v>
      </c>
      <c r="B89">
        <v>0.92064000000000001</v>
      </c>
      <c r="C89">
        <v>152.5128</v>
      </c>
      <c r="D89">
        <v>33.580800000000004</v>
      </c>
      <c r="E89">
        <v>49.550600000000003</v>
      </c>
      <c r="F89">
        <v>4.02E-2</v>
      </c>
      <c r="G89">
        <v>6.2735000000000003</v>
      </c>
      <c r="H89">
        <v>1.6496999999999999</v>
      </c>
      <c r="I89">
        <v>165.63849999999999</v>
      </c>
      <c r="J89">
        <v>0</v>
      </c>
      <c r="K89">
        <v>2</v>
      </c>
      <c r="L89">
        <v>0</v>
      </c>
      <c r="M89">
        <v>4.4177</v>
      </c>
      <c r="N89" t="b">
        <v>1</v>
      </c>
      <c r="O89" t="b">
        <v>1</v>
      </c>
      <c r="P89">
        <v>0</v>
      </c>
      <c r="Q89">
        <v>495.04556560516357</v>
      </c>
    </row>
    <row r="90" spans="1:17" x14ac:dyDescent="0.35">
      <c r="A90">
        <v>-10</v>
      </c>
      <c r="B90">
        <v>1</v>
      </c>
      <c r="C90">
        <v>165.66</v>
      </c>
      <c r="D90">
        <v>34.0869</v>
      </c>
      <c r="E90">
        <v>55.629199999999997</v>
      </c>
      <c r="F90">
        <v>7.9000000000000001E-2</v>
      </c>
      <c r="G90">
        <v>6.3014000000000001</v>
      </c>
      <c r="H90">
        <v>0.68769999999999998</v>
      </c>
      <c r="I90">
        <v>164.08600000000001</v>
      </c>
      <c r="J90">
        <v>0</v>
      </c>
      <c r="K90">
        <v>2</v>
      </c>
      <c r="L90">
        <v>0</v>
      </c>
      <c r="M90">
        <v>8.6880000000000006</v>
      </c>
      <c r="N90" t="b">
        <v>0</v>
      </c>
      <c r="O90" t="b">
        <v>0</v>
      </c>
      <c r="P90">
        <v>0</v>
      </c>
      <c r="Q90">
        <v>244.25806474685669</v>
      </c>
    </row>
    <row r="91" spans="1:17" x14ac:dyDescent="0.35">
      <c r="A91">
        <v>-10</v>
      </c>
      <c r="B91">
        <v>1</v>
      </c>
      <c r="C91">
        <v>165.66</v>
      </c>
      <c r="D91">
        <v>34.0869</v>
      </c>
      <c r="E91">
        <v>55.472000000000001</v>
      </c>
      <c r="F91">
        <v>7.5899999999999995E-2</v>
      </c>
      <c r="G91">
        <v>6.3014000000000001</v>
      </c>
      <c r="H91">
        <v>0.68769999999999998</v>
      </c>
      <c r="I91">
        <v>164.98230000000001</v>
      </c>
      <c r="J91">
        <v>0</v>
      </c>
      <c r="K91">
        <v>2</v>
      </c>
      <c r="L91">
        <v>0</v>
      </c>
      <c r="M91">
        <v>8.3437000000000001</v>
      </c>
      <c r="N91" t="b">
        <v>1</v>
      </c>
      <c r="O91" t="b">
        <v>0</v>
      </c>
      <c r="P91">
        <v>0</v>
      </c>
      <c r="Q91">
        <v>314.65517663955688</v>
      </c>
    </row>
    <row r="92" spans="1:17" x14ac:dyDescent="0.35">
      <c r="A92">
        <v>-10</v>
      </c>
      <c r="B92">
        <v>0.89790999999999999</v>
      </c>
      <c r="C92">
        <v>148.74809999999999</v>
      </c>
      <c r="D92">
        <v>33.300400000000003</v>
      </c>
      <c r="E92">
        <v>51.430599999999998</v>
      </c>
      <c r="F92">
        <v>4.1399999999999999E-2</v>
      </c>
      <c r="G92">
        <v>6.2655000000000003</v>
      </c>
      <c r="H92">
        <v>1.7606999999999999</v>
      </c>
      <c r="I92">
        <v>164.06639999999999</v>
      </c>
      <c r="J92">
        <v>0</v>
      </c>
      <c r="K92">
        <v>2</v>
      </c>
      <c r="L92">
        <v>0</v>
      </c>
      <c r="M92">
        <v>4.5495999999999999</v>
      </c>
      <c r="N92" t="b">
        <v>0</v>
      </c>
      <c r="O92" t="b">
        <v>1</v>
      </c>
      <c r="P92">
        <v>0</v>
      </c>
      <c r="Q92">
        <v>255.40779232978821</v>
      </c>
    </row>
    <row r="93" spans="1:17" x14ac:dyDescent="0.35">
      <c r="A93">
        <v>-10</v>
      </c>
      <c r="B93">
        <v>0.90629999999999999</v>
      </c>
      <c r="C93">
        <v>150.13730000000001</v>
      </c>
      <c r="D93">
        <v>33.405200000000001</v>
      </c>
      <c r="E93">
        <v>51.602699999999999</v>
      </c>
      <c r="F93">
        <v>4.0399999999999998E-2</v>
      </c>
      <c r="G93">
        <v>6.2683999999999997</v>
      </c>
      <c r="H93">
        <v>1.6408</v>
      </c>
      <c r="I93">
        <v>164.98230000000001</v>
      </c>
      <c r="J93">
        <v>0</v>
      </c>
      <c r="K93">
        <v>2</v>
      </c>
      <c r="L93">
        <v>0</v>
      </c>
      <c r="M93">
        <v>4.4359999999999999</v>
      </c>
      <c r="N93" t="b">
        <v>1</v>
      </c>
      <c r="O93" t="b">
        <v>1</v>
      </c>
      <c r="P93">
        <v>0</v>
      </c>
      <c r="Q93">
        <v>955.4615433216095</v>
      </c>
    </row>
    <row r="94" spans="1:17" x14ac:dyDescent="0.35">
      <c r="A94">
        <v>-5</v>
      </c>
      <c r="B94">
        <v>1</v>
      </c>
      <c r="C94">
        <v>165.66</v>
      </c>
      <c r="D94">
        <v>34.061100000000003</v>
      </c>
      <c r="E94">
        <v>57.867100000000001</v>
      </c>
      <c r="F94">
        <v>8.3500000000000005E-2</v>
      </c>
      <c r="G94">
        <v>6.3014000000000001</v>
      </c>
      <c r="H94">
        <v>0.69950000000000001</v>
      </c>
      <c r="I94">
        <v>163.81909999999999</v>
      </c>
      <c r="J94">
        <v>0</v>
      </c>
      <c r="K94">
        <v>2</v>
      </c>
      <c r="L94">
        <v>0</v>
      </c>
      <c r="M94">
        <v>9.1755999999999993</v>
      </c>
      <c r="N94" t="b">
        <v>0</v>
      </c>
      <c r="O94" t="b">
        <v>0</v>
      </c>
      <c r="P94">
        <v>0</v>
      </c>
      <c r="Q94">
        <v>374.46425867080688</v>
      </c>
    </row>
    <row r="95" spans="1:17" x14ac:dyDescent="0.35">
      <c r="A95">
        <v>-5</v>
      </c>
      <c r="B95">
        <v>1</v>
      </c>
      <c r="C95">
        <v>165.66</v>
      </c>
      <c r="D95">
        <v>34.061100000000003</v>
      </c>
      <c r="E95">
        <v>57.794899999999998</v>
      </c>
      <c r="F95">
        <v>8.1600000000000006E-2</v>
      </c>
      <c r="G95">
        <v>6.3014000000000001</v>
      </c>
      <c r="H95">
        <v>0.69950000000000001</v>
      </c>
      <c r="I95">
        <v>164.32499999999999</v>
      </c>
      <c r="J95">
        <v>0</v>
      </c>
      <c r="K95">
        <v>2</v>
      </c>
      <c r="L95">
        <v>0</v>
      </c>
      <c r="M95">
        <v>8.9680999999999997</v>
      </c>
      <c r="N95" t="b">
        <v>1</v>
      </c>
      <c r="O95" t="b">
        <v>0</v>
      </c>
      <c r="P95">
        <v>0</v>
      </c>
      <c r="Q95">
        <v>304.51590180397028</v>
      </c>
    </row>
    <row r="96" spans="1:17" x14ac:dyDescent="0.35">
      <c r="A96">
        <v>-5</v>
      </c>
      <c r="B96">
        <v>0.89212999999999998</v>
      </c>
      <c r="C96">
        <v>147.7895</v>
      </c>
      <c r="D96">
        <v>33.200499999999998</v>
      </c>
      <c r="E96">
        <v>53.352400000000003</v>
      </c>
      <c r="F96">
        <v>4.07E-2</v>
      </c>
      <c r="G96">
        <v>6.2634999999999996</v>
      </c>
      <c r="H96">
        <v>1.6127</v>
      </c>
      <c r="I96">
        <v>163.80109999999999</v>
      </c>
      <c r="J96">
        <v>0</v>
      </c>
      <c r="K96">
        <v>2</v>
      </c>
      <c r="L96">
        <v>0</v>
      </c>
      <c r="M96">
        <v>4.4724000000000004</v>
      </c>
      <c r="N96" t="b">
        <v>0</v>
      </c>
      <c r="O96" t="b">
        <v>1</v>
      </c>
      <c r="P96">
        <v>0</v>
      </c>
      <c r="Q96">
        <v>522.38520765304565</v>
      </c>
    </row>
    <row r="97" spans="1:17" x14ac:dyDescent="0.35">
      <c r="A97">
        <v>-5</v>
      </c>
      <c r="B97">
        <v>0.89702000000000004</v>
      </c>
      <c r="C97">
        <v>148.60040000000001</v>
      </c>
      <c r="D97">
        <v>33.263800000000003</v>
      </c>
      <c r="E97">
        <v>53.491399999999999</v>
      </c>
      <c r="F97">
        <v>4.07E-2</v>
      </c>
      <c r="G97">
        <v>6.2652000000000001</v>
      </c>
      <c r="H97">
        <v>1.5448</v>
      </c>
      <c r="I97">
        <v>164.32499999999999</v>
      </c>
      <c r="J97">
        <v>0</v>
      </c>
      <c r="K97">
        <v>2</v>
      </c>
      <c r="L97">
        <v>0</v>
      </c>
      <c r="M97">
        <v>4.4744000000000002</v>
      </c>
      <c r="N97" t="b">
        <v>1</v>
      </c>
      <c r="O97" t="b">
        <v>1</v>
      </c>
      <c r="P97">
        <v>0</v>
      </c>
      <c r="Q97">
        <v>481.06655812263489</v>
      </c>
    </row>
    <row r="98" spans="1:17" x14ac:dyDescent="0.35">
      <c r="A98">
        <v>0</v>
      </c>
      <c r="B98">
        <v>1</v>
      </c>
      <c r="C98">
        <v>164.30459999999999</v>
      </c>
      <c r="D98">
        <v>34.012099999999997</v>
      </c>
      <c r="E98">
        <v>59.063299999999998</v>
      </c>
      <c r="F98">
        <v>8.8599999999999998E-2</v>
      </c>
      <c r="G98">
        <v>6.2984999999999998</v>
      </c>
      <c r="H98">
        <v>0.70679999999999998</v>
      </c>
      <c r="I98">
        <v>163.55250000000001</v>
      </c>
      <c r="J98">
        <v>0</v>
      </c>
      <c r="K98">
        <v>2</v>
      </c>
      <c r="L98">
        <v>0</v>
      </c>
      <c r="M98">
        <v>9.7438000000000002</v>
      </c>
      <c r="N98" t="b">
        <v>0</v>
      </c>
      <c r="O98" t="b">
        <v>0</v>
      </c>
      <c r="P98">
        <v>0</v>
      </c>
      <c r="Q98">
        <v>315.49117875099182</v>
      </c>
    </row>
    <row r="99" spans="1:17" x14ac:dyDescent="0.35">
      <c r="A99">
        <v>0</v>
      </c>
      <c r="B99">
        <v>1</v>
      </c>
      <c r="C99">
        <v>164.30459999999999</v>
      </c>
      <c r="D99">
        <v>34.012099999999997</v>
      </c>
      <c r="E99">
        <v>59.0563</v>
      </c>
      <c r="F99">
        <v>8.8200000000000001E-2</v>
      </c>
      <c r="G99">
        <v>6.2984999999999998</v>
      </c>
      <c r="H99">
        <v>0.70689999999999997</v>
      </c>
      <c r="I99">
        <v>163.66679999999999</v>
      </c>
      <c r="J99">
        <v>0</v>
      </c>
      <c r="K99">
        <v>2</v>
      </c>
      <c r="L99">
        <v>0</v>
      </c>
      <c r="M99">
        <v>9.6963000000000008</v>
      </c>
      <c r="N99" t="b">
        <v>1</v>
      </c>
      <c r="O99" t="b">
        <v>0</v>
      </c>
      <c r="P99">
        <v>0</v>
      </c>
      <c r="Q99">
        <v>286.42243003845209</v>
      </c>
    </row>
    <row r="100" spans="1:17" x14ac:dyDescent="0.35">
      <c r="A100">
        <v>0</v>
      </c>
      <c r="B100">
        <v>0.88732</v>
      </c>
      <c r="C100">
        <v>145.7901</v>
      </c>
      <c r="D100">
        <v>33.089500000000001</v>
      </c>
      <c r="E100">
        <v>54.487699999999997</v>
      </c>
      <c r="F100">
        <v>4.0800000000000003E-2</v>
      </c>
      <c r="G100">
        <v>6.2591999999999999</v>
      </c>
      <c r="H100">
        <v>1.5951</v>
      </c>
      <c r="I100">
        <v>163.536</v>
      </c>
      <c r="J100">
        <v>0</v>
      </c>
      <c r="K100">
        <v>2</v>
      </c>
      <c r="L100">
        <v>0</v>
      </c>
      <c r="M100">
        <v>4.4870000000000001</v>
      </c>
      <c r="N100" t="b">
        <v>0</v>
      </c>
      <c r="O100" t="b">
        <v>1</v>
      </c>
      <c r="P100">
        <v>0</v>
      </c>
      <c r="Q100">
        <v>505.33019018173218</v>
      </c>
    </row>
    <row r="101" spans="1:17" x14ac:dyDescent="0.35">
      <c r="A101">
        <v>0</v>
      </c>
      <c r="B101">
        <v>0.88851000000000002</v>
      </c>
      <c r="C101">
        <v>145.98609999999999</v>
      </c>
      <c r="D101">
        <v>33.1053</v>
      </c>
      <c r="E101">
        <v>54.524799999999999</v>
      </c>
      <c r="F101">
        <v>4.0800000000000003E-2</v>
      </c>
      <c r="G101">
        <v>6.2595999999999998</v>
      </c>
      <c r="H101">
        <v>1.5781000000000001</v>
      </c>
      <c r="I101">
        <v>163.66679999999999</v>
      </c>
      <c r="J101">
        <v>0</v>
      </c>
      <c r="K101">
        <v>2</v>
      </c>
      <c r="L101">
        <v>0</v>
      </c>
      <c r="M101">
        <v>4.4855</v>
      </c>
      <c r="N101" t="b">
        <v>1</v>
      </c>
      <c r="O101" t="b">
        <v>1</v>
      </c>
      <c r="P101">
        <v>0</v>
      </c>
      <c r="Q101">
        <v>519.04626727104187</v>
      </c>
    </row>
    <row r="102" spans="1:17" x14ac:dyDescent="0.35">
      <c r="A102">
        <v>5</v>
      </c>
      <c r="B102">
        <v>1</v>
      </c>
      <c r="C102">
        <v>159.78659999999999</v>
      </c>
      <c r="D102">
        <v>33.830199999999998</v>
      </c>
      <c r="E102">
        <v>58.4054</v>
      </c>
      <c r="F102">
        <v>0.09</v>
      </c>
      <c r="G102">
        <v>6.2888999999999999</v>
      </c>
      <c r="H102">
        <v>0.6996</v>
      </c>
      <c r="I102">
        <v>163.28620000000001</v>
      </c>
      <c r="J102">
        <v>0</v>
      </c>
      <c r="K102">
        <v>2</v>
      </c>
      <c r="L102">
        <v>0</v>
      </c>
      <c r="M102">
        <v>9.8903999999999996</v>
      </c>
      <c r="N102" t="b">
        <v>0</v>
      </c>
      <c r="O102" t="b">
        <v>0</v>
      </c>
      <c r="P102">
        <v>0</v>
      </c>
      <c r="Q102">
        <v>429.05059289932251</v>
      </c>
    </row>
    <row r="103" spans="1:17" x14ac:dyDescent="0.35">
      <c r="A103">
        <v>5</v>
      </c>
      <c r="B103">
        <v>1</v>
      </c>
      <c r="C103">
        <v>159.78659999999999</v>
      </c>
      <c r="D103">
        <v>33.830199999999998</v>
      </c>
      <c r="E103">
        <v>58.406300000000002</v>
      </c>
      <c r="F103">
        <v>8.9899999999999994E-2</v>
      </c>
      <c r="G103">
        <v>6.2888999999999999</v>
      </c>
      <c r="H103">
        <v>0.69969999999999999</v>
      </c>
      <c r="I103">
        <v>163.30279999999999</v>
      </c>
      <c r="J103">
        <v>0</v>
      </c>
      <c r="K103">
        <v>2</v>
      </c>
      <c r="L103">
        <v>0</v>
      </c>
      <c r="M103">
        <v>9.8842999999999996</v>
      </c>
      <c r="N103" t="b">
        <v>1</v>
      </c>
      <c r="O103" t="b">
        <v>0</v>
      </c>
      <c r="P103">
        <v>0</v>
      </c>
      <c r="Q103">
        <v>456.81982278823853</v>
      </c>
    </row>
    <row r="104" spans="1:17" x14ac:dyDescent="0.35">
      <c r="A104">
        <v>5</v>
      </c>
      <c r="B104">
        <v>0.88761000000000001</v>
      </c>
      <c r="C104">
        <v>141.82769999999999</v>
      </c>
      <c r="D104">
        <v>32.916400000000003</v>
      </c>
      <c r="E104">
        <v>54.438899999999997</v>
      </c>
      <c r="F104">
        <v>4.0899999999999999E-2</v>
      </c>
      <c r="G104">
        <v>6.2507999999999999</v>
      </c>
      <c r="H104">
        <v>1.7242</v>
      </c>
      <c r="I104">
        <v>163.2714</v>
      </c>
      <c r="J104">
        <v>0</v>
      </c>
      <c r="K104">
        <v>2</v>
      </c>
      <c r="L104">
        <v>0</v>
      </c>
      <c r="M104">
        <v>4.5014000000000003</v>
      </c>
      <c r="N104" t="b">
        <v>0</v>
      </c>
      <c r="O104" t="b">
        <v>1</v>
      </c>
      <c r="P104">
        <v>0</v>
      </c>
      <c r="Q104">
        <v>563.28189778327942</v>
      </c>
    </row>
    <row r="105" spans="1:17" x14ac:dyDescent="0.35">
      <c r="A105">
        <v>5</v>
      </c>
      <c r="B105">
        <v>0.88778999999999997</v>
      </c>
      <c r="C105">
        <v>141.85759999999999</v>
      </c>
      <c r="D105">
        <v>32.918900000000001</v>
      </c>
      <c r="E105">
        <v>54.447800000000001</v>
      </c>
      <c r="F105">
        <v>4.1000000000000002E-2</v>
      </c>
      <c r="G105">
        <v>6.2508999999999997</v>
      </c>
      <c r="H105">
        <v>1.7210000000000001</v>
      </c>
      <c r="I105">
        <v>163.2876</v>
      </c>
      <c r="J105">
        <v>0</v>
      </c>
      <c r="K105">
        <v>2</v>
      </c>
      <c r="L105">
        <v>0</v>
      </c>
      <c r="M105">
        <v>4.5029000000000003</v>
      </c>
      <c r="N105" t="b">
        <v>1</v>
      </c>
      <c r="O105" t="b">
        <v>1</v>
      </c>
      <c r="P105">
        <v>0</v>
      </c>
      <c r="Q105">
        <v>568.9267418384552</v>
      </c>
    </row>
    <row r="106" spans="1:17" x14ac:dyDescent="0.35">
      <c r="A106">
        <v>8</v>
      </c>
      <c r="B106">
        <v>1</v>
      </c>
      <c r="C106">
        <v>157.07579999999999</v>
      </c>
      <c r="D106">
        <v>33.7012</v>
      </c>
      <c r="E106">
        <v>57.9223</v>
      </c>
      <c r="F106">
        <v>9.0499999999999997E-2</v>
      </c>
      <c r="G106">
        <v>6.2831999999999999</v>
      </c>
      <c r="H106">
        <v>0.69440000000000002</v>
      </c>
      <c r="I106">
        <v>162.62049999999999</v>
      </c>
      <c r="J106">
        <v>0</v>
      </c>
      <c r="K106">
        <v>2</v>
      </c>
      <c r="L106">
        <v>0</v>
      </c>
      <c r="M106">
        <v>9.9551999999999996</v>
      </c>
      <c r="N106" t="b">
        <v>0</v>
      </c>
      <c r="O106" t="b">
        <v>0</v>
      </c>
      <c r="P106">
        <v>0</v>
      </c>
      <c r="Q106">
        <v>448.733562707901</v>
      </c>
    </row>
    <row r="107" spans="1:17" x14ac:dyDescent="0.35">
      <c r="A107">
        <v>8</v>
      </c>
      <c r="B107">
        <v>1</v>
      </c>
      <c r="C107">
        <v>157.07579999999999</v>
      </c>
      <c r="D107">
        <v>33.7012</v>
      </c>
      <c r="E107">
        <v>57.919600000000003</v>
      </c>
      <c r="F107">
        <v>9.0399999999999994E-2</v>
      </c>
      <c r="G107">
        <v>6.2831999999999999</v>
      </c>
      <c r="H107">
        <v>0.69440000000000002</v>
      </c>
      <c r="I107">
        <v>162.6371</v>
      </c>
      <c r="J107">
        <v>0</v>
      </c>
      <c r="K107">
        <v>2</v>
      </c>
      <c r="L107">
        <v>0</v>
      </c>
      <c r="M107">
        <v>9.9426000000000005</v>
      </c>
      <c r="N107" t="b">
        <v>1</v>
      </c>
      <c r="O107" t="b">
        <v>0</v>
      </c>
      <c r="P107">
        <v>0</v>
      </c>
      <c r="Q107">
        <v>381.99840641021729</v>
      </c>
    </row>
    <row r="108" spans="1:17" x14ac:dyDescent="0.35">
      <c r="A108">
        <v>8</v>
      </c>
      <c r="B108">
        <v>0.88631000000000004</v>
      </c>
      <c r="C108">
        <v>139.2184</v>
      </c>
      <c r="D108">
        <v>32.773800000000001</v>
      </c>
      <c r="E108">
        <v>54.120100000000001</v>
      </c>
      <c r="F108">
        <v>4.1000000000000002E-2</v>
      </c>
      <c r="G108">
        <v>6.2453000000000003</v>
      </c>
      <c r="H108">
        <v>1.8341000000000001</v>
      </c>
      <c r="I108">
        <v>162.60640000000001</v>
      </c>
      <c r="J108">
        <v>0</v>
      </c>
      <c r="K108">
        <v>2</v>
      </c>
      <c r="L108">
        <v>0</v>
      </c>
      <c r="M108">
        <v>4.5071000000000003</v>
      </c>
      <c r="N108" t="b">
        <v>0</v>
      </c>
      <c r="O108" t="b">
        <v>1</v>
      </c>
      <c r="P108">
        <v>0</v>
      </c>
      <c r="Q108">
        <v>633.18122315406799</v>
      </c>
    </row>
    <row r="109" spans="1:17" x14ac:dyDescent="0.35">
      <c r="A109">
        <v>8</v>
      </c>
      <c r="B109">
        <v>0.88644999999999996</v>
      </c>
      <c r="C109">
        <v>139.23990000000001</v>
      </c>
      <c r="D109">
        <v>32.775599999999997</v>
      </c>
      <c r="E109">
        <v>54.122900000000001</v>
      </c>
      <c r="F109">
        <v>4.1000000000000002E-2</v>
      </c>
      <c r="G109">
        <v>6.2453000000000003</v>
      </c>
      <c r="H109">
        <v>1.8329</v>
      </c>
      <c r="I109">
        <v>162.62260000000001</v>
      </c>
      <c r="J109">
        <v>0</v>
      </c>
      <c r="K109">
        <v>2</v>
      </c>
      <c r="L109">
        <v>0</v>
      </c>
      <c r="M109">
        <v>4.5086000000000004</v>
      </c>
      <c r="N109" t="b">
        <v>1</v>
      </c>
      <c r="O109" t="b">
        <v>1</v>
      </c>
      <c r="P109">
        <v>0</v>
      </c>
      <c r="Q109">
        <v>621.27579212188721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Q109"/>
  <sheetViews>
    <sheetView topLeftCell="A82" workbookViewId="0">
      <selection sqref="A1:Q109"/>
    </sheetView>
  </sheetViews>
  <sheetFormatPr defaultRowHeight="14.5" x14ac:dyDescent="0.35"/>
  <sheetData>
    <row r="1" spans="1:17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 x14ac:dyDescent="0.35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325.73511242866522</v>
      </c>
    </row>
    <row r="3" spans="1:17" x14ac:dyDescent="0.35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324.28509545326227</v>
      </c>
    </row>
    <row r="4" spans="1:17" x14ac:dyDescent="0.35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589.89365458488464</v>
      </c>
    </row>
    <row r="5" spans="1:17" x14ac:dyDescent="0.35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588.98364472389221</v>
      </c>
    </row>
    <row r="6" spans="1:17" x14ac:dyDescent="0.35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339.60255908966059</v>
      </c>
    </row>
    <row r="7" spans="1:17" x14ac:dyDescent="0.35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331.76246571540833</v>
      </c>
    </row>
    <row r="8" spans="1:17" x14ac:dyDescent="0.35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1492.3920226097109</v>
      </c>
    </row>
    <row r="9" spans="1:17" x14ac:dyDescent="0.35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1492.6220254898069</v>
      </c>
    </row>
    <row r="10" spans="1:17" x14ac:dyDescent="0.35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283.44977474212652</v>
      </c>
    </row>
    <row r="11" spans="1:17" x14ac:dyDescent="0.35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283.02976965904242</v>
      </c>
    </row>
    <row r="12" spans="1:17" x14ac:dyDescent="0.35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1466.3061988353729</v>
      </c>
    </row>
    <row r="13" spans="1:17" x14ac:dyDescent="0.35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1473.4262835979459</v>
      </c>
    </row>
    <row r="14" spans="1:17" x14ac:dyDescent="0.35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234.3971483707428</v>
      </c>
    </row>
    <row r="15" spans="1:17" x14ac:dyDescent="0.35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232.71712875366211</v>
      </c>
    </row>
    <row r="16" spans="1:17" x14ac:dyDescent="0.35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1105.047557592392</v>
      </c>
    </row>
    <row r="17" spans="1:17" x14ac:dyDescent="0.35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1114.001567363739</v>
      </c>
    </row>
    <row r="18" spans="1:17" x14ac:dyDescent="0.35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224.0168106555939</v>
      </c>
    </row>
    <row r="19" spans="1:17" x14ac:dyDescent="0.35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225.90683126449579</v>
      </c>
    </row>
    <row r="20" spans="1:17" x14ac:dyDescent="0.35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656.01751947402954</v>
      </c>
    </row>
    <row r="21" spans="1:17" x14ac:dyDescent="0.35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652.70748162269592</v>
      </c>
    </row>
    <row r="22" spans="1:17" x14ac:dyDescent="0.35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323.21507954597467</v>
      </c>
    </row>
    <row r="23" spans="1:17" x14ac:dyDescent="0.35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320.40504693984991</v>
      </c>
    </row>
    <row r="24" spans="1:17" x14ac:dyDescent="0.35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1353.866182327271</v>
      </c>
    </row>
    <row r="25" spans="1:17" x14ac:dyDescent="0.35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1355.4884564876561</v>
      </c>
    </row>
    <row r="26" spans="1:17" x14ac:dyDescent="0.35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327.3051290512085</v>
      </c>
    </row>
    <row r="27" spans="1:17" x14ac:dyDescent="0.35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346.27086210250849</v>
      </c>
    </row>
    <row r="28" spans="1:17" x14ac:dyDescent="0.35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599.13651418685913</v>
      </c>
    </row>
    <row r="29" spans="1:17" x14ac:dyDescent="0.35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597.05648899078369</v>
      </c>
    </row>
    <row r="30" spans="1:17" x14ac:dyDescent="0.35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410.39540243148798</v>
      </c>
    </row>
    <row r="31" spans="1:17" x14ac:dyDescent="0.35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412.22542476654053</v>
      </c>
    </row>
    <row r="32" spans="1:17" x14ac:dyDescent="0.35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759.76958870887756</v>
      </c>
    </row>
    <row r="33" spans="1:17" x14ac:dyDescent="0.35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761.69331812858582</v>
      </c>
    </row>
    <row r="34" spans="1:17" x14ac:dyDescent="0.35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488.24498867988592</v>
      </c>
    </row>
    <row r="35" spans="1:17" x14ac:dyDescent="0.35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505.38626384735107</v>
      </c>
    </row>
    <row r="36" spans="1:17" x14ac:dyDescent="0.35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842.09331274032593</v>
      </c>
    </row>
    <row r="37" spans="1:17" x14ac:dyDescent="0.3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844.45652651786804</v>
      </c>
    </row>
    <row r="38" spans="1:17" x14ac:dyDescent="0.35">
      <c r="A38">
        <v>-29</v>
      </c>
      <c r="B38">
        <v>1</v>
      </c>
      <c r="C38">
        <v>165.66</v>
      </c>
      <c r="D38">
        <v>34.075800000000001</v>
      </c>
      <c r="E38">
        <v>47.896099999999997</v>
      </c>
      <c r="F38">
        <v>6.7699999999999996E-2</v>
      </c>
      <c r="G38">
        <v>6.3014000000000001</v>
      </c>
      <c r="H38">
        <v>1.1185</v>
      </c>
      <c r="I38">
        <v>163.47640000000001</v>
      </c>
      <c r="J38">
        <v>6.5</v>
      </c>
      <c r="K38">
        <v>1</v>
      </c>
      <c r="L38">
        <v>0</v>
      </c>
      <c r="M38">
        <v>7.4371</v>
      </c>
      <c r="N38" t="b">
        <v>0</v>
      </c>
      <c r="O38" t="b">
        <v>0</v>
      </c>
      <c r="P38">
        <v>30.87621354677847</v>
      </c>
      <c r="Q38">
        <v>344.58084273338318</v>
      </c>
    </row>
    <row r="39" spans="1:17" x14ac:dyDescent="0.35">
      <c r="A39">
        <v>-29</v>
      </c>
      <c r="B39">
        <v>1</v>
      </c>
      <c r="C39">
        <v>165.66</v>
      </c>
      <c r="D39">
        <v>34.075800000000001</v>
      </c>
      <c r="E39">
        <v>47.826999999999998</v>
      </c>
      <c r="F39">
        <v>6.4399999999999999E-2</v>
      </c>
      <c r="G39">
        <v>6.3014000000000001</v>
      </c>
      <c r="H39">
        <v>1.1194999999999999</v>
      </c>
      <c r="I39">
        <v>164.32669999999999</v>
      </c>
      <c r="J39">
        <v>3.2812999999999999</v>
      </c>
      <c r="K39">
        <v>1</v>
      </c>
      <c r="L39">
        <v>0</v>
      </c>
      <c r="M39">
        <v>7.0765000000000002</v>
      </c>
      <c r="N39" t="b">
        <v>1</v>
      </c>
      <c r="O39" t="b">
        <v>0</v>
      </c>
      <c r="P39">
        <v>31.47768836405675</v>
      </c>
      <c r="Q39">
        <v>324.28509306907648</v>
      </c>
    </row>
    <row r="40" spans="1:17" x14ac:dyDescent="0.35">
      <c r="A40">
        <v>-29</v>
      </c>
      <c r="B40">
        <v>0.92595000000000005</v>
      </c>
      <c r="C40">
        <v>153.393</v>
      </c>
      <c r="D40">
        <v>33.620100000000001</v>
      </c>
      <c r="E40">
        <v>45.1068</v>
      </c>
      <c r="F40">
        <v>4.0399999999999998E-2</v>
      </c>
      <c r="G40">
        <v>6.2754000000000003</v>
      </c>
      <c r="H40">
        <v>2.0286</v>
      </c>
      <c r="I40">
        <v>163.47640000000001</v>
      </c>
      <c r="J40">
        <v>6.5</v>
      </c>
      <c r="K40">
        <v>1</v>
      </c>
      <c r="L40">
        <v>0</v>
      </c>
      <c r="M40">
        <v>4.4371</v>
      </c>
      <c r="N40" t="b">
        <v>0</v>
      </c>
      <c r="O40" t="b">
        <v>1</v>
      </c>
      <c r="P40">
        <v>30.87621354677847</v>
      </c>
      <c r="Q40">
        <v>1619.5579075813289</v>
      </c>
    </row>
    <row r="41" spans="1:17" x14ac:dyDescent="0.35">
      <c r="A41">
        <v>-29</v>
      </c>
      <c r="B41">
        <v>0.90436000000000005</v>
      </c>
      <c r="C41">
        <v>149.8158</v>
      </c>
      <c r="D41">
        <v>33.3705</v>
      </c>
      <c r="E41">
        <v>44.421500000000002</v>
      </c>
      <c r="F41">
        <v>4.0399999999999998E-2</v>
      </c>
      <c r="G41">
        <v>6.2678000000000003</v>
      </c>
      <c r="H41">
        <v>2.2833999999999999</v>
      </c>
      <c r="I41">
        <v>161.38319999999999</v>
      </c>
      <c r="J41">
        <v>3.2812999999999999</v>
      </c>
      <c r="K41">
        <v>1</v>
      </c>
      <c r="L41">
        <v>0</v>
      </c>
      <c r="M41">
        <v>4.4382999999999999</v>
      </c>
      <c r="N41" t="b">
        <v>1</v>
      </c>
      <c r="O41" t="b">
        <v>1</v>
      </c>
      <c r="P41">
        <v>31.47768836405675</v>
      </c>
      <c r="Q41">
        <v>763.16333651542664</v>
      </c>
    </row>
    <row r="42" spans="1:17" x14ac:dyDescent="0.35">
      <c r="A42">
        <v>-25</v>
      </c>
      <c r="B42">
        <v>1</v>
      </c>
      <c r="C42">
        <v>165.66</v>
      </c>
      <c r="D42">
        <v>34.0824</v>
      </c>
      <c r="E42">
        <v>47.9437</v>
      </c>
      <c r="F42">
        <v>4.5100000000000001E-2</v>
      </c>
      <c r="G42">
        <v>6.3014000000000001</v>
      </c>
      <c r="H42">
        <v>1.0288999999999999</v>
      </c>
      <c r="I42">
        <v>170.3424</v>
      </c>
      <c r="J42">
        <v>6.7714999999999996</v>
      </c>
      <c r="K42">
        <v>1</v>
      </c>
      <c r="L42">
        <v>0</v>
      </c>
      <c r="M42">
        <v>4.9614000000000003</v>
      </c>
      <c r="N42" t="b">
        <v>0</v>
      </c>
      <c r="O42" t="b">
        <v>0</v>
      </c>
      <c r="P42">
        <v>30.87621354677847</v>
      </c>
      <c r="Q42">
        <v>333.74248957633972</v>
      </c>
    </row>
    <row r="43" spans="1:17" x14ac:dyDescent="0.35">
      <c r="A43">
        <v>-25</v>
      </c>
      <c r="B43">
        <v>1</v>
      </c>
      <c r="C43">
        <v>165.66</v>
      </c>
      <c r="D43">
        <v>34.0824</v>
      </c>
      <c r="E43">
        <v>47.898600000000002</v>
      </c>
      <c r="F43">
        <v>4.1700000000000001E-2</v>
      </c>
      <c r="G43">
        <v>6.3014000000000001</v>
      </c>
      <c r="H43">
        <v>1.0301</v>
      </c>
      <c r="I43">
        <v>171.22839999999999</v>
      </c>
      <c r="J43">
        <v>3.5581</v>
      </c>
      <c r="K43">
        <v>1</v>
      </c>
      <c r="L43">
        <v>0</v>
      </c>
      <c r="M43">
        <v>4.5862999999999996</v>
      </c>
      <c r="N43" t="b">
        <v>1</v>
      </c>
      <c r="O43" t="b">
        <v>0</v>
      </c>
      <c r="P43">
        <v>31.47768836405675</v>
      </c>
      <c r="Q43">
        <v>340.62079405784613</v>
      </c>
    </row>
    <row r="44" spans="1:17" x14ac:dyDescent="0.35">
      <c r="A44">
        <v>-25</v>
      </c>
      <c r="B44">
        <v>0.98726000000000003</v>
      </c>
      <c r="C44">
        <v>163.55019999999999</v>
      </c>
      <c r="D44">
        <v>34.063400000000001</v>
      </c>
      <c r="E44">
        <v>47.473799999999997</v>
      </c>
      <c r="F44">
        <v>4.0300000000000002E-2</v>
      </c>
      <c r="G44">
        <v>6.2968999999999999</v>
      </c>
      <c r="H44">
        <v>1.1580999999999999</v>
      </c>
      <c r="I44">
        <v>170.3424</v>
      </c>
      <c r="J44">
        <v>6.7714999999999996</v>
      </c>
      <c r="K44">
        <v>1</v>
      </c>
      <c r="L44">
        <v>0</v>
      </c>
      <c r="M44">
        <v>4.4340000000000002</v>
      </c>
      <c r="N44" t="b">
        <v>0</v>
      </c>
      <c r="O44" t="b">
        <v>1</v>
      </c>
      <c r="P44">
        <v>30.87621354677847</v>
      </c>
      <c r="Q44">
        <v>1479.47745680809</v>
      </c>
    </row>
    <row r="45" spans="1:17" x14ac:dyDescent="0.35">
      <c r="A45">
        <v>-25</v>
      </c>
      <c r="B45">
        <v>0.96496999999999999</v>
      </c>
      <c r="C45">
        <v>159.85740000000001</v>
      </c>
      <c r="D45">
        <v>33.963000000000001</v>
      </c>
      <c r="E45">
        <v>46.757800000000003</v>
      </c>
      <c r="F45">
        <v>4.0300000000000002E-2</v>
      </c>
      <c r="G45">
        <v>6.2891000000000004</v>
      </c>
      <c r="H45">
        <v>1.4121999999999999</v>
      </c>
      <c r="I45">
        <v>168.16130000000001</v>
      </c>
      <c r="J45">
        <v>3.5581</v>
      </c>
      <c r="K45">
        <v>1</v>
      </c>
      <c r="L45">
        <v>0</v>
      </c>
      <c r="M45">
        <v>4.4335000000000004</v>
      </c>
      <c r="N45" t="b">
        <v>1</v>
      </c>
      <c r="O45" t="b">
        <v>1</v>
      </c>
      <c r="P45">
        <v>31.47768836405675</v>
      </c>
      <c r="Q45">
        <v>1221.2274475097661</v>
      </c>
    </row>
    <row r="46" spans="1:17" x14ac:dyDescent="0.35">
      <c r="A46">
        <v>-20</v>
      </c>
      <c r="B46">
        <v>1</v>
      </c>
      <c r="C46">
        <v>165.66</v>
      </c>
      <c r="D46">
        <v>34.091200000000001</v>
      </c>
      <c r="E46">
        <v>49.79</v>
      </c>
      <c r="F46">
        <v>2.9899999999999999E-2</v>
      </c>
      <c r="G46">
        <v>6.3014000000000001</v>
      </c>
      <c r="H46">
        <v>0.91569999999999996</v>
      </c>
      <c r="I46">
        <v>175.26730000000001</v>
      </c>
      <c r="J46">
        <v>6.9802999999999997</v>
      </c>
      <c r="K46">
        <v>1</v>
      </c>
      <c r="L46">
        <v>0</v>
      </c>
      <c r="M46">
        <v>3.2919999999999998</v>
      </c>
      <c r="N46" t="b">
        <v>0</v>
      </c>
      <c r="O46" t="b">
        <v>0</v>
      </c>
      <c r="P46">
        <v>30.967821319509159</v>
      </c>
      <c r="Q46">
        <v>343.39082765579218</v>
      </c>
    </row>
    <row r="47" spans="1:17" x14ac:dyDescent="0.35">
      <c r="A47">
        <v>-20</v>
      </c>
      <c r="B47">
        <v>1</v>
      </c>
      <c r="C47">
        <v>165.66</v>
      </c>
      <c r="D47">
        <v>34.091200000000001</v>
      </c>
      <c r="E47">
        <v>49.765000000000001</v>
      </c>
      <c r="F47">
        <v>2.6499999999999999E-2</v>
      </c>
      <c r="G47">
        <v>6.3014000000000001</v>
      </c>
      <c r="H47">
        <v>0.91500000000000004</v>
      </c>
      <c r="I47">
        <v>176.15819999999999</v>
      </c>
      <c r="J47">
        <v>4.2168999999999999</v>
      </c>
      <c r="K47">
        <v>1</v>
      </c>
      <c r="L47">
        <v>0</v>
      </c>
      <c r="M47">
        <v>2.9180999999999999</v>
      </c>
      <c r="N47" t="b">
        <v>1</v>
      </c>
      <c r="O47" t="b">
        <v>0</v>
      </c>
      <c r="P47">
        <v>31.47768836405675</v>
      </c>
      <c r="Q47">
        <v>323.24508166313171</v>
      </c>
    </row>
    <row r="48" spans="1:17" x14ac:dyDescent="0.35">
      <c r="A48">
        <v>-20</v>
      </c>
      <c r="B48">
        <v>1.0267599999999999</v>
      </c>
      <c r="C48">
        <v>170.09350000000001</v>
      </c>
      <c r="D48">
        <v>34.021000000000001</v>
      </c>
      <c r="E48">
        <v>50.789000000000001</v>
      </c>
      <c r="F48">
        <v>4.0399999999999998E-2</v>
      </c>
      <c r="G48">
        <v>6.3108000000000004</v>
      </c>
      <c r="H48">
        <v>0.71140000000000003</v>
      </c>
      <c r="I48">
        <v>175.26730000000001</v>
      </c>
      <c r="J48">
        <v>6.9802999999999997</v>
      </c>
      <c r="K48">
        <v>1</v>
      </c>
      <c r="L48">
        <v>0</v>
      </c>
      <c r="M48">
        <v>4.4362000000000004</v>
      </c>
      <c r="N48" t="b">
        <v>0</v>
      </c>
      <c r="O48" t="b">
        <v>1</v>
      </c>
      <c r="P48">
        <v>30.967821319509159</v>
      </c>
      <c r="Q48">
        <v>1378.039627552032</v>
      </c>
    </row>
    <row r="49" spans="1:17" x14ac:dyDescent="0.35">
      <c r="A49">
        <v>-20</v>
      </c>
      <c r="B49">
        <v>1.0067999999999999</v>
      </c>
      <c r="C49">
        <v>166.78649999999999</v>
      </c>
      <c r="D49">
        <v>34.088299999999997</v>
      </c>
      <c r="E49">
        <v>50.121299999999998</v>
      </c>
      <c r="F49">
        <v>4.0300000000000002E-2</v>
      </c>
      <c r="G49">
        <v>6.3037999999999998</v>
      </c>
      <c r="H49">
        <v>0.85840000000000005</v>
      </c>
      <c r="I49">
        <v>173.2354</v>
      </c>
      <c r="J49">
        <v>4.2168999999999999</v>
      </c>
      <c r="K49">
        <v>1</v>
      </c>
      <c r="L49">
        <v>0</v>
      </c>
      <c r="M49">
        <v>4.4352999999999998</v>
      </c>
      <c r="N49" t="b">
        <v>1</v>
      </c>
      <c r="O49" t="b">
        <v>1</v>
      </c>
      <c r="P49">
        <v>31.47768836405675</v>
      </c>
      <c r="Q49">
        <v>1419.5405976772311</v>
      </c>
    </row>
    <row r="50" spans="1:17" x14ac:dyDescent="0.35">
      <c r="A50">
        <v>-15</v>
      </c>
      <c r="B50">
        <v>1</v>
      </c>
      <c r="C50">
        <v>165.66</v>
      </c>
      <c r="D50">
        <v>34.094799999999999</v>
      </c>
      <c r="E50">
        <v>52.442399999999999</v>
      </c>
      <c r="F50">
        <v>3.39E-2</v>
      </c>
      <c r="G50">
        <v>6.3014000000000001</v>
      </c>
      <c r="H50">
        <v>0.80030000000000001</v>
      </c>
      <c r="I50">
        <v>175.1028</v>
      </c>
      <c r="J50">
        <v>6.9939999999999998</v>
      </c>
      <c r="K50">
        <v>1</v>
      </c>
      <c r="L50">
        <v>0</v>
      </c>
      <c r="M50">
        <v>3.7218</v>
      </c>
      <c r="N50" t="b">
        <v>0</v>
      </c>
      <c r="O50" t="b">
        <v>0</v>
      </c>
      <c r="P50">
        <v>31.097112598121331</v>
      </c>
      <c r="Q50">
        <v>218.71550846099851</v>
      </c>
    </row>
    <row r="51" spans="1:17" x14ac:dyDescent="0.35">
      <c r="A51">
        <v>-15</v>
      </c>
      <c r="B51">
        <v>1</v>
      </c>
      <c r="C51">
        <v>165.66</v>
      </c>
      <c r="D51">
        <v>34.094799999999999</v>
      </c>
      <c r="E51">
        <v>52.412599999999998</v>
      </c>
      <c r="F51">
        <v>3.0599999999999999E-2</v>
      </c>
      <c r="G51">
        <v>6.3014000000000001</v>
      </c>
      <c r="H51">
        <v>0.79969999999999997</v>
      </c>
      <c r="I51">
        <v>175.96369999999999</v>
      </c>
      <c r="J51">
        <v>4.8753000000000002</v>
      </c>
      <c r="K51">
        <v>1</v>
      </c>
      <c r="L51">
        <v>0</v>
      </c>
      <c r="M51">
        <v>3.3609</v>
      </c>
      <c r="N51" t="b">
        <v>1</v>
      </c>
      <c r="O51" t="b">
        <v>0</v>
      </c>
      <c r="P51">
        <v>31.47768836405675</v>
      </c>
      <c r="Q51">
        <v>238.63719797134399</v>
      </c>
    </row>
    <row r="52" spans="1:17" x14ac:dyDescent="0.35">
      <c r="A52">
        <v>-15</v>
      </c>
      <c r="B52">
        <v>1.01651</v>
      </c>
      <c r="C52">
        <v>168.39519999999999</v>
      </c>
      <c r="D52">
        <v>34.070700000000002</v>
      </c>
      <c r="E52">
        <v>53.083300000000001</v>
      </c>
      <c r="F52">
        <v>4.0399999999999998E-2</v>
      </c>
      <c r="G52">
        <v>6.3071999999999999</v>
      </c>
      <c r="H52">
        <v>0.6845</v>
      </c>
      <c r="I52">
        <v>175.1028</v>
      </c>
      <c r="J52">
        <v>6.9939999999999998</v>
      </c>
      <c r="K52">
        <v>1</v>
      </c>
      <c r="L52">
        <v>0</v>
      </c>
      <c r="M52">
        <v>4.4385000000000003</v>
      </c>
      <c r="N52" t="b">
        <v>0</v>
      </c>
      <c r="O52" t="b">
        <v>1</v>
      </c>
      <c r="P52">
        <v>31.097112598121331</v>
      </c>
      <c r="Q52">
        <v>1172.725118875504</v>
      </c>
    </row>
    <row r="53" spans="1:17" x14ac:dyDescent="0.35">
      <c r="A53">
        <v>-15</v>
      </c>
      <c r="B53">
        <v>1.00017</v>
      </c>
      <c r="C53">
        <v>165.68879999999999</v>
      </c>
      <c r="D53">
        <v>34.094900000000003</v>
      </c>
      <c r="E53">
        <v>52.524099999999997</v>
      </c>
      <c r="F53">
        <v>4.0399999999999998E-2</v>
      </c>
      <c r="G53">
        <v>6.3014000000000001</v>
      </c>
      <c r="H53">
        <v>0.79800000000000004</v>
      </c>
      <c r="I53">
        <v>173.4239</v>
      </c>
      <c r="J53">
        <v>4.8753000000000002</v>
      </c>
      <c r="K53">
        <v>1</v>
      </c>
      <c r="L53">
        <v>0</v>
      </c>
      <c r="M53">
        <v>4.4382000000000001</v>
      </c>
      <c r="N53" t="b">
        <v>1</v>
      </c>
      <c r="O53" t="b">
        <v>1</v>
      </c>
      <c r="P53">
        <v>31.47768836405675</v>
      </c>
      <c r="Q53">
        <v>1032.481412887573</v>
      </c>
    </row>
    <row r="54" spans="1:17" x14ac:dyDescent="0.35">
      <c r="A54">
        <v>-10</v>
      </c>
      <c r="B54">
        <v>1</v>
      </c>
      <c r="C54">
        <v>165.66</v>
      </c>
      <c r="D54">
        <v>34.0869</v>
      </c>
      <c r="E54">
        <v>55.002800000000001</v>
      </c>
      <c r="F54">
        <v>3.85E-2</v>
      </c>
      <c r="G54">
        <v>6.3014000000000001</v>
      </c>
      <c r="H54">
        <v>0.68779999999999997</v>
      </c>
      <c r="I54">
        <v>174.9374</v>
      </c>
      <c r="J54">
        <v>7.0076000000000001</v>
      </c>
      <c r="K54">
        <v>1</v>
      </c>
      <c r="L54">
        <v>0</v>
      </c>
      <c r="M54">
        <v>4.2347999999999999</v>
      </c>
      <c r="N54" t="b">
        <v>0</v>
      </c>
      <c r="O54" t="b">
        <v>0</v>
      </c>
      <c r="P54">
        <v>31.222680950709439</v>
      </c>
      <c r="Q54">
        <v>239.21760678291321</v>
      </c>
    </row>
    <row r="55" spans="1:17" x14ac:dyDescent="0.35">
      <c r="A55">
        <v>-10</v>
      </c>
      <c r="B55">
        <v>1</v>
      </c>
      <c r="C55">
        <v>165.66</v>
      </c>
      <c r="D55">
        <v>34.0869</v>
      </c>
      <c r="E55">
        <v>54.973399999999998</v>
      </c>
      <c r="F55">
        <v>3.5499999999999997E-2</v>
      </c>
      <c r="G55">
        <v>6.3014000000000001</v>
      </c>
      <c r="H55">
        <v>0.68700000000000006</v>
      </c>
      <c r="I55">
        <v>175.76929999999999</v>
      </c>
      <c r="J55">
        <v>5.5332999999999997</v>
      </c>
      <c r="K55">
        <v>1</v>
      </c>
      <c r="L55">
        <v>0</v>
      </c>
      <c r="M55">
        <v>3.8993000000000002</v>
      </c>
      <c r="N55" t="b">
        <v>1</v>
      </c>
      <c r="O55" t="b">
        <v>0</v>
      </c>
      <c r="P55">
        <v>31.47768836405675</v>
      </c>
      <c r="Q55">
        <v>204.5053684711456</v>
      </c>
    </row>
    <row r="56" spans="1:17" x14ac:dyDescent="0.35">
      <c r="A56">
        <v>-10</v>
      </c>
      <c r="B56">
        <v>1.0044200000000001</v>
      </c>
      <c r="C56">
        <v>166.392</v>
      </c>
      <c r="D56">
        <v>34.086100000000002</v>
      </c>
      <c r="E56">
        <v>55.184899999999999</v>
      </c>
      <c r="F56">
        <v>4.0399999999999998E-2</v>
      </c>
      <c r="G56">
        <v>6.3029000000000002</v>
      </c>
      <c r="H56">
        <v>0.6865</v>
      </c>
      <c r="I56">
        <v>174.9374</v>
      </c>
      <c r="J56">
        <v>7.0076000000000001</v>
      </c>
      <c r="K56">
        <v>1</v>
      </c>
      <c r="L56">
        <v>0</v>
      </c>
      <c r="M56">
        <v>4.4381000000000004</v>
      </c>
      <c r="N56" t="b">
        <v>0</v>
      </c>
      <c r="O56" t="b">
        <v>1</v>
      </c>
      <c r="P56">
        <v>31.222680950709439</v>
      </c>
      <c r="Q56">
        <v>653.19108867645264</v>
      </c>
    </row>
    <row r="57" spans="1:17" x14ac:dyDescent="0.35">
      <c r="A57">
        <v>-10</v>
      </c>
      <c r="B57">
        <v>0.99268999999999996</v>
      </c>
      <c r="C57">
        <v>164.4496</v>
      </c>
      <c r="D57">
        <v>34.079799999999999</v>
      </c>
      <c r="E57">
        <v>54.7727</v>
      </c>
      <c r="F57">
        <v>4.0399999999999998E-2</v>
      </c>
      <c r="G57">
        <v>6.2988</v>
      </c>
      <c r="H57">
        <v>0.73629999999999995</v>
      </c>
      <c r="I57">
        <v>173.67519999999999</v>
      </c>
      <c r="J57">
        <v>5.5332999999999997</v>
      </c>
      <c r="K57">
        <v>1</v>
      </c>
      <c r="L57">
        <v>0</v>
      </c>
      <c r="M57">
        <v>4.4387999999999996</v>
      </c>
      <c r="N57" t="b">
        <v>1</v>
      </c>
      <c r="O57" t="b">
        <v>1</v>
      </c>
      <c r="P57">
        <v>31.47768836405675</v>
      </c>
      <c r="Q57">
        <v>542.89909100532532</v>
      </c>
    </row>
    <row r="58" spans="1:17" x14ac:dyDescent="0.35">
      <c r="A58">
        <v>-5</v>
      </c>
      <c r="B58">
        <v>1</v>
      </c>
      <c r="C58">
        <v>165.66</v>
      </c>
      <c r="D58">
        <v>34.061100000000003</v>
      </c>
      <c r="E58">
        <v>57.178199999999997</v>
      </c>
      <c r="F58">
        <v>4.2200000000000001E-2</v>
      </c>
      <c r="G58">
        <v>6.3014000000000001</v>
      </c>
      <c r="H58">
        <v>0.69940000000000002</v>
      </c>
      <c r="I58">
        <v>174.77109999999999</v>
      </c>
      <c r="J58">
        <v>7.0210999999999997</v>
      </c>
      <c r="K58">
        <v>1</v>
      </c>
      <c r="L58">
        <v>0</v>
      </c>
      <c r="M58">
        <v>4.6375000000000002</v>
      </c>
      <c r="N58" t="b">
        <v>0</v>
      </c>
      <c r="O58" t="b">
        <v>0</v>
      </c>
      <c r="P58">
        <v>31.344483960046201</v>
      </c>
      <c r="Q58">
        <v>297.21494746208191</v>
      </c>
    </row>
    <row r="59" spans="1:17" x14ac:dyDescent="0.35">
      <c r="A59">
        <v>-5</v>
      </c>
      <c r="B59">
        <v>1</v>
      </c>
      <c r="C59">
        <v>165.66</v>
      </c>
      <c r="D59">
        <v>34.061100000000003</v>
      </c>
      <c r="E59">
        <v>57.137700000000002</v>
      </c>
      <c r="F59">
        <v>3.9100000000000003E-2</v>
      </c>
      <c r="G59">
        <v>6.3014000000000001</v>
      </c>
      <c r="H59">
        <v>0.69940000000000002</v>
      </c>
      <c r="I59">
        <v>175.57480000000001</v>
      </c>
      <c r="J59">
        <v>6.1910999999999996</v>
      </c>
      <c r="K59">
        <v>1</v>
      </c>
      <c r="L59">
        <v>0</v>
      </c>
      <c r="M59">
        <v>4.3013000000000003</v>
      </c>
      <c r="N59" t="b">
        <v>1</v>
      </c>
      <c r="O59" t="b">
        <v>0</v>
      </c>
      <c r="P59">
        <v>31.47768836405675</v>
      </c>
      <c r="Q59">
        <v>300.27380657196039</v>
      </c>
    </row>
    <row r="60" spans="1:17" x14ac:dyDescent="0.35">
      <c r="A60">
        <v>-5</v>
      </c>
      <c r="B60">
        <v>0.99594000000000005</v>
      </c>
      <c r="C60">
        <v>164.988</v>
      </c>
      <c r="D60">
        <v>34.058399999999999</v>
      </c>
      <c r="E60">
        <v>57.011299999999999</v>
      </c>
      <c r="F60">
        <v>4.0399999999999998E-2</v>
      </c>
      <c r="G60">
        <v>6.3</v>
      </c>
      <c r="H60">
        <v>0.69589999999999996</v>
      </c>
      <c r="I60">
        <v>174.77109999999999</v>
      </c>
      <c r="J60">
        <v>7.0210999999999997</v>
      </c>
      <c r="K60">
        <v>1</v>
      </c>
      <c r="L60">
        <v>0</v>
      </c>
      <c r="M60">
        <v>4.4461000000000004</v>
      </c>
      <c r="N60" t="b">
        <v>0</v>
      </c>
      <c r="O60" t="b">
        <v>1</v>
      </c>
      <c r="P60">
        <v>31.344483960046201</v>
      </c>
      <c r="Q60">
        <v>1192.400113344193</v>
      </c>
    </row>
    <row r="61" spans="1:17" x14ac:dyDescent="0.35">
      <c r="A61">
        <v>-5</v>
      </c>
      <c r="B61">
        <v>0.98914000000000002</v>
      </c>
      <c r="C61">
        <v>163.86160000000001</v>
      </c>
      <c r="D61">
        <v>34.046799999999998</v>
      </c>
      <c r="E61">
        <v>56.7746</v>
      </c>
      <c r="F61">
        <v>4.0399999999999998E-2</v>
      </c>
      <c r="G61">
        <v>6.2976000000000001</v>
      </c>
      <c r="H61">
        <v>0.69030000000000002</v>
      </c>
      <c r="I61">
        <v>174.00640000000001</v>
      </c>
      <c r="J61">
        <v>6.1910999999999996</v>
      </c>
      <c r="K61">
        <v>1</v>
      </c>
      <c r="L61">
        <v>0</v>
      </c>
      <c r="M61">
        <v>4.4439000000000002</v>
      </c>
      <c r="N61" t="b">
        <v>1</v>
      </c>
      <c r="O61" t="b">
        <v>1</v>
      </c>
      <c r="P61">
        <v>31.47768836405675</v>
      </c>
      <c r="Q61">
        <v>1197.3637804985051</v>
      </c>
    </row>
    <row r="62" spans="1:17" x14ac:dyDescent="0.35">
      <c r="A62">
        <v>0</v>
      </c>
      <c r="B62">
        <v>1</v>
      </c>
      <c r="C62">
        <v>164.30459999999999</v>
      </c>
      <c r="D62">
        <v>34.012099999999997</v>
      </c>
      <c r="E62">
        <v>58.344799999999999</v>
      </c>
      <c r="F62">
        <v>4.5400000000000003E-2</v>
      </c>
      <c r="G62">
        <v>6.2984999999999998</v>
      </c>
      <c r="H62">
        <v>0.70679999999999998</v>
      </c>
      <c r="I62">
        <v>174.60390000000001</v>
      </c>
      <c r="J62">
        <v>7.0343</v>
      </c>
      <c r="K62">
        <v>1</v>
      </c>
      <c r="L62">
        <v>0</v>
      </c>
      <c r="M62">
        <v>4.9949000000000003</v>
      </c>
      <c r="N62" t="b">
        <v>0</v>
      </c>
      <c r="O62" t="b">
        <v>0</v>
      </c>
      <c r="P62">
        <v>31.462466271928861</v>
      </c>
      <c r="Q62">
        <v>320.30134463310242</v>
      </c>
    </row>
    <row r="63" spans="1:17" x14ac:dyDescent="0.35">
      <c r="A63">
        <v>0</v>
      </c>
      <c r="B63">
        <v>1</v>
      </c>
      <c r="C63">
        <v>164.30459999999999</v>
      </c>
      <c r="D63">
        <v>34.012099999999997</v>
      </c>
      <c r="E63">
        <v>58.310899999999997</v>
      </c>
      <c r="F63">
        <v>4.24E-2</v>
      </c>
      <c r="G63">
        <v>6.2984999999999998</v>
      </c>
      <c r="H63">
        <v>0.70679999999999998</v>
      </c>
      <c r="I63">
        <v>175.38030000000001</v>
      </c>
      <c r="J63">
        <v>6.8487</v>
      </c>
      <c r="K63">
        <v>1</v>
      </c>
      <c r="L63">
        <v>0</v>
      </c>
      <c r="M63">
        <v>4.6614000000000004</v>
      </c>
      <c r="N63" t="b">
        <v>1</v>
      </c>
      <c r="O63" t="b">
        <v>0</v>
      </c>
      <c r="P63">
        <v>31.47768836405675</v>
      </c>
      <c r="Q63">
        <v>270.64136791229248</v>
      </c>
    </row>
    <row r="64" spans="1:17" x14ac:dyDescent="0.35">
      <c r="A64">
        <v>0</v>
      </c>
      <c r="B64">
        <v>0.98887999999999998</v>
      </c>
      <c r="C64">
        <v>162.4776</v>
      </c>
      <c r="D64">
        <v>33.997300000000003</v>
      </c>
      <c r="E64">
        <v>57.920900000000003</v>
      </c>
      <c r="F64">
        <v>4.0399999999999998E-2</v>
      </c>
      <c r="G64">
        <v>6.2946</v>
      </c>
      <c r="H64">
        <v>0.69730000000000003</v>
      </c>
      <c r="I64">
        <v>174.60390000000001</v>
      </c>
      <c r="J64">
        <v>7.0343</v>
      </c>
      <c r="K64">
        <v>1</v>
      </c>
      <c r="L64">
        <v>0</v>
      </c>
      <c r="M64">
        <v>4.4459</v>
      </c>
      <c r="N64" t="b">
        <v>0</v>
      </c>
      <c r="O64" t="b">
        <v>1</v>
      </c>
      <c r="P64">
        <v>31.462466271928861</v>
      </c>
      <c r="Q64">
        <v>1172.8248205184941</v>
      </c>
    </row>
    <row r="65" spans="1:17" x14ac:dyDescent="0.35">
      <c r="A65">
        <v>0</v>
      </c>
      <c r="B65">
        <v>0.98750000000000004</v>
      </c>
      <c r="C65">
        <v>162.251</v>
      </c>
      <c r="D65">
        <v>33.9938</v>
      </c>
      <c r="E65">
        <v>57.872</v>
      </c>
      <c r="F65">
        <v>4.0399999999999998E-2</v>
      </c>
      <c r="G65">
        <v>6.2941000000000003</v>
      </c>
      <c r="H65">
        <v>0.69610000000000005</v>
      </c>
      <c r="I65">
        <v>174.4417</v>
      </c>
      <c r="J65">
        <v>6.8487</v>
      </c>
      <c r="K65">
        <v>1</v>
      </c>
      <c r="L65">
        <v>0</v>
      </c>
      <c r="M65">
        <v>4.4417999999999997</v>
      </c>
      <c r="N65" t="b">
        <v>1</v>
      </c>
      <c r="O65" t="b">
        <v>1</v>
      </c>
      <c r="P65">
        <v>31.47768836405675</v>
      </c>
      <c r="Q65">
        <v>967.54755926132202</v>
      </c>
    </row>
    <row r="66" spans="1:17" x14ac:dyDescent="0.35">
      <c r="A66">
        <v>5</v>
      </c>
      <c r="B66">
        <v>1</v>
      </c>
      <c r="C66">
        <v>159.78659999999999</v>
      </c>
      <c r="D66">
        <v>33.830199999999998</v>
      </c>
      <c r="E66">
        <v>57.921399999999998</v>
      </c>
      <c r="F66">
        <v>4.58E-2</v>
      </c>
      <c r="G66">
        <v>6.2888999999999999</v>
      </c>
      <c r="H66">
        <v>0.69969999999999999</v>
      </c>
      <c r="I66">
        <v>174.4357</v>
      </c>
      <c r="J66">
        <v>7.0472999999999999</v>
      </c>
      <c r="K66">
        <v>1</v>
      </c>
      <c r="L66">
        <v>0</v>
      </c>
      <c r="M66">
        <v>5.0358999999999998</v>
      </c>
      <c r="N66" t="b">
        <v>0</v>
      </c>
      <c r="O66" t="b">
        <v>0</v>
      </c>
      <c r="P66">
        <v>31.576558789367311</v>
      </c>
      <c r="Q66">
        <v>385.0697820186615</v>
      </c>
    </row>
    <row r="67" spans="1:17" x14ac:dyDescent="0.35">
      <c r="A67">
        <v>5</v>
      </c>
      <c r="B67">
        <v>1</v>
      </c>
      <c r="C67">
        <v>159.78659999999999</v>
      </c>
      <c r="D67">
        <v>33.830199999999998</v>
      </c>
      <c r="E67">
        <v>57.914099999999998</v>
      </c>
      <c r="F67">
        <v>4.5100000000000001E-2</v>
      </c>
      <c r="G67">
        <v>6.2888999999999999</v>
      </c>
      <c r="H67">
        <v>0.6996</v>
      </c>
      <c r="I67">
        <v>174.5992</v>
      </c>
      <c r="J67">
        <v>7.0223000000000004</v>
      </c>
      <c r="K67">
        <v>1</v>
      </c>
      <c r="L67">
        <v>0</v>
      </c>
      <c r="M67">
        <v>4.9621000000000004</v>
      </c>
      <c r="N67" t="b">
        <v>1</v>
      </c>
      <c r="O67" t="b">
        <v>0</v>
      </c>
      <c r="P67">
        <v>31.563051022635651</v>
      </c>
      <c r="Q67">
        <v>432.82088851928711</v>
      </c>
    </row>
    <row r="68" spans="1:17" x14ac:dyDescent="0.35">
      <c r="A68">
        <v>5</v>
      </c>
      <c r="B68">
        <v>0.98858000000000001</v>
      </c>
      <c r="C68">
        <v>157.9614</v>
      </c>
      <c r="D68">
        <v>33.814799999999998</v>
      </c>
      <c r="E68">
        <v>57.533499999999997</v>
      </c>
      <c r="F68">
        <v>4.0399999999999998E-2</v>
      </c>
      <c r="G68">
        <v>6.2850000000000001</v>
      </c>
      <c r="H68">
        <v>0.68989999999999996</v>
      </c>
      <c r="I68">
        <v>174.4357</v>
      </c>
      <c r="J68">
        <v>7.0472999999999999</v>
      </c>
      <c r="K68">
        <v>1</v>
      </c>
      <c r="L68">
        <v>0</v>
      </c>
      <c r="M68">
        <v>4.4391999999999996</v>
      </c>
      <c r="N68" t="b">
        <v>0</v>
      </c>
      <c r="O68" t="b">
        <v>1</v>
      </c>
      <c r="P68">
        <v>31.576558789367311</v>
      </c>
      <c r="Q68">
        <v>1873.837244749069</v>
      </c>
    </row>
    <row r="69" spans="1:17" x14ac:dyDescent="0.35">
      <c r="A69">
        <v>5</v>
      </c>
      <c r="B69">
        <v>0.98868999999999996</v>
      </c>
      <c r="C69">
        <v>157.97970000000001</v>
      </c>
      <c r="D69">
        <v>33.814999999999998</v>
      </c>
      <c r="E69">
        <v>57.543399999999998</v>
      </c>
      <c r="F69">
        <v>4.0399999999999998E-2</v>
      </c>
      <c r="G69">
        <v>6.2850999999999999</v>
      </c>
      <c r="H69">
        <v>0.69010000000000005</v>
      </c>
      <c r="I69">
        <v>174.44220000000001</v>
      </c>
      <c r="J69">
        <v>7.0223000000000004</v>
      </c>
      <c r="K69">
        <v>1</v>
      </c>
      <c r="L69">
        <v>0</v>
      </c>
      <c r="M69">
        <v>4.4451999999999998</v>
      </c>
      <c r="N69" t="b">
        <v>1</v>
      </c>
      <c r="O69" t="b">
        <v>1</v>
      </c>
      <c r="P69">
        <v>31.563051022635651</v>
      </c>
      <c r="Q69">
        <v>1591.0781493186951</v>
      </c>
    </row>
    <row r="70" spans="1:17" x14ac:dyDescent="0.35">
      <c r="A70">
        <v>8</v>
      </c>
      <c r="B70">
        <v>1</v>
      </c>
      <c r="C70">
        <v>157.07579999999999</v>
      </c>
      <c r="D70">
        <v>33.7012</v>
      </c>
      <c r="E70">
        <v>57.520200000000003</v>
      </c>
      <c r="F70">
        <v>4.6199999999999998E-2</v>
      </c>
      <c r="G70">
        <v>6.2831999999999999</v>
      </c>
      <c r="H70">
        <v>0.69440000000000002</v>
      </c>
      <c r="I70">
        <v>173.76310000000001</v>
      </c>
      <c r="J70">
        <v>7.0247999999999999</v>
      </c>
      <c r="K70">
        <v>1</v>
      </c>
      <c r="L70">
        <v>0</v>
      </c>
      <c r="M70">
        <v>5.0785</v>
      </c>
      <c r="N70" t="b">
        <v>0</v>
      </c>
      <c r="O70" t="b">
        <v>0</v>
      </c>
      <c r="P70">
        <v>31.603132164617111</v>
      </c>
      <c r="Q70">
        <v>635.58483147621155</v>
      </c>
    </row>
    <row r="71" spans="1:17" x14ac:dyDescent="0.35">
      <c r="A71">
        <v>8</v>
      </c>
      <c r="B71">
        <v>1</v>
      </c>
      <c r="C71">
        <v>157.07579999999999</v>
      </c>
      <c r="D71">
        <v>33.7012</v>
      </c>
      <c r="E71">
        <v>57.518300000000004</v>
      </c>
      <c r="F71">
        <v>4.6300000000000001E-2</v>
      </c>
      <c r="G71">
        <v>6.2831999999999999</v>
      </c>
      <c r="H71">
        <v>0.69440000000000002</v>
      </c>
      <c r="I71">
        <v>173.73400000000001</v>
      </c>
      <c r="J71">
        <v>6.9997999999999996</v>
      </c>
      <c r="K71">
        <v>1</v>
      </c>
      <c r="L71">
        <v>0</v>
      </c>
      <c r="M71">
        <v>5.0890000000000004</v>
      </c>
      <c r="N71" t="b">
        <v>1</v>
      </c>
      <c r="O71" t="b">
        <v>0</v>
      </c>
      <c r="P71">
        <v>31.589662593101721</v>
      </c>
      <c r="Q71">
        <v>486.22304725646973</v>
      </c>
    </row>
    <row r="72" spans="1:17" x14ac:dyDescent="0.35">
      <c r="A72">
        <v>8</v>
      </c>
      <c r="B72">
        <v>0.98743999999999998</v>
      </c>
      <c r="C72">
        <v>155.10230000000001</v>
      </c>
      <c r="D72">
        <v>33.682899999999997</v>
      </c>
      <c r="E72">
        <v>57.127699999999997</v>
      </c>
      <c r="F72">
        <v>4.0399999999999998E-2</v>
      </c>
      <c r="G72">
        <v>6.2789999999999999</v>
      </c>
      <c r="H72">
        <v>0.72399999999999998</v>
      </c>
      <c r="I72">
        <v>173.76310000000001</v>
      </c>
      <c r="J72">
        <v>7.0247999999999999</v>
      </c>
      <c r="K72">
        <v>1</v>
      </c>
      <c r="L72">
        <v>0</v>
      </c>
      <c r="M72">
        <v>4.4391999999999996</v>
      </c>
      <c r="N72" t="b">
        <v>0</v>
      </c>
      <c r="O72" t="b">
        <v>1</v>
      </c>
      <c r="P72">
        <v>31.603132164617111</v>
      </c>
      <c r="Q72">
        <v>2183.1839518547058</v>
      </c>
    </row>
    <row r="73" spans="1:17" x14ac:dyDescent="0.35">
      <c r="A73">
        <v>8</v>
      </c>
      <c r="B73">
        <v>0.98751999999999995</v>
      </c>
      <c r="C73">
        <v>155.1148</v>
      </c>
      <c r="D73">
        <v>33.683100000000003</v>
      </c>
      <c r="E73">
        <v>57.130899999999997</v>
      </c>
      <c r="F73">
        <v>4.0399999999999998E-2</v>
      </c>
      <c r="G73">
        <v>6.2789999999999999</v>
      </c>
      <c r="H73">
        <v>0.72319999999999995</v>
      </c>
      <c r="I73">
        <v>173.7689</v>
      </c>
      <c r="J73">
        <v>6.9997999999999996</v>
      </c>
      <c r="K73">
        <v>1</v>
      </c>
      <c r="L73">
        <v>0</v>
      </c>
      <c r="M73">
        <v>4.4420999999999999</v>
      </c>
      <c r="N73" t="b">
        <v>1</v>
      </c>
      <c r="O73" t="b">
        <v>1</v>
      </c>
      <c r="P73">
        <v>31.589662593101721</v>
      </c>
      <c r="Q73">
        <v>1949.6331775188451</v>
      </c>
    </row>
    <row r="74" spans="1:17" x14ac:dyDescent="0.35">
      <c r="A74">
        <v>-29</v>
      </c>
      <c r="B74">
        <v>1</v>
      </c>
      <c r="C74">
        <v>165.66</v>
      </c>
      <c r="D74">
        <v>34.075800000000001</v>
      </c>
      <c r="E74">
        <v>49.058799999999998</v>
      </c>
      <c r="F74">
        <v>0.1135</v>
      </c>
      <c r="G74">
        <v>6.3014000000000001</v>
      </c>
      <c r="H74">
        <v>1.1195999999999999</v>
      </c>
      <c r="I74">
        <v>151.58320000000001</v>
      </c>
      <c r="J74">
        <v>0</v>
      </c>
      <c r="K74">
        <v>2</v>
      </c>
      <c r="L74">
        <v>0</v>
      </c>
      <c r="M74">
        <v>12.4734</v>
      </c>
      <c r="N74" t="b">
        <v>0</v>
      </c>
      <c r="O74" t="b">
        <v>0</v>
      </c>
      <c r="P74">
        <v>0</v>
      </c>
      <c r="Q74">
        <v>315.82282733917242</v>
      </c>
    </row>
    <row r="75" spans="1:17" x14ac:dyDescent="0.35">
      <c r="A75">
        <v>-29</v>
      </c>
      <c r="B75">
        <v>1</v>
      </c>
      <c r="C75">
        <v>165.66</v>
      </c>
      <c r="D75">
        <v>34.075800000000001</v>
      </c>
      <c r="E75">
        <v>48.304499999999997</v>
      </c>
      <c r="F75">
        <v>0.1026</v>
      </c>
      <c r="G75">
        <v>6.3014000000000001</v>
      </c>
      <c r="H75">
        <v>1.1182000000000001</v>
      </c>
      <c r="I75">
        <v>154.58519999999999</v>
      </c>
      <c r="J75">
        <v>0</v>
      </c>
      <c r="K75">
        <v>2</v>
      </c>
      <c r="L75">
        <v>0</v>
      </c>
      <c r="M75">
        <v>11.2804</v>
      </c>
      <c r="N75" t="b">
        <v>1</v>
      </c>
      <c r="O75" t="b">
        <v>0</v>
      </c>
      <c r="P75">
        <v>0</v>
      </c>
      <c r="Q75">
        <v>316.22282910346979</v>
      </c>
    </row>
    <row r="76" spans="1:17" x14ac:dyDescent="0.35">
      <c r="A76">
        <v>-29</v>
      </c>
      <c r="B76">
        <v>0.80940999999999996</v>
      </c>
      <c r="C76">
        <v>134.08619999999999</v>
      </c>
      <c r="D76">
        <v>32.032400000000003</v>
      </c>
      <c r="E76">
        <v>41.203400000000002</v>
      </c>
      <c r="F76">
        <v>4.0399999999999998E-2</v>
      </c>
      <c r="G76">
        <v>6.2343999999999999</v>
      </c>
      <c r="H76">
        <v>2.6539999999999999</v>
      </c>
      <c r="I76">
        <v>151.54470000000001</v>
      </c>
      <c r="J76">
        <v>0</v>
      </c>
      <c r="K76">
        <v>2</v>
      </c>
      <c r="L76">
        <v>0</v>
      </c>
      <c r="M76">
        <v>4.4370000000000003</v>
      </c>
      <c r="N76" t="b">
        <v>0</v>
      </c>
      <c r="O76" t="b">
        <v>1</v>
      </c>
      <c r="P76">
        <v>0</v>
      </c>
      <c r="Q76">
        <v>1327.519062519073</v>
      </c>
    </row>
    <row r="77" spans="1:17" x14ac:dyDescent="0.35">
      <c r="A77">
        <v>-29</v>
      </c>
      <c r="B77">
        <v>0.83579000000000003</v>
      </c>
      <c r="C77">
        <v>138.4572</v>
      </c>
      <c r="D77">
        <v>32.421399999999998</v>
      </c>
      <c r="E77">
        <v>41.711399999999998</v>
      </c>
      <c r="F77">
        <v>4.0300000000000002E-2</v>
      </c>
      <c r="G77">
        <v>6.2436999999999996</v>
      </c>
      <c r="H77">
        <v>2.6696</v>
      </c>
      <c r="I77">
        <v>154.58519999999999</v>
      </c>
      <c r="J77">
        <v>0</v>
      </c>
      <c r="K77">
        <v>2</v>
      </c>
      <c r="L77">
        <v>0</v>
      </c>
      <c r="M77">
        <v>4.4333999999999998</v>
      </c>
      <c r="N77" t="b">
        <v>1</v>
      </c>
      <c r="O77" t="b">
        <v>1</v>
      </c>
      <c r="P77">
        <v>0</v>
      </c>
      <c r="Q77">
        <v>1397.3782615661621</v>
      </c>
    </row>
    <row r="78" spans="1:17" x14ac:dyDescent="0.35">
      <c r="A78">
        <v>-25</v>
      </c>
      <c r="B78">
        <v>1</v>
      </c>
      <c r="C78">
        <v>165.66</v>
      </c>
      <c r="D78">
        <v>34.0824</v>
      </c>
      <c r="E78">
        <v>48.804099999999998</v>
      </c>
      <c r="F78">
        <v>9.2999999999999999E-2</v>
      </c>
      <c r="G78">
        <v>6.3014000000000001</v>
      </c>
      <c r="H78">
        <v>1.0307999999999999</v>
      </c>
      <c r="I78">
        <v>157.8785</v>
      </c>
      <c r="J78">
        <v>0</v>
      </c>
      <c r="K78">
        <v>2</v>
      </c>
      <c r="L78">
        <v>0</v>
      </c>
      <c r="M78">
        <v>10.225300000000001</v>
      </c>
      <c r="N78" t="b">
        <v>0</v>
      </c>
      <c r="O78" t="b">
        <v>0</v>
      </c>
      <c r="P78">
        <v>0</v>
      </c>
      <c r="Q78">
        <v>330.92765331268311</v>
      </c>
    </row>
    <row r="79" spans="1:17" x14ac:dyDescent="0.35">
      <c r="A79">
        <v>-25</v>
      </c>
      <c r="B79">
        <v>1</v>
      </c>
      <c r="C79">
        <v>165.66</v>
      </c>
      <c r="D79">
        <v>34.0824</v>
      </c>
      <c r="E79">
        <v>48.122799999999998</v>
      </c>
      <c r="F79">
        <v>8.2299999999999998E-2</v>
      </c>
      <c r="G79">
        <v>6.3014000000000001</v>
      </c>
      <c r="H79">
        <v>1.0296000000000001</v>
      </c>
      <c r="I79">
        <v>160.87520000000001</v>
      </c>
      <c r="J79">
        <v>0</v>
      </c>
      <c r="K79">
        <v>2</v>
      </c>
      <c r="L79">
        <v>0</v>
      </c>
      <c r="M79">
        <v>9.0437999999999992</v>
      </c>
      <c r="N79" t="b">
        <v>1</v>
      </c>
      <c r="O79" t="b">
        <v>0</v>
      </c>
      <c r="P79">
        <v>0</v>
      </c>
      <c r="Q79">
        <v>333.65875267982477</v>
      </c>
    </row>
    <row r="80" spans="1:17" x14ac:dyDescent="0.35">
      <c r="A80">
        <v>-25</v>
      </c>
      <c r="B80">
        <v>0.85819000000000001</v>
      </c>
      <c r="C80">
        <v>142.16720000000001</v>
      </c>
      <c r="D80">
        <v>32.753399999999999</v>
      </c>
      <c r="E80">
        <v>43.183100000000003</v>
      </c>
      <c r="F80">
        <v>3.9899999999999998E-2</v>
      </c>
      <c r="G80">
        <v>6.2515000000000001</v>
      </c>
      <c r="H80">
        <v>2.59</v>
      </c>
      <c r="I80">
        <v>157.84100000000001</v>
      </c>
      <c r="J80">
        <v>0</v>
      </c>
      <c r="K80">
        <v>2</v>
      </c>
      <c r="L80">
        <v>0</v>
      </c>
      <c r="M80">
        <v>4.3887999999999998</v>
      </c>
      <c r="N80" t="b">
        <v>0</v>
      </c>
      <c r="O80" t="b">
        <v>1</v>
      </c>
      <c r="P80">
        <v>0</v>
      </c>
      <c r="Q80">
        <v>599.04770970344543</v>
      </c>
    </row>
    <row r="81" spans="1:17" x14ac:dyDescent="0.35">
      <c r="A81">
        <v>-25</v>
      </c>
      <c r="B81">
        <v>0.88597000000000004</v>
      </c>
      <c r="C81">
        <v>146.7705</v>
      </c>
      <c r="D81">
        <v>33.14</v>
      </c>
      <c r="E81">
        <v>43.725499999999997</v>
      </c>
      <c r="F81">
        <v>4.0300000000000002E-2</v>
      </c>
      <c r="G81">
        <v>6.2613000000000003</v>
      </c>
      <c r="H81">
        <v>2.3895</v>
      </c>
      <c r="I81">
        <v>160.87520000000001</v>
      </c>
      <c r="J81">
        <v>0</v>
      </c>
      <c r="K81">
        <v>2</v>
      </c>
      <c r="L81">
        <v>0</v>
      </c>
      <c r="M81">
        <v>4.4344000000000001</v>
      </c>
      <c r="N81" t="b">
        <v>1</v>
      </c>
      <c r="O81" t="b">
        <v>1</v>
      </c>
      <c r="P81">
        <v>0</v>
      </c>
      <c r="Q81">
        <v>335.35101437568659</v>
      </c>
    </row>
    <row r="82" spans="1:17" x14ac:dyDescent="0.35">
      <c r="A82">
        <v>-20</v>
      </c>
      <c r="B82">
        <v>1</v>
      </c>
      <c r="C82">
        <v>165.66</v>
      </c>
      <c r="D82">
        <v>34.091200000000001</v>
      </c>
      <c r="E82">
        <v>50.476300000000002</v>
      </c>
      <c r="F82">
        <v>7.9699999999999993E-2</v>
      </c>
      <c r="G82">
        <v>6.3014000000000001</v>
      </c>
      <c r="H82">
        <v>0.91490000000000005</v>
      </c>
      <c r="I82">
        <v>162.3167</v>
      </c>
      <c r="J82">
        <v>0</v>
      </c>
      <c r="K82">
        <v>2</v>
      </c>
      <c r="L82">
        <v>0</v>
      </c>
      <c r="M82">
        <v>8.7664000000000009</v>
      </c>
      <c r="N82" t="b">
        <v>0</v>
      </c>
      <c r="O82" t="b">
        <v>0</v>
      </c>
      <c r="P82">
        <v>0</v>
      </c>
      <c r="Q82">
        <v>298.41459131240839</v>
      </c>
    </row>
    <row r="83" spans="1:17" x14ac:dyDescent="0.35">
      <c r="A83">
        <v>-20</v>
      </c>
      <c r="B83">
        <v>1</v>
      </c>
      <c r="C83">
        <v>165.66</v>
      </c>
      <c r="D83">
        <v>34.091200000000001</v>
      </c>
      <c r="E83">
        <v>49.927300000000002</v>
      </c>
      <c r="F83">
        <v>7.0499999999999993E-2</v>
      </c>
      <c r="G83">
        <v>6.3014000000000001</v>
      </c>
      <c r="H83">
        <v>0.91500000000000004</v>
      </c>
      <c r="I83">
        <v>164.8973</v>
      </c>
      <c r="J83">
        <v>0</v>
      </c>
      <c r="K83">
        <v>2</v>
      </c>
      <c r="L83">
        <v>0</v>
      </c>
      <c r="M83">
        <v>7.7473999999999998</v>
      </c>
      <c r="N83" t="b">
        <v>1</v>
      </c>
      <c r="O83" t="b">
        <v>0</v>
      </c>
      <c r="P83">
        <v>0</v>
      </c>
      <c r="Q83">
        <v>309.53851127624512</v>
      </c>
    </row>
    <row r="84" spans="1:17" x14ac:dyDescent="0.35">
      <c r="A84">
        <v>-20</v>
      </c>
      <c r="B84">
        <v>0.89385999999999999</v>
      </c>
      <c r="C84">
        <v>148.07749999999999</v>
      </c>
      <c r="D84">
        <v>33.252600000000001</v>
      </c>
      <c r="E84">
        <v>46.249899999999997</v>
      </c>
      <c r="F84">
        <v>0.04</v>
      </c>
      <c r="G84">
        <v>6.2641</v>
      </c>
      <c r="H84">
        <v>2.1762999999999999</v>
      </c>
      <c r="I84">
        <v>162.28129999999999</v>
      </c>
      <c r="J84">
        <v>0</v>
      </c>
      <c r="K84">
        <v>2</v>
      </c>
      <c r="L84">
        <v>0</v>
      </c>
      <c r="M84">
        <v>4.4006999999999996</v>
      </c>
      <c r="N84" t="b">
        <v>0</v>
      </c>
      <c r="O84" t="b">
        <v>1</v>
      </c>
      <c r="P84">
        <v>0</v>
      </c>
      <c r="Q84">
        <v>565.1200954914093</v>
      </c>
    </row>
    <row r="85" spans="1:17" x14ac:dyDescent="0.35">
      <c r="A85">
        <v>-20</v>
      </c>
      <c r="B85">
        <v>0.91874999999999996</v>
      </c>
      <c r="C85">
        <v>152.1995</v>
      </c>
      <c r="D85">
        <v>33.555999999999997</v>
      </c>
      <c r="E85">
        <v>46.749000000000002</v>
      </c>
      <c r="F85">
        <v>3.9899999999999998E-2</v>
      </c>
      <c r="G85">
        <v>6.2728000000000002</v>
      </c>
      <c r="H85">
        <v>1.8539000000000001</v>
      </c>
      <c r="I85">
        <v>164.8973</v>
      </c>
      <c r="J85">
        <v>0</v>
      </c>
      <c r="K85">
        <v>2</v>
      </c>
      <c r="L85">
        <v>0</v>
      </c>
      <c r="M85">
        <v>4.391</v>
      </c>
      <c r="N85" t="b">
        <v>1</v>
      </c>
      <c r="O85" t="b">
        <v>1</v>
      </c>
      <c r="P85">
        <v>0</v>
      </c>
      <c r="Q85">
        <v>568.58464097976685</v>
      </c>
    </row>
    <row r="86" spans="1:17" x14ac:dyDescent="0.35">
      <c r="A86">
        <v>-15</v>
      </c>
      <c r="B86">
        <v>1</v>
      </c>
      <c r="C86">
        <v>165.66</v>
      </c>
      <c r="D86">
        <v>34.094799999999999</v>
      </c>
      <c r="E86">
        <v>53.247700000000002</v>
      </c>
      <c r="F86">
        <v>8.4199999999999997E-2</v>
      </c>
      <c r="G86">
        <v>6.3014000000000001</v>
      </c>
      <c r="H86">
        <v>0.80069999999999997</v>
      </c>
      <c r="I86">
        <v>162.0412</v>
      </c>
      <c r="J86">
        <v>0</v>
      </c>
      <c r="K86">
        <v>2</v>
      </c>
      <c r="L86">
        <v>0</v>
      </c>
      <c r="M86">
        <v>9.2545999999999999</v>
      </c>
      <c r="N86" t="b">
        <v>0</v>
      </c>
      <c r="O86" t="b">
        <v>0</v>
      </c>
      <c r="P86">
        <v>0</v>
      </c>
      <c r="Q86">
        <v>214.7760648727417</v>
      </c>
    </row>
    <row r="87" spans="1:17" x14ac:dyDescent="0.35">
      <c r="A87">
        <v>-15</v>
      </c>
      <c r="B87">
        <v>1</v>
      </c>
      <c r="C87">
        <v>165.66</v>
      </c>
      <c r="D87">
        <v>34.094799999999999</v>
      </c>
      <c r="E87">
        <v>52.831200000000003</v>
      </c>
      <c r="F87">
        <v>7.6999999999999999E-2</v>
      </c>
      <c r="G87">
        <v>6.3014000000000001</v>
      </c>
      <c r="H87">
        <v>0.79930000000000001</v>
      </c>
      <c r="I87">
        <v>164.0239</v>
      </c>
      <c r="J87">
        <v>0</v>
      </c>
      <c r="K87">
        <v>2</v>
      </c>
      <c r="L87">
        <v>0</v>
      </c>
      <c r="M87">
        <v>8.4627999999999997</v>
      </c>
      <c r="N87" t="b">
        <v>1</v>
      </c>
      <c r="O87" t="b">
        <v>0</v>
      </c>
      <c r="P87">
        <v>0</v>
      </c>
      <c r="Q87">
        <v>220.04936861991879</v>
      </c>
    </row>
    <row r="88" spans="1:17" x14ac:dyDescent="0.35">
      <c r="A88">
        <v>-15</v>
      </c>
      <c r="B88">
        <v>0.88453000000000004</v>
      </c>
      <c r="C88">
        <v>146.53039999999999</v>
      </c>
      <c r="D88">
        <v>33.1327</v>
      </c>
      <c r="E88">
        <v>48.466000000000001</v>
      </c>
      <c r="F88">
        <v>4.02E-2</v>
      </c>
      <c r="G88">
        <v>6.2607999999999997</v>
      </c>
      <c r="H88">
        <v>2.129</v>
      </c>
      <c r="I88">
        <v>162.00819999999999</v>
      </c>
      <c r="J88">
        <v>0</v>
      </c>
      <c r="K88">
        <v>2</v>
      </c>
      <c r="L88">
        <v>0</v>
      </c>
      <c r="M88">
        <v>4.4246999999999996</v>
      </c>
      <c r="N88" t="b">
        <v>0</v>
      </c>
      <c r="O88" t="b">
        <v>1</v>
      </c>
      <c r="P88">
        <v>0</v>
      </c>
      <c r="Q88">
        <v>471.94600224494928</v>
      </c>
    </row>
    <row r="89" spans="1:17" x14ac:dyDescent="0.35">
      <c r="A89">
        <v>-15</v>
      </c>
      <c r="B89">
        <v>0.90371999999999997</v>
      </c>
      <c r="C89">
        <v>149.7097</v>
      </c>
      <c r="D89">
        <v>33.3812</v>
      </c>
      <c r="E89">
        <v>48.882199999999997</v>
      </c>
      <c r="F89">
        <v>4.02E-2</v>
      </c>
      <c r="G89">
        <v>6.2675000000000001</v>
      </c>
      <c r="H89">
        <v>1.8775999999999999</v>
      </c>
      <c r="I89">
        <v>164.0239</v>
      </c>
      <c r="J89">
        <v>0</v>
      </c>
      <c r="K89">
        <v>2</v>
      </c>
      <c r="L89">
        <v>0</v>
      </c>
      <c r="M89">
        <v>4.4156000000000004</v>
      </c>
      <c r="N89" t="b">
        <v>1</v>
      </c>
      <c r="O89" t="b">
        <v>1</v>
      </c>
      <c r="P89">
        <v>0</v>
      </c>
      <c r="Q89">
        <v>525.20493030548096</v>
      </c>
    </row>
    <row r="90" spans="1:17" x14ac:dyDescent="0.35">
      <c r="A90">
        <v>-10</v>
      </c>
      <c r="B90">
        <v>1</v>
      </c>
      <c r="C90">
        <v>165.66</v>
      </c>
      <c r="D90">
        <v>34.0869</v>
      </c>
      <c r="E90">
        <v>55.842300000000002</v>
      </c>
      <c r="F90">
        <v>8.77E-2</v>
      </c>
      <c r="G90">
        <v>6.3014000000000001</v>
      </c>
      <c r="H90">
        <v>0.68759999999999999</v>
      </c>
      <c r="I90">
        <v>161.7663</v>
      </c>
      <c r="J90">
        <v>0</v>
      </c>
      <c r="K90">
        <v>2</v>
      </c>
      <c r="L90">
        <v>0</v>
      </c>
      <c r="M90">
        <v>9.6366999999999994</v>
      </c>
      <c r="N90" t="b">
        <v>0</v>
      </c>
      <c r="O90" t="b">
        <v>0</v>
      </c>
      <c r="P90">
        <v>0</v>
      </c>
      <c r="Q90">
        <v>276.89161944389338</v>
      </c>
    </row>
    <row r="91" spans="1:17" x14ac:dyDescent="0.35">
      <c r="A91">
        <v>-10</v>
      </c>
      <c r="B91">
        <v>1</v>
      </c>
      <c r="C91">
        <v>165.66</v>
      </c>
      <c r="D91">
        <v>34.0869</v>
      </c>
      <c r="E91">
        <v>55.5824</v>
      </c>
      <c r="F91">
        <v>8.2799999999999999E-2</v>
      </c>
      <c r="G91">
        <v>6.3014000000000001</v>
      </c>
      <c r="H91">
        <v>0.68830000000000002</v>
      </c>
      <c r="I91">
        <v>163.14869999999999</v>
      </c>
      <c r="J91">
        <v>0</v>
      </c>
      <c r="K91">
        <v>2</v>
      </c>
      <c r="L91">
        <v>0</v>
      </c>
      <c r="M91">
        <v>9.1047999999999991</v>
      </c>
      <c r="N91" t="b">
        <v>1</v>
      </c>
      <c r="O91" t="b">
        <v>0</v>
      </c>
      <c r="P91">
        <v>0</v>
      </c>
      <c r="Q91">
        <v>288.21818828582758</v>
      </c>
    </row>
    <row r="92" spans="1:17" x14ac:dyDescent="0.35">
      <c r="A92">
        <v>-10</v>
      </c>
      <c r="B92">
        <v>0.87446000000000002</v>
      </c>
      <c r="C92">
        <v>144.86240000000001</v>
      </c>
      <c r="D92">
        <v>32.987400000000001</v>
      </c>
      <c r="E92">
        <v>50.577300000000001</v>
      </c>
      <c r="F92">
        <v>4.0399999999999998E-2</v>
      </c>
      <c r="G92">
        <v>6.2572999999999999</v>
      </c>
      <c r="H92">
        <v>2.0729000000000002</v>
      </c>
      <c r="I92">
        <v>161.73570000000001</v>
      </c>
      <c r="J92">
        <v>0</v>
      </c>
      <c r="K92">
        <v>2</v>
      </c>
      <c r="L92">
        <v>0</v>
      </c>
      <c r="M92">
        <v>4.4402999999999997</v>
      </c>
      <c r="N92" t="b">
        <v>0</v>
      </c>
      <c r="O92" t="b">
        <v>1</v>
      </c>
      <c r="P92">
        <v>0</v>
      </c>
      <c r="Q92">
        <v>618.71784472465515</v>
      </c>
    </row>
    <row r="93" spans="1:17" x14ac:dyDescent="0.35">
      <c r="A93">
        <v>-10</v>
      </c>
      <c r="B93">
        <v>0.88756000000000002</v>
      </c>
      <c r="C93">
        <v>147.0335</v>
      </c>
      <c r="D93">
        <v>33.165599999999998</v>
      </c>
      <c r="E93">
        <v>50.898299999999999</v>
      </c>
      <c r="F93">
        <v>4.0399999999999998E-2</v>
      </c>
      <c r="G93">
        <v>6.2618999999999998</v>
      </c>
      <c r="H93">
        <v>1.8960999999999999</v>
      </c>
      <c r="I93">
        <v>163.14869999999999</v>
      </c>
      <c r="J93">
        <v>0</v>
      </c>
      <c r="K93">
        <v>2</v>
      </c>
      <c r="L93">
        <v>0</v>
      </c>
      <c r="M93">
        <v>4.4432999999999998</v>
      </c>
      <c r="N93" t="b">
        <v>1</v>
      </c>
      <c r="O93" t="b">
        <v>1</v>
      </c>
      <c r="P93">
        <v>0</v>
      </c>
      <c r="Q93">
        <v>526.29299688339233</v>
      </c>
    </row>
    <row r="94" spans="1:17" x14ac:dyDescent="0.35">
      <c r="A94">
        <v>-5</v>
      </c>
      <c r="B94">
        <v>1</v>
      </c>
      <c r="C94">
        <v>165.66</v>
      </c>
      <c r="D94">
        <v>34.061100000000003</v>
      </c>
      <c r="E94">
        <v>58.091500000000003</v>
      </c>
      <c r="F94">
        <v>9.2200000000000004E-2</v>
      </c>
      <c r="G94">
        <v>6.3014000000000001</v>
      </c>
      <c r="H94">
        <v>0.69969999999999999</v>
      </c>
      <c r="I94">
        <v>161.49199999999999</v>
      </c>
      <c r="J94">
        <v>0</v>
      </c>
      <c r="K94">
        <v>2</v>
      </c>
      <c r="L94">
        <v>0</v>
      </c>
      <c r="M94">
        <v>10.1328</v>
      </c>
      <c r="N94" t="b">
        <v>0</v>
      </c>
      <c r="O94" t="b">
        <v>0</v>
      </c>
      <c r="P94">
        <v>0</v>
      </c>
      <c r="Q94">
        <v>250.98801445961001</v>
      </c>
    </row>
    <row r="95" spans="1:17" x14ac:dyDescent="0.35">
      <c r="A95">
        <v>-5</v>
      </c>
      <c r="B95">
        <v>1</v>
      </c>
      <c r="C95">
        <v>165.66</v>
      </c>
      <c r="D95">
        <v>34.061100000000003</v>
      </c>
      <c r="E95">
        <v>57.9756</v>
      </c>
      <c r="F95">
        <v>8.9499999999999996E-2</v>
      </c>
      <c r="G95">
        <v>6.3014000000000001</v>
      </c>
      <c r="H95">
        <v>0.69950000000000001</v>
      </c>
      <c r="I95">
        <v>162.27199999999999</v>
      </c>
      <c r="J95">
        <v>0</v>
      </c>
      <c r="K95">
        <v>2</v>
      </c>
      <c r="L95">
        <v>0</v>
      </c>
      <c r="M95">
        <v>9.8359000000000005</v>
      </c>
      <c r="N95" t="b">
        <v>1</v>
      </c>
      <c r="O95" t="b">
        <v>0</v>
      </c>
      <c r="P95">
        <v>0</v>
      </c>
      <c r="Q95">
        <v>494.06489539146418</v>
      </c>
    </row>
    <row r="96" spans="1:17" x14ac:dyDescent="0.35">
      <c r="A96">
        <v>-5</v>
      </c>
      <c r="B96">
        <v>0.86821999999999999</v>
      </c>
      <c r="C96">
        <v>143.82939999999999</v>
      </c>
      <c r="D96">
        <v>32.875399999999999</v>
      </c>
      <c r="E96">
        <v>52.511899999999997</v>
      </c>
      <c r="F96">
        <v>4.0399999999999998E-2</v>
      </c>
      <c r="G96">
        <v>6.2550999999999997</v>
      </c>
      <c r="H96">
        <v>1.9437</v>
      </c>
      <c r="I96">
        <v>161.46379999999999</v>
      </c>
      <c r="J96">
        <v>0</v>
      </c>
      <c r="K96">
        <v>2</v>
      </c>
      <c r="L96">
        <v>0</v>
      </c>
      <c r="M96">
        <v>4.4391999999999996</v>
      </c>
      <c r="N96" t="b">
        <v>0</v>
      </c>
      <c r="O96" t="b">
        <v>1</v>
      </c>
      <c r="P96">
        <v>0</v>
      </c>
      <c r="Q96">
        <v>1139.1203835010531</v>
      </c>
    </row>
    <row r="97" spans="1:17" x14ac:dyDescent="0.35">
      <c r="A97">
        <v>-5</v>
      </c>
      <c r="B97">
        <v>0.87578</v>
      </c>
      <c r="C97">
        <v>145.0812</v>
      </c>
      <c r="D97">
        <v>32.980699999999999</v>
      </c>
      <c r="E97">
        <v>52.724800000000002</v>
      </c>
      <c r="F97">
        <v>4.0399999999999998E-2</v>
      </c>
      <c r="G97">
        <v>6.2576999999999998</v>
      </c>
      <c r="H97">
        <v>1.8366</v>
      </c>
      <c r="I97">
        <v>162.27199999999999</v>
      </c>
      <c r="J97">
        <v>0</v>
      </c>
      <c r="K97">
        <v>2</v>
      </c>
      <c r="L97">
        <v>0</v>
      </c>
      <c r="M97">
        <v>4.4420999999999999</v>
      </c>
      <c r="N97" t="b">
        <v>1</v>
      </c>
      <c r="O97" t="b">
        <v>1</v>
      </c>
      <c r="P97">
        <v>0</v>
      </c>
      <c r="Q97">
        <v>1246.986060619354</v>
      </c>
    </row>
    <row r="98" spans="1:17" x14ac:dyDescent="0.35">
      <c r="A98">
        <v>0</v>
      </c>
      <c r="B98">
        <v>1</v>
      </c>
      <c r="C98">
        <v>164.30459999999999</v>
      </c>
      <c r="D98">
        <v>34.012099999999997</v>
      </c>
      <c r="E98">
        <v>59.285899999999998</v>
      </c>
      <c r="F98">
        <v>9.7799999999999998E-2</v>
      </c>
      <c r="G98">
        <v>6.2984999999999998</v>
      </c>
      <c r="H98">
        <v>0.70689999999999997</v>
      </c>
      <c r="I98">
        <v>161.2182</v>
      </c>
      <c r="J98">
        <v>0</v>
      </c>
      <c r="K98">
        <v>2</v>
      </c>
      <c r="L98">
        <v>0</v>
      </c>
      <c r="M98">
        <v>10.754</v>
      </c>
      <c r="N98" t="b">
        <v>0</v>
      </c>
      <c r="O98" t="b">
        <v>0</v>
      </c>
      <c r="P98">
        <v>0</v>
      </c>
      <c r="Q98">
        <v>364.55983757972717</v>
      </c>
    </row>
    <row r="99" spans="1:17" x14ac:dyDescent="0.35">
      <c r="A99">
        <v>0</v>
      </c>
      <c r="B99">
        <v>1</v>
      </c>
      <c r="C99">
        <v>164.30459999999999</v>
      </c>
      <c r="D99">
        <v>34.012099999999997</v>
      </c>
      <c r="E99">
        <v>59.266199999999998</v>
      </c>
      <c r="F99">
        <v>9.7100000000000006E-2</v>
      </c>
      <c r="G99">
        <v>6.2984999999999998</v>
      </c>
      <c r="H99">
        <v>0.70689999999999997</v>
      </c>
      <c r="I99">
        <v>161.3939</v>
      </c>
      <c r="J99">
        <v>0</v>
      </c>
      <c r="K99">
        <v>2</v>
      </c>
      <c r="L99">
        <v>0</v>
      </c>
      <c r="M99">
        <v>10.675000000000001</v>
      </c>
      <c r="N99" t="b">
        <v>1</v>
      </c>
      <c r="O99" t="b">
        <v>0</v>
      </c>
      <c r="P99">
        <v>0</v>
      </c>
      <c r="Q99">
        <v>309.70089244842529</v>
      </c>
    </row>
    <row r="100" spans="1:17" x14ac:dyDescent="0.35">
      <c r="A100">
        <v>0</v>
      </c>
      <c r="B100">
        <v>0.86456999999999995</v>
      </c>
      <c r="C100">
        <v>142.05240000000001</v>
      </c>
      <c r="D100">
        <v>32.776699999999998</v>
      </c>
      <c r="E100">
        <v>53.7196</v>
      </c>
      <c r="F100">
        <v>4.0800000000000003E-2</v>
      </c>
      <c r="G100">
        <v>6.2512999999999996</v>
      </c>
      <c r="H100">
        <v>1.9104000000000001</v>
      </c>
      <c r="I100">
        <v>161.1925</v>
      </c>
      <c r="J100">
        <v>0</v>
      </c>
      <c r="K100">
        <v>2</v>
      </c>
      <c r="L100">
        <v>0</v>
      </c>
      <c r="M100">
        <v>4.4859</v>
      </c>
      <c r="N100" t="b">
        <v>0</v>
      </c>
      <c r="O100" t="b">
        <v>1</v>
      </c>
      <c r="P100">
        <v>0</v>
      </c>
      <c r="Q100">
        <v>487.30490827560419</v>
      </c>
    </row>
    <row r="101" spans="1:17" x14ac:dyDescent="0.35">
      <c r="A101">
        <v>0</v>
      </c>
      <c r="B101">
        <v>0.86660000000000004</v>
      </c>
      <c r="C101">
        <v>142.38650000000001</v>
      </c>
      <c r="D101">
        <v>32.805399999999999</v>
      </c>
      <c r="E101">
        <v>53.779800000000002</v>
      </c>
      <c r="F101">
        <v>4.0800000000000003E-2</v>
      </c>
      <c r="G101">
        <v>6.2519999999999998</v>
      </c>
      <c r="H101">
        <v>1.8832</v>
      </c>
      <c r="I101">
        <v>161.3939</v>
      </c>
      <c r="J101">
        <v>0</v>
      </c>
      <c r="K101">
        <v>2</v>
      </c>
      <c r="L101">
        <v>0</v>
      </c>
      <c r="M101">
        <v>4.4874999999999998</v>
      </c>
      <c r="N101" t="b">
        <v>1</v>
      </c>
      <c r="O101" t="b">
        <v>1</v>
      </c>
      <c r="P101">
        <v>0</v>
      </c>
      <c r="Q101">
        <v>491.09641790390009</v>
      </c>
    </row>
    <row r="102" spans="1:17" x14ac:dyDescent="0.35">
      <c r="A102">
        <v>5</v>
      </c>
      <c r="B102">
        <v>1</v>
      </c>
      <c r="C102">
        <v>159.78659999999999</v>
      </c>
      <c r="D102">
        <v>33.830199999999998</v>
      </c>
      <c r="E102">
        <v>58.5563</v>
      </c>
      <c r="F102">
        <v>9.9299999999999999E-2</v>
      </c>
      <c r="G102">
        <v>6.2888999999999999</v>
      </c>
      <c r="H102">
        <v>0.69969999999999999</v>
      </c>
      <c r="I102">
        <v>160.9451</v>
      </c>
      <c r="J102">
        <v>0</v>
      </c>
      <c r="K102">
        <v>2</v>
      </c>
      <c r="L102">
        <v>0</v>
      </c>
      <c r="M102">
        <v>10.921200000000001</v>
      </c>
      <c r="N102" t="b">
        <v>0</v>
      </c>
      <c r="O102" t="b">
        <v>0</v>
      </c>
      <c r="P102">
        <v>0</v>
      </c>
      <c r="Q102">
        <v>433.33784079551702</v>
      </c>
    </row>
    <row r="103" spans="1:17" x14ac:dyDescent="0.35">
      <c r="A103">
        <v>5</v>
      </c>
      <c r="B103">
        <v>1</v>
      </c>
      <c r="C103">
        <v>159.78659999999999</v>
      </c>
      <c r="D103">
        <v>33.830199999999998</v>
      </c>
      <c r="E103">
        <v>58.560200000000002</v>
      </c>
      <c r="F103">
        <v>9.9199999999999997E-2</v>
      </c>
      <c r="G103">
        <v>6.2888999999999999</v>
      </c>
      <c r="H103">
        <v>0.69969999999999999</v>
      </c>
      <c r="I103">
        <v>160.9699</v>
      </c>
      <c r="J103">
        <v>0</v>
      </c>
      <c r="K103">
        <v>2</v>
      </c>
      <c r="L103">
        <v>0</v>
      </c>
      <c r="M103">
        <v>10.910299999999999</v>
      </c>
      <c r="N103" t="b">
        <v>1</v>
      </c>
      <c r="O103" t="b">
        <v>0</v>
      </c>
      <c r="P103">
        <v>0</v>
      </c>
      <c r="Q103">
        <v>390.556236743927</v>
      </c>
    </row>
    <row r="104" spans="1:17" x14ac:dyDescent="0.35">
      <c r="A104">
        <v>5</v>
      </c>
      <c r="B104">
        <v>0.86528000000000005</v>
      </c>
      <c r="C104">
        <v>138.2604</v>
      </c>
      <c r="D104">
        <v>32.611499999999999</v>
      </c>
      <c r="E104">
        <v>53.728099999999998</v>
      </c>
      <c r="F104">
        <v>4.0399999999999998E-2</v>
      </c>
      <c r="G104">
        <v>6.2431999999999999</v>
      </c>
      <c r="H104">
        <v>2.0331000000000001</v>
      </c>
      <c r="I104">
        <v>160.92189999999999</v>
      </c>
      <c r="J104">
        <v>0</v>
      </c>
      <c r="K104">
        <v>2</v>
      </c>
      <c r="L104">
        <v>0</v>
      </c>
      <c r="M104">
        <v>4.4400000000000004</v>
      </c>
      <c r="N104" t="b">
        <v>0</v>
      </c>
      <c r="O104" t="b">
        <v>1</v>
      </c>
      <c r="P104">
        <v>0</v>
      </c>
      <c r="Q104">
        <v>341.87296104431152</v>
      </c>
    </row>
    <row r="105" spans="1:17" x14ac:dyDescent="0.35">
      <c r="A105">
        <v>5</v>
      </c>
      <c r="B105">
        <v>0.86553999999999998</v>
      </c>
      <c r="C105">
        <v>138.3015</v>
      </c>
      <c r="D105">
        <v>32.615099999999998</v>
      </c>
      <c r="E105">
        <v>53.751800000000003</v>
      </c>
      <c r="F105">
        <v>4.0899999999999999E-2</v>
      </c>
      <c r="G105">
        <v>6.2432999999999996</v>
      </c>
      <c r="H105">
        <v>2.0293999999999999</v>
      </c>
      <c r="I105">
        <v>160.94589999999999</v>
      </c>
      <c r="J105">
        <v>0</v>
      </c>
      <c r="K105">
        <v>2</v>
      </c>
      <c r="L105">
        <v>0</v>
      </c>
      <c r="M105">
        <v>4.5014000000000003</v>
      </c>
      <c r="N105" t="b">
        <v>1</v>
      </c>
      <c r="O105" t="b">
        <v>1</v>
      </c>
      <c r="P105">
        <v>0</v>
      </c>
      <c r="Q105">
        <v>553.05855274200439</v>
      </c>
    </row>
    <row r="106" spans="1:17" x14ac:dyDescent="0.35">
      <c r="A106">
        <v>8</v>
      </c>
      <c r="B106">
        <v>1</v>
      </c>
      <c r="C106">
        <v>157.07579999999999</v>
      </c>
      <c r="D106">
        <v>33.7012</v>
      </c>
      <c r="E106">
        <v>58.051299999999998</v>
      </c>
      <c r="F106">
        <v>0.1</v>
      </c>
      <c r="G106">
        <v>6.2831999999999999</v>
      </c>
      <c r="H106">
        <v>0.69450000000000001</v>
      </c>
      <c r="I106">
        <v>160.2861</v>
      </c>
      <c r="J106">
        <v>0</v>
      </c>
      <c r="K106">
        <v>2</v>
      </c>
      <c r="L106">
        <v>0</v>
      </c>
      <c r="M106">
        <v>10.9892</v>
      </c>
      <c r="N106" t="b">
        <v>0</v>
      </c>
      <c r="O106" t="b">
        <v>0</v>
      </c>
      <c r="P106">
        <v>0</v>
      </c>
      <c r="Q106">
        <v>459.51786303520203</v>
      </c>
    </row>
    <row r="107" spans="1:17" x14ac:dyDescent="0.35">
      <c r="A107">
        <v>8</v>
      </c>
      <c r="B107">
        <v>1</v>
      </c>
      <c r="C107">
        <v>157.07579999999999</v>
      </c>
      <c r="D107">
        <v>33.7012</v>
      </c>
      <c r="E107">
        <v>58.050800000000002</v>
      </c>
      <c r="F107">
        <v>9.98E-2</v>
      </c>
      <c r="G107">
        <v>6.2831999999999999</v>
      </c>
      <c r="H107">
        <v>0.69450000000000001</v>
      </c>
      <c r="I107">
        <v>160.31100000000001</v>
      </c>
      <c r="J107">
        <v>0</v>
      </c>
      <c r="K107">
        <v>2</v>
      </c>
      <c r="L107">
        <v>0</v>
      </c>
      <c r="M107">
        <v>10.974500000000001</v>
      </c>
      <c r="N107" t="b">
        <v>1</v>
      </c>
      <c r="O107" t="b">
        <v>0</v>
      </c>
      <c r="P107">
        <v>0</v>
      </c>
      <c r="Q107">
        <v>416.93661189079279</v>
      </c>
    </row>
    <row r="108" spans="1:17" x14ac:dyDescent="0.35">
      <c r="A108">
        <v>8</v>
      </c>
      <c r="B108">
        <v>0.86411000000000004</v>
      </c>
      <c r="C108">
        <v>135.7311</v>
      </c>
      <c r="D108">
        <v>32.470700000000001</v>
      </c>
      <c r="E108">
        <v>53.438499999999998</v>
      </c>
      <c r="F108">
        <v>4.1000000000000002E-2</v>
      </c>
      <c r="G108">
        <v>6.2378999999999998</v>
      </c>
      <c r="H108">
        <v>2.1387</v>
      </c>
      <c r="I108">
        <v>160.26400000000001</v>
      </c>
      <c r="J108">
        <v>0</v>
      </c>
      <c r="K108">
        <v>2</v>
      </c>
      <c r="L108">
        <v>0</v>
      </c>
      <c r="M108">
        <v>4.5029000000000003</v>
      </c>
      <c r="N108" t="b">
        <v>0</v>
      </c>
      <c r="O108" t="b">
        <v>1</v>
      </c>
      <c r="P108">
        <v>0</v>
      </c>
      <c r="Q108">
        <v>695.4815776348114</v>
      </c>
    </row>
    <row r="109" spans="1:17" x14ac:dyDescent="0.35">
      <c r="A109">
        <v>8</v>
      </c>
      <c r="B109">
        <v>0.86443000000000003</v>
      </c>
      <c r="C109">
        <v>135.78149999999999</v>
      </c>
      <c r="D109">
        <v>32.475200000000001</v>
      </c>
      <c r="E109">
        <v>53.447299999999998</v>
      </c>
      <c r="F109">
        <v>4.1000000000000002E-2</v>
      </c>
      <c r="G109">
        <v>6.2380000000000004</v>
      </c>
      <c r="H109">
        <v>2.1351</v>
      </c>
      <c r="I109">
        <v>160.28809999999999</v>
      </c>
      <c r="J109">
        <v>0</v>
      </c>
      <c r="K109">
        <v>2</v>
      </c>
      <c r="L109">
        <v>0</v>
      </c>
      <c r="M109">
        <v>4.5044000000000004</v>
      </c>
      <c r="N109" t="b">
        <v>1</v>
      </c>
      <c r="O109" t="b">
        <v>1</v>
      </c>
      <c r="P109">
        <v>0</v>
      </c>
      <c r="Q109">
        <v>618.10182666778564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Q109"/>
  <sheetViews>
    <sheetView topLeftCell="A71" zoomScale="70" zoomScaleNormal="70" workbookViewId="0">
      <selection sqref="A1:Q109"/>
    </sheetView>
  </sheetViews>
  <sheetFormatPr defaultRowHeight="14.5" x14ac:dyDescent="0.35"/>
  <sheetData>
    <row r="1" spans="1:17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 x14ac:dyDescent="0.35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331.18327116966248</v>
      </c>
    </row>
    <row r="3" spans="1:17" x14ac:dyDescent="0.35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331.88327765464783</v>
      </c>
    </row>
    <row r="4" spans="1:17" x14ac:dyDescent="0.35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606.85274505615234</v>
      </c>
    </row>
    <row r="5" spans="1:17" x14ac:dyDescent="0.35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606.49274110794067</v>
      </c>
    </row>
    <row r="6" spans="1:17" x14ac:dyDescent="0.35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346.33217906951899</v>
      </c>
    </row>
    <row r="7" spans="1:17" x14ac:dyDescent="0.35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344.13439059257507</v>
      </c>
    </row>
    <row r="8" spans="1:17" x14ac:dyDescent="0.35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1536.6483061313629</v>
      </c>
    </row>
    <row r="9" spans="1:17" x14ac:dyDescent="0.35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1533.9382734298711</v>
      </c>
    </row>
    <row r="10" spans="1:17" x14ac:dyDescent="0.35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290.22114610672003</v>
      </c>
    </row>
    <row r="11" spans="1:17" x14ac:dyDescent="0.35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290.40114760398859</v>
      </c>
    </row>
    <row r="12" spans="1:17" x14ac:dyDescent="0.35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1517.2727429866791</v>
      </c>
    </row>
    <row r="13" spans="1:17" x14ac:dyDescent="0.35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1513.042693138123</v>
      </c>
    </row>
    <row r="14" spans="1:17" x14ac:dyDescent="0.35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239.2419030666351</v>
      </c>
    </row>
    <row r="15" spans="1:17" x14ac:dyDescent="0.35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240.74192070961001</v>
      </c>
    </row>
    <row r="16" spans="1:17" x14ac:dyDescent="0.35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1135.828397750854</v>
      </c>
    </row>
    <row r="17" spans="1:17" x14ac:dyDescent="0.35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1134.9883878231051</v>
      </c>
    </row>
    <row r="18" spans="1:17" x14ac:dyDescent="0.35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231.84806871414179</v>
      </c>
    </row>
    <row r="19" spans="1:17" x14ac:dyDescent="0.35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231.82806849479681</v>
      </c>
    </row>
    <row r="20" spans="1:17" x14ac:dyDescent="0.35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664.80179214477539</v>
      </c>
    </row>
    <row r="21" spans="1:17" x14ac:dyDescent="0.35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676.65423345565796</v>
      </c>
    </row>
    <row r="22" spans="1:17" x14ac:dyDescent="0.35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331.43327379226679</v>
      </c>
    </row>
    <row r="23" spans="1:17" x14ac:dyDescent="0.35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331.18327140808111</v>
      </c>
    </row>
    <row r="24" spans="1:17" x14ac:dyDescent="0.35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1395.4124226570129</v>
      </c>
    </row>
    <row r="25" spans="1:17" x14ac:dyDescent="0.35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1395.8024275302889</v>
      </c>
    </row>
    <row r="26" spans="1:17" x14ac:dyDescent="0.35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339.59433627128601</v>
      </c>
    </row>
    <row r="27" spans="1:17" x14ac:dyDescent="0.35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337.37430882453918</v>
      </c>
    </row>
    <row r="28" spans="1:17" x14ac:dyDescent="0.35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609.42277598381042</v>
      </c>
    </row>
    <row r="29" spans="1:17" x14ac:dyDescent="0.35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609.21277284622192</v>
      </c>
    </row>
    <row r="30" spans="1:17" x14ac:dyDescent="0.35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421.40316939353937</v>
      </c>
    </row>
    <row r="31" spans="1:17" x14ac:dyDescent="0.35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421.18316507339478</v>
      </c>
    </row>
    <row r="32" spans="1:17" x14ac:dyDescent="0.35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781.86002039909363</v>
      </c>
    </row>
    <row r="33" spans="1:17" x14ac:dyDescent="0.35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781.98002219200134</v>
      </c>
    </row>
    <row r="34" spans="1:17" x14ac:dyDescent="0.35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504.0235378742218</v>
      </c>
    </row>
    <row r="35" spans="1:17" x14ac:dyDescent="0.35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499.26347994804382</v>
      </c>
    </row>
    <row r="36" spans="1:17" x14ac:dyDescent="0.35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863.82904314994812</v>
      </c>
    </row>
    <row r="37" spans="1:17" x14ac:dyDescent="0.35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862.7190306186676</v>
      </c>
    </row>
    <row r="38" spans="1:17" x14ac:dyDescent="0.35">
      <c r="A38">
        <v>-29</v>
      </c>
      <c r="B38">
        <v>1</v>
      </c>
      <c r="C38">
        <v>165.66</v>
      </c>
      <c r="D38">
        <v>34.075800000000001</v>
      </c>
      <c r="E38">
        <v>47.73</v>
      </c>
      <c r="F38">
        <v>5.9400000000000001E-2</v>
      </c>
      <c r="G38">
        <v>6.3014000000000001</v>
      </c>
      <c r="H38">
        <v>1.1202000000000001</v>
      </c>
      <c r="I38">
        <v>165.6311</v>
      </c>
      <c r="J38">
        <v>8.6666000000000007</v>
      </c>
      <c r="K38">
        <v>1</v>
      </c>
      <c r="L38">
        <v>0</v>
      </c>
      <c r="M38">
        <v>6.5252999999999997</v>
      </c>
      <c r="N38" t="b">
        <v>0</v>
      </c>
      <c r="O38" t="b">
        <v>0</v>
      </c>
      <c r="P38">
        <v>41.168284729037957</v>
      </c>
      <c r="Q38">
        <v>332.5032856464386</v>
      </c>
    </row>
    <row r="39" spans="1:17" x14ac:dyDescent="0.35">
      <c r="A39">
        <v>-29</v>
      </c>
      <c r="B39">
        <v>1</v>
      </c>
      <c r="C39">
        <v>165.66</v>
      </c>
      <c r="D39">
        <v>34.075800000000001</v>
      </c>
      <c r="E39">
        <v>47.659599999999998</v>
      </c>
      <c r="F39">
        <v>5.5E-2</v>
      </c>
      <c r="G39">
        <v>6.3014000000000001</v>
      </c>
      <c r="H39">
        <v>1.1183000000000001</v>
      </c>
      <c r="I39">
        <v>166.7647</v>
      </c>
      <c r="J39">
        <v>4.3750999999999998</v>
      </c>
      <c r="K39">
        <v>1</v>
      </c>
      <c r="L39">
        <v>0</v>
      </c>
      <c r="M39">
        <v>6.0510000000000002</v>
      </c>
      <c r="N39" t="b">
        <v>1</v>
      </c>
      <c r="O39" t="b">
        <v>0</v>
      </c>
      <c r="P39">
        <v>41.970251152075669</v>
      </c>
      <c r="Q39">
        <v>329.6532518863678</v>
      </c>
    </row>
    <row r="40" spans="1:17" x14ac:dyDescent="0.35">
      <c r="A40">
        <v>-29</v>
      </c>
      <c r="B40">
        <v>0.94847999999999999</v>
      </c>
      <c r="C40">
        <v>157.12479999999999</v>
      </c>
      <c r="D40">
        <v>33.835799999999999</v>
      </c>
      <c r="E40">
        <v>45.822800000000001</v>
      </c>
      <c r="F40">
        <v>4.0399999999999998E-2</v>
      </c>
      <c r="G40">
        <v>6.2832999999999997</v>
      </c>
      <c r="H40">
        <v>1.7336</v>
      </c>
      <c r="I40">
        <v>165.6311</v>
      </c>
      <c r="J40">
        <v>8.6666000000000007</v>
      </c>
      <c r="K40">
        <v>1</v>
      </c>
      <c r="L40">
        <v>0</v>
      </c>
      <c r="M40">
        <v>4.4387999999999996</v>
      </c>
      <c r="N40" t="b">
        <v>0</v>
      </c>
      <c r="O40" t="b">
        <v>1</v>
      </c>
      <c r="P40">
        <v>41.168284729037957</v>
      </c>
      <c r="Q40">
        <v>1746.7370882034299</v>
      </c>
    </row>
    <row r="41" spans="1:17" x14ac:dyDescent="0.35">
      <c r="A41">
        <v>-29</v>
      </c>
      <c r="B41">
        <v>0.91959000000000002</v>
      </c>
      <c r="C41">
        <v>152.339</v>
      </c>
      <c r="D41">
        <v>33.550400000000003</v>
      </c>
      <c r="E41">
        <v>44.9071</v>
      </c>
      <c r="F41">
        <v>4.0500000000000001E-2</v>
      </c>
      <c r="G41">
        <v>6.2731000000000003</v>
      </c>
      <c r="H41">
        <v>2.1072000000000002</v>
      </c>
      <c r="I41">
        <v>162.84010000000001</v>
      </c>
      <c r="J41">
        <v>4.3750999999999998</v>
      </c>
      <c r="K41">
        <v>1</v>
      </c>
      <c r="L41">
        <v>0</v>
      </c>
      <c r="M41">
        <v>4.4474</v>
      </c>
      <c r="N41" t="b">
        <v>1</v>
      </c>
      <c r="O41" t="b">
        <v>1</v>
      </c>
      <c r="P41">
        <v>41.970251152075669</v>
      </c>
      <c r="Q41">
        <v>1042.7176201343541</v>
      </c>
    </row>
    <row r="42" spans="1:17" x14ac:dyDescent="0.35">
      <c r="A42">
        <v>-25</v>
      </c>
      <c r="B42">
        <v>1</v>
      </c>
      <c r="C42">
        <v>165.66</v>
      </c>
      <c r="D42">
        <v>34.0824</v>
      </c>
      <c r="E42">
        <v>47.842300000000002</v>
      </c>
      <c r="F42">
        <v>3.6499999999999998E-2</v>
      </c>
      <c r="G42">
        <v>6.3014000000000001</v>
      </c>
      <c r="H42">
        <v>1.0302</v>
      </c>
      <c r="I42">
        <v>172.58760000000001</v>
      </c>
      <c r="J42">
        <v>9.0287000000000006</v>
      </c>
      <c r="K42">
        <v>1</v>
      </c>
      <c r="L42">
        <v>0</v>
      </c>
      <c r="M42">
        <v>4.016</v>
      </c>
      <c r="N42" t="b">
        <v>0</v>
      </c>
      <c r="O42" t="b">
        <v>0</v>
      </c>
      <c r="P42">
        <v>41.168284729037957</v>
      </c>
      <c r="Q42">
        <v>361.54653859138489</v>
      </c>
    </row>
    <row r="43" spans="1:17" x14ac:dyDescent="0.35">
      <c r="A43">
        <v>-25</v>
      </c>
      <c r="B43">
        <v>1</v>
      </c>
      <c r="C43">
        <v>165.66</v>
      </c>
      <c r="D43">
        <v>34.0824</v>
      </c>
      <c r="E43">
        <v>47.802900000000001</v>
      </c>
      <c r="F43">
        <v>3.2099999999999997E-2</v>
      </c>
      <c r="G43">
        <v>6.3014000000000001</v>
      </c>
      <c r="H43">
        <v>1.0295000000000001</v>
      </c>
      <c r="I43">
        <v>173.7689</v>
      </c>
      <c r="J43">
        <v>4.7442000000000002</v>
      </c>
      <c r="K43">
        <v>1</v>
      </c>
      <c r="L43">
        <v>0</v>
      </c>
      <c r="M43">
        <v>3.5253000000000001</v>
      </c>
      <c r="N43" t="b">
        <v>1</v>
      </c>
      <c r="O43" t="b">
        <v>0</v>
      </c>
      <c r="P43">
        <v>41.970251152075669</v>
      </c>
      <c r="Q43">
        <v>340.51434779167181</v>
      </c>
    </row>
    <row r="44" spans="1:17" x14ac:dyDescent="0.35">
      <c r="A44">
        <v>-25</v>
      </c>
      <c r="B44">
        <v>1.0100499999999999</v>
      </c>
      <c r="C44">
        <v>167.32480000000001</v>
      </c>
      <c r="D44">
        <v>34.0747</v>
      </c>
      <c r="E44">
        <v>48.208399999999997</v>
      </c>
      <c r="F44">
        <v>4.0399999999999998E-2</v>
      </c>
      <c r="G44">
        <v>6.3048999999999999</v>
      </c>
      <c r="H44">
        <v>0.93740000000000001</v>
      </c>
      <c r="I44">
        <v>172.58760000000001</v>
      </c>
      <c r="J44">
        <v>9.0287000000000006</v>
      </c>
      <c r="K44">
        <v>1</v>
      </c>
      <c r="L44">
        <v>0</v>
      </c>
      <c r="M44">
        <v>4.4360999999999997</v>
      </c>
      <c r="N44" t="b">
        <v>0</v>
      </c>
      <c r="O44" t="b">
        <v>1</v>
      </c>
      <c r="P44">
        <v>41.168284729037957</v>
      </c>
      <c r="Q44">
        <v>1779.6836950778959</v>
      </c>
    </row>
    <row r="45" spans="1:17" x14ac:dyDescent="0.35">
      <c r="A45">
        <v>-25</v>
      </c>
      <c r="B45">
        <v>0.98060000000000003</v>
      </c>
      <c r="C45">
        <v>162.44540000000001</v>
      </c>
      <c r="D45">
        <v>34.041800000000002</v>
      </c>
      <c r="E45">
        <v>47.261899999999997</v>
      </c>
      <c r="F45">
        <v>4.0399999999999998E-2</v>
      </c>
      <c r="G45">
        <v>6.2946</v>
      </c>
      <c r="H45">
        <v>1.2292000000000001</v>
      </c>
      <c r="I45">
        <v>169.67939999999999</v>
      </c>
      <c r="J45">
        <v>4.7442000000000002</v>
      </c>
      <c r="K45">
        <v>1</v>
      </c>
      <c r="L45">
        <v>0</v>
      </c>
      <c r="M45">
        <v>4.4382999999999999</v>
      </c>
      <c r="N45" t="b">
        <v>1</v>
      </c>
      <c r="O45" t="b">
        <v>1</v>
      </c>
      <c r="P45">
        <v>41.970251152075669</v>
      </c>
      <c r="Q45">
        <v>1499.0976250171659</v>
      </c>
    </row>
    <row r="46" spans="1:17" x14ac:dyDescent="0.35">
      <c r="A46">
        <v>-20</v>
      </c>
      <c r="B46">
        <v>1</v>
      </c>
      <c r="C46">
        <v>165.66</v>
      </c>
      <c r="D46">
        <v>34.091200000000001</v>
      </c>
      <c r="E46">
        <v>49.732500000000002</v>
      </c>
      <c r="F46">
        <v>2.1100000000000001E-2</v>
      </c>
      <c r="G46">
        <v>6.3014000000000001</v>
      </c>
      <c r="H46">
        <v>0.91379999999999995</v>
      </c>
      <c r="I46">
        <v>177.5839</v>
      </c>
      <c r="J46">
        <v>9.3070000000000004</v>
      </c>
      <c r="K46">
        <v>1</v>
      </c>
      <c r="L46">
        <v>0</v>
      </c>
      <c r="M46">
        <v>2.3246000000000002</v>
      </c>
      <c r="N46" t="b">
        <v>0</v>
      </c>
      <c r="O46" t="b">
        <v>0</v>
      </c>
      <c r="P46">
        <v>41.290428426012213</v>
      </c>
      <c r="Q46">
        <v>357.1964864730835</v>
      </c>
    </row>
    <row r="47" spans="1:17" x14ac:dyDescent="0.35">
      <c r="A47">
        <v>-20</v>
      </c>
      <c r="B47">
        <v>1</v>
      </c>
      <c r="C47">
        <v>165.66</v>
      </c>
      <c r="D47">
        <v>34.091200000000001</v>
      </c>
      <c r="E47">
        <v>49.704300000000003</v>
      </c>
      <c r="F47">
        <v>1.66E-2</v>
      </c>
      <c r="G47">
        <v>6.3014000000000001</v>
      </c>
      <c r="H47">
        <v>0.9143</v>
      </c>
      <c r="I47">
        <v>178.77180000000001</v>
      </c>
      <c r="J47">
        <v>5.6224999999999996</v>
      </c>
      <c r="K47">
        <v>1</v>
      </c>
      <c r="L47">
        <v>0</v>
      </c>
      <c r="M47">
        <v>1.8258000000000001</v>
      </c>
      <c r="N47" t="b">
        <v>1</v>
      </c>
      <c r="O47" t="b">
        <v>0</v>
      </c>
      <c r="P47">
        <v>41.970251152075669</v>
      </c>
      <c r="Q47">
        <v>290.35114908218378</v>
      </c>
    </row>
    <row r="48" spans="1:17" x14ac:dyDescent="0.35">
      <c r="A48">
        <v>-20</v>
      </c>
      <c r="B48">
        <v>1.0485500000000001</v>
      </c>
      <c r="C48">
        <v>173.70249999999999</v>
      </c>
      <c r="D48">
        <v>33.833199999999998</v>
      </c>
      <c r="E48">
        <v>51.5246</v>
      </c>
      <c r="F48">
        <v>4.0399999999999998E-2</v>
      </c>
      <c r="G48">
        <v>6.3183999999999996</v>
      </c>
      <c r="H48">
        <v>0.69479999999999997</v>
      </c>
      <c r="I48">
        <v>177.5839</v>
      </c>
      <c r="J48">
        <v>9.3070000000000004</v>
      </c>
      <c r="K48">
        <v>1</v>
      </c>
      <c r="L48">
        <v>0</v>
      </c>
      <c r="M48">
        <v>4.4368999999999996</v>
      </c>
      <c r="N48" t="b">
        <v>0</v>
      </c>
      <c r="O48" t="b">
        <v>1</v>
      </c>
      <c r="P48">
        <v>41.290428426012213</v>
      </c>
      <c r="Q48">
        <v>1606.903966903687</v>
      </c>
    </row>
    <row r="49" spans="1:17" x14ac:dyDescent="0.35">
      <c r="A49">
        <v>-20</v>
      </c>
      <c r="B49">
        <v>1.0230300000000001</v>
      </c>
      <c r="C49">
        <v>169.4753</v>
      </c>
      <c r="D49">
        <v>34.040700000000001</v>
      </c>
      <c r="E49">
        <v>50.662500000000001</v>
      </c>
      <c r="F49">
        <v>4.0399999999999998E-2</v>
      </c>
      <c r="G49">
        <v>6.3094999999999999</v>
      </c>
      <c r="H49">
        <v>0.73719999999999997</v>
      </c>
      <c r="I49">
        <v>174.87469999999999</v>
      </c>
      <c r="J49">
        <v>5.6224999999999996</v>
      </c>
      <c r="K49">
        <v>1</v>
      </c>
      <c r="L49">
        <v>0</v>
      </c>
      <c r="M49">
        <v>4.4382999999999999</v>
      </c>
      <c r="N49" t="b">
        <v>1</v>
      </c>
      <c r="O49" t="b">
        <v>1</v>
      </c>
      <c r="P49">
        <v>41.970251152075669</v>
      </c>
      <c r="Q49">
        <v>1600.6138920784001</v>
      </c>
    </row>
    <row r="50" spans="1:17" x14ac:dyDescent="0.35">
      <c r="A50">
        <v>-15</v>
      </c>
      <c r="B50">
        <v>1</v>
      </c>
      <c r="C50">
        <v>165.66</v>
      </c>
      <c r="D50">
        <v>34.094799999999999</v>
      </c>
      <c r="E50">
        <v>52.365000000000002</v>
      </c>
      <c r="F50">
        <v>2.5000000000000001E-2</v>
      </c>
      <c r="G50">
        <v>6.3014000000000001</v>
      </c>
      <c r="H50">
        <v>0.7994</v>
      </c>
      <c r="I50">
        <v>177.4265</v>
      </c>
      <c r="J50">
        <v>9.3254000000000001</v>
      </c>
      <c r="K50">
        <v>1</v>
      </c>
      <c r="L50">
        <v>0</v>
      </c>
      <c r="M50">
        <v>2.7454999999999998</v>
      </c>
      <c r="N50" t="b">
        <v>0</v>
      </c>
      <c r="O50" t="b">
        <v>0</v>
      </c>
      <c r="P50">
        <v>41.462816797495123</v>
      </c>
      <c r="Q50">
        <v>240.55191874504089</v>
      </c>
    </row>
    <row r="51" spans="1:17" x14ac:dyDescent="0.35">
      <c r="A51">
        <v>-15</v>
      </c>
      <c r="B51">
        <v>1</v>
      </c>
      <c r="C51">
        <v>165.66</v>
      </c>
      <c r="D51">
        <v>34.094799999999999</v>
      </c>
      <c r="E51">
        <v>52.3277</v>
      </c>
      <c r="F51">
        <v>2.0500000000000001E-2</v>
      </c>
      <c r="G51">
        <v>6.3014000000000001</v>
      </c>
      <c r="H51">
        <v>0.80049999999999999</v>
      </c>
      <c r="I51">
        <v>178.5745</v>
      </c>
      <c r="J51">
        <v>6.5004</v>
      </c>
      <c r="K51">
        <v>1</v>
      </c>
      <c r="L51">
        <v>0</v>
      </c>
      <c r="M51">
        <v>2.2576999999999998</v>
      </c>
      <c r="N51" t="b">
        <v>1</v>
      </c>
      <c r="O51" t="b">
        <v>0</v>
      </c>
      <c r="P51">
        <v>41.970251152075669</v>
      </c>
      <c r="Q51">
        <v>259.11414361000061</v>
      </c>
    </row>
    <row r="52" spans="1:17" x14ac:dyDescent="0.35">
      <c r="A52">
        <v>-15</v>
      </c>
      <c r="B52">
        <v>1.03725</v>
      </c>
      <c r="C52">
        <v>171.83070000000001</v>
      </c>
      <c r="D52">
        <v>33.950400000000002</v>
      </c>
      <c r="E52">
        <v>53.807600000000001</v>
      </c>
      <c r="F52">
        <v>4.02E-2</v>
      </c>
      <c r="G52">
        <v>6.3144999999999998</v>
      </c>
      <c r="H52">
        <v>0.69889999999999997</v>
      </c>
      <c r="I52">
        <v>177.4265</v>
      </c>
      <c r="J52">
        <v>9.3254000000000001</v>
      </c>
      <c r="K52">
        <v>1</v>
      </c>
      <c r="L52">
        <v>0</v>
      </c>
      <c r="M52">
        <v>4.4172000000000002</v>
      </c>
      <c r="N52" t="b">
        <v>0</v>
      </c>
      <c r="O52" t="b">
        <v>1</v>
      </c>
      <c r="P52">
        <v>41.462816797495123</v>
      </c>
      <c r="Q52">
        <v>515.09103012084961</v>
      </c>
    </row>
    <row r="53" spans="1:17" x14ac:dyDescent="0.35">
      <c r="A53">
        <v>-15</v>
      </c>
      <c r="B53">
        <v>1.0172300000000001</v>
      </c>
      <c r="C53">
        <v>168.51439999999999</v>
      </c>
      <c r="D53">
        <v>34.068300000000001</v>
      </c>
      <c r="E53">
        <v>53.110399999999998</v>
      </c>
      <c r="F53">
        <v>4.0300000000000002E-2</v>
      </c>
      <c r="G53">
        <v>6.3074000000000003</v>
      </c>
      <c r="H53">
        <v>0.6825</v>
      </c>
      <c r="I53">
        <v>175.18799999999999</v>
      </c>
      <c r="J53">
        <v>6.5004</v>
      </c>
      <c r="K53">
        <v>1</v>
      </c>
      <c r="L53">
        <v>0</v>
      </c>
      <c r="M53">
        <v>4.4352999999999998</v>
      </c>
      <c r="N53" t="b">
        <v>1</v>
      </c>
      <c r="O53" t="b">
        <v>1</v>
      </c>
      <c r="P53">
        <v>41.970251152075669</v>
      </c>
      <c r="Q53">
        <v>1064.846101760864</v>
      </c>
    </row>
    <row r="54" spans="1:17" x14ac:dyDescent="0.35">
      <c r="A54">
        <v>-10</v>
      </c>
      <c r="B54">
        <v>1</v>
      </c>
      <c r="C54">
        <v>165.66</v>
      </c>
      <c r="D54">
        <v>34.0869</v>
      </c>
      <c r="E54">
        <v>54.9223</v>
      </c>
      <c r="F54">
        <v>0.03</v>
      </c>
      <c r="G54">
        <v>6.3014000000000001</v>
      </c>
      <c r="H54">
        <v>0.68689999999999996</v>
      </c>
      <c r="I54">
        <v>177.2679</v>
      </c>
      <c r="J54">
        <v>9.3435000000000006</v>
      </c>
      <c r="K54">
        <v>1</v>
      </c>
      <c r="L54">
        <v>0</v>
      </c>
      <c r="M54">
        <v>3.2926000000000002</v>
      </c>
      <c r="N54" t="b">
        <v>0</v>
      </c>
      <c r="O54" t="b">
        <v>0</v>
      </c>
      <c r="P54">
        <v>41.63024126761259</v>
      </c>
      <c r="Q54">
        <v>248.69637584686279</v>
      </c>
    </row>
    <row r="55" spans="1:17" x14ac:dyDescent="0.35">
      <c r="A55">
        <v>-10</v>
      </c>
      <c r="B55">
        <v>1</v>
      </c>
      <c r="C55">
        <v>165.66</v>
      </c>
      <c r="D55">
        <v>34.0869</v>
      </c>
      <c r="E55">
        <v>54.889000000000003</v>
      </c>
      <c r="F55">
        <v>2.58E-2</v>
      </c>
      <c r="G55">
        <v>6.3014000000000001</v>
      </c>
      <c r="H55">
        <v>0.68669999999999998</v>
      </c>
      <c r="I55">
        <v>178.37710000000001</v>
      </c>
      <c r="J55">
        <v>7.3777999999999997</v>
      </c>
      <c r="K55">
        <v>1</v>
      </c>
      <c r="L55">
        <v>0</v>
      </c>
      <c r="M55">
        <v>2.8403</v>
      </c>
      <c r="N55" t="b">
        <v>1</v>
      </c>
      <c r="O55" t="b">
        <v>0</v>
      </c>
      <c r="P55">
        <v>41.970251152075669</v>
      </c>
      <c r="Q55">
        <v>268.64198637008673</v>
      </c>
    </row>
    <row r="56" spans="1:17" x14ac:dyDescent="0.35">
      <c r="A56">
        <v>-10</v>
      </c>
      <c r="B56">
        <v>1.02542</v>
      </c>
      <c r="C56">
        <v>169.87129999999999</v>
      </c>
      <c r="D56">
        <v>34.0242</v>
      </c>
      <c r="E56">
        <v>55.924100000000003</v>
      </c>
      <c r="F56">
        <v>4.0300000000000002E-2</v>
      </c>
      <c r="G56">
        <v>6.3102999999999998</v>
      </c>
      <c r="H56">
        <v>0.70389999999999997</v>
      </c>
      <c r="I56">
        <v>177.2679</v>
      </c>
      <c r="J56">
        <v>9.3435000000000006</v>
      </c>
      <c r="K56">
        <v>1</v>
      </c>
      <c r="L56">
        <v>0</v>
      </c>
      <c r="M56">
        <v>4.4355000000000002</v>
      </c>
      <c r="N56" t="b">
        <v>0</v>
      </c>
      <c r="O56" t="b">
        <v>1</v>
      </c>
      <c r="P56">
        <v>41.63024126761259</v>
      </c>
      <c r="Q56">
        <v>691.10267734527588</v>
      </c>
    </row>
    <row r="57" spans="1:17" x14ac:dyDescent="0.35">
      <c r="A57">
        <v>-10</v>
      </c>
      <c r="B57">
        <v>1.0103200000000001</v>
      </c>
      <c r="C57">
        <v>167.36940000000001</v>
      </c>
      <c r="D57">
        <v>34.078699999999998</v>
      </c>
      <c r="E57">
        <v>55.393000000000001</v>
      </c>
      <c r="F57">
        <v>4.0399999999999998E-2</v>
      </c>
      <c r="G57">
        <v>6.3049999999999997</v>
      </c>
      <c r="H57">
        <v>0.69140000000000001</v>
      </c>
      <c r="I57">
        <v>175.58500000000001</v>
      </c>
      <c r="J57">
        <v>7.3777999999999997</v>
      </c>
      <c r="K57">
        <v>1</v>
      </c>
      <c r="L57">
        <v>0</v>
      </c>
      <c r="M57">
        <v>4.4398999999999997</v>
      </c>
      <c r="N57" t="b">
        <v>1</v>
      </c>
      <c r="O57" t="b">
        <v>1</v>
      </c>
      <c r="P57">
        <v>41.970251152075669</v>
      </c>
      <c r="Q57">
        <v>689.12218308448792</v>
      </c>
    </row>
    <row r="58" spans="1:17" x14ac:dyDescent="0.35">
      <c r="A58">
        <v>-5</v>
      </c>
      <c r="B58">
        <v>1</v>
      </c>
      <c r="C58">
        <v>165.66</v>
      </c>
      <c r="D58">
        <v>34.061100000000003</v>
      </c>
      <c r="E58">
        <v>57.0852</v>
      </c>
      <c r="F58">
        <v>3.3399999999999999E-2</v>
      </c>
      <c r="G58">
        <v>6.3014000000000001</v>
      </c>
      <c r="H58">
        <v>0.69940000000000002</v>
      </c>
      <c r="I58">
        <v>177.10810000000001</v>
      </c>
      <c r="J58">
        <v>9.3613999999999997</v>
      </c>
      <c r="K58">
        <v>1</v>
      </c>
      <c r="L58">
        <v>0</v>
      </c>
      <c r="M58">
        <v>3.6724000000000001</v>
      </c>
      <c r="N58" t="b">
        <v>0</v>
      </c>
      <c r="O58" t="b">
        <v>0</v>
      </c>
      <c r="P58">
        <v>41.792645280061599</v>
      </c>
      <c r="Q58">
        <v>300.23309993743902</v>
      </c>
    </row>
    <row r="59" spans="1:17" x14ac:dyDescent="0.35">
      <c r="A59">
        <v>-5</v>
      </c>
      <c r="B59">
        <v>1</v>
      </c>
      <c r="C59">
        <v>165.66</v>
      </c>
      <c r="D59">
        <v>34.061100000000003</v>
      </c>
      <c r="E59">
        <v>57.0471</v>
      </c>
      <c r="F59">
        <v>2.9399999999999999E-2</v>
      </c>
      <c r="G59">
        <v>6.3014000000000001</v>
      </c>
      <c r="H59">
        <v>0.69930000000000003</v>
      </c>
      <c r="I59">
        <v>178.1797</v>
      </c>
      <c r="J59">
        <v>8.2547999999999995</v>
      </c>
      <c r="K59">
        <v>1</v>
      </c>
      <c r="L59">
        <v>0</v>
      </c>
      <c r="M59">
        <v>3.2290999999999999</v>
      </c>
      <c r="N59" t="b">
        <v>1</v>
      </c>
      <c r="O59" t="b">
        <v>0</v>
      </c>
      <c r="P59">
        <v>41.970251152075669</v>
      </c>
      <c r="Q59">
        <v>270.11287307739258</v>
      </c>
    </row>
    <row r="60" spans="1:17" x14ac:dyDescent="0.35">
      <c r="A60">
        <v>-5</v>
      </c>
      <c r="B60">
        <v>1.0164800000000001</v>
      </c>
      <c r="C60">
        <v>168.3903</v>
      </c>
      <c r="D60">
        <v>34.036999999999999</v>
      </c>
      <c r="E60">
        <v>57.732199999999999</v>
      </c>
      <c r="F60">
        <v>4.0399999999999998E-2</v>
      </c>
      <c r="G60">
        <v>6.3071999999999999</v>
      </c>
      <c r="H60">
        <v>0.71340000000000003</v>
      </c>
      <c r="I60">
        <v>177.10810000000001</v>
      </c>
      <c r="J60">
        <v>9.3613999999999997</v>
      </c>
      <c r="K60">
        <v>1</v>
      </c>
      <c r="L60">
        <v>0</v>
      </c>
      <c r="M60">
        <v>4.4400000000000004</v>
      </c>
      <c r="N60" t="b">
        <v>0</v>
      </c>
      <c r="O60" t="b">
        <v>1</v>
      </c>
      <c r="P60">
        <v>41.792645280061599</v>
      </c>
      <c r="Q60">
        <v>1442.9514014720919</v>
      </c>
    </row>
    <row r="61" spans="1:17" x14ac:dyDescent="0.35">
      <c r="A61">
        <v>-5</v>
      </c>
      <c r="B61">
        <v>1.0081800000000001</v>
      </c>
      <c r="C61">
        <v>167.0153</v>
      </c>
      <c r="D61">
        <v>34.056399999999996</v>
      </c>
      <c r="E61">
        <v>57.444899999999997</v>
      </c>
      <c r="F61">
        <v>4.07E-2</v>
      </c>
      <c r="G61">
        <v>6.3042999999999996</v>
      </c>
      <c r="H61">
        <v>0.70630000000000004</v>
      </c>
      <c r="I61">
        <v>176.08860000000001</v>
      </c>
      <c r="J61">
        <v>8.2547999999999995</v>
      </c>
      <c r="K61">
        <v>1</v>
      </c>
      <c r="L61">
        <v>0</v>
      </c>
      <c r="M61">
        <v>4.4724000000000004</v>
      </c>
      <c r="N61" t="b">
        <v>1</v>
      </c>
      <c r="O61" t="b">
        <v>1</v>
      </c>
      <c r="P61">
        <v>41.970251152075669</v>
      </c>
      <c r="Q61">
        <v>525.5778534412384</v>
      </c>
    </row>
    <row r="62" spans="1:17" x14ac:dyDescent="0.35">
      <c r="A62">
        <v>0</v>
      </c>
      <c r="B62">
        <v>1</v>
      </c>
      <c r="C62">
        <v>164.30459999999999</v>
      </c>
      <c r="D62">
        <v>34.012099999999997</v>
      </c>
      <c r="E62">
        <v>58.259599999999999</v>
      </c>
      <c r="F62">
        <v>3.6299999999999999E-2</v>
      </c>
      <c r="G62">
        <v>6.2984999999999998</v>
      </c>
      <c r="H62">
        <v>0.70679999999999998</v>
      </c>
      <c r="I62">
        <v>176.94710000000001</v>
      </c>
      <c r="J62">
        <v>9.3790999999999993</v>
      </c>
      <c r="K62">
        <v>1</v>
      </c>
      <c r="L62">
        <v>0</v>
      </c>
      <c r="M62">
        <v>3.9902000000000002</v>
      </c>
      <c r="N62" t="b">
        <v>0</v>
      </c>
      <c r="O62" t="b">
        <v>0</v>
      </c>
      <c r="P62">
        <v>41.949955029238481</v>
      </c>
      <c r="Q62">
        <v>323.08744692802429</v>
      </c>
    </row>
    <row r="63" spans="1:17" x14ac:dyDescent="0.35">
      <c r="A63">
        <v>0</v>
      </c>
      <c r="B63">
        <v>1</v>
      </c>
      <c r="C63">
        <v>164.30459999999999</v>
      </c>
      <c r="D63">
        <v>34.012099999999997</v>
      </c>
      <c r="E63">
        <v>58.226700000000001</v>
      </c>
      <c r="F63">
        <v>3.2300000000000002E-2</v>
      </c>
      <c r="G63">
        <v>6.2984999999999998</v>
      </c>
      <c r="H63">
        <v>0.70679999999999998</v>
      </c>
      <c r="I63">
        <v>177.98240000000001</v>
      </c>
      <c r="J63">
        <v>9.1316000000000006</v>
      </c>
      <c r="K63">
        <v>1</v>
      </c>
      <c r="L63">
        <v>0</v>
      </c>
      <c r="M63">
        <v>3.5478000000000001</v>
      </c>
      <c r="N63" t="b">
        <v>1</v>
      </c>
      <c r="O63" t="b">
        <v>0</v>
      </c>
      <c r="P63">
        <v>41.970251152075669</v>
      </c>
      <c r="Q63">
        <v>333.29851603508001</v>
      </c>
    </row>
    <row r="64" spans="1:17" x14ac:dyDescent="0.35">
      <c r="A64">
        <v>0</v>
      </c>
      <c r="B64">
        <v>1.00908</v>
      </c>
      <c r="C64">
        <v>165.797</v>
      </c>
      <c r="D64">
        <v>34.006100000000004</v>
      </c>
      <c r="E64">
        <v>58.601999999999997</v>
      </c>
      <c r="F64">
        <v>4.0399999999999998E-2</v>
      </c>
      <c r="G64">
        <v>6.3017000000000003</v>
      </c>
      <c r="H64">
        <v>0.71460000000000001</v>
      </c>
      <c r="I64">
        <v>176.94710000000001</v>
      </c>
      <c r="J64">
        <v>9.3790999999999993</v>
      </c>
      <c r="K64">
        <v>1</v>
      </c>
      <c r="L64">
        <v>0</v>
      </c>
      <c r="M64">
        <v>4.4412000000000003</v>
      </c>
      <c r="N64" t="b">
        <v>0</v>
      </c>
      <c r="O64" t="b">
        <v>1</v>
      </c>
      <c r="P64">
        <v>41.949955029238481</v>
      </c>
      <c r="Q64">
        <v>1524.4201874732969</v>
      </c>
    </row>
    <row r="65" spans="1:17" x14ac:dyDescent="0.35">
      <c r="A65">
        <v>0</v>
      </c>
      <c r="B65">
        <v>1.0071699999999999</v>
      </c>
      <c r="C65">
        <v>165.48320000000001</v>
      </c>
      <c r="D65">
        <v>34.008800000000001</v>
      </c>
      <c r="E65">
        <v>58.539000000000001</v>
      </c>
      <c r="F65">
        <v>4.0399999999999998E-2</v>
      </c>
      <c r="G65">
        <v>6.3010000000000002</v>
      </c>
      <c r="H65">
        <v>0.71299999999999997</v>
      </c>
      <c r="I65">
        <v>176.73089999999999</v>
      </c>
      <c r="J65">
        <v>9.1316000000000006</v>
      </c>
      <c r="K65">
        <v>1</v>
      </c>
      <c r="L65">
        <v>0</v>
      </c>
      <c r="M65">
        <v>4.4401999999999999</v>
      </c>
      <c r="N65" t="b">
        <v>1</v>
      </c>
      <c r="O65" t="b">
        <v>1</v>
      </c>
      <c r="P65">
        <v>41.970251152075669</v>
      </c>
      <c r="Q65">
        <v>1546.5428493022921</v>
      </c>
    </row>
    <row r="66" spans="1:17" x14ac:dyDescent="0.35">
      <c r="A66">
        <v>5</v>
      </c>
      <c r="B66">
        <v>1</v>
      </c>
      <c r="C66">
        <v>159.78659999999999</v>
      </c>
      <c r="D66">
        <v>33.830199999999998</v>
      </c>
      <c r="E66">
        <v>57.874000000000002</v>
      </c>
      <c r="F66">
        <v>3.6400000000000002E-2</v>
      </c>
      <c r="G66">
        <v>6.2888999999999999</v>
      </c>
      <c r="H66">
        <v>0.6996</v>
      </c>
      <c r="I66">
        <v>176.78489999999999</v>
      </c>
      <c r="J66">
        <v>9.3963999999999999</v>
      </c>
      <c r="K66">
        <v>1</v>
      </c>
      <c r="L66">
        <v>0</v>
      </c>
      <c r="M66">
        <v>4.0058999999999996</v>
      </c>
      <c r="N66" t="b">
        <v>0</v>
      </c>
      <c r="O66" t="b">
        <v>0</v>
      </c>
      <c r="P66">
        <v>42.102078385823091</v>
      </c>
      <c r="Q66">
        <v>480.2365505695343</v>
      </c>
    </row>
    <row r="67" spans="1:17" x14ac:dyDescent="0.35">
      <c r="A67">
        <v>5</v>
      </c>
      <c r="B67">
        <v>1</v>
      </c>
      <c r="C67">
        <v>159.78659999999999</v>
      </c>
      <c r="D67">
        <v>33.830199999999998</v>
      </c>
      <c r="E67">
        <v>57.876399999999997</v>
      </c>
      <c r="F67">
        <v>3.56E-2</v>
      </c>
      <c r="G67">
        <v>6.2888999999999999</v>
      </c>
      <c r="H67">
        <v>0.6996</v>
      </c>
      <c r="I67">
        <v>177.00290000000001</v>
      </c>
      <c r="J67">
        <v>9.3630999999999993</v>
      </c>
      <c r="K67">
        <v>1</v>
      </c>
      <c r="L67">
        <v>0</v>
      </c>
      <c r="M67">
        <v>3.915</v>
      </c>
      <c r="N67" t="b">
        <v>1</v>
      </c>
      <c r="O67" t="b">
        <v>0</v>
      </c>
      <c r="P67">
        <v>42.084068030180873</v>
      </c>
      <c r="Q67">
        <v>461.35740375518799</v>
      </c>
    </row>
    <row r="68" spans="1:17" x14ac:dyDescent="0.35">
      <c r="A68">
        <v>5</v>
      </c>
      <c r="B68">
        <v>1.0084200000000001</v>
      </c>
      <c r="C68">
        <v>161.13210000000001</v>
      </c>
      <c r="D68">
        <v>33.825299999999999</v>
      </c>
      <c r="E68">
        <v>58.151600000000002</v>
      </c>
      <c r="F68">
        <v>4.0399999999999998E-2</v>
      </c>
      <c r="G68">
        <v>6.2918000000000003</v>
      </c>
      <c r="H68">
        <v>0.70679999999999998</v>
      </c>
      <c r="I68">
        <v>176.78489999999999</v>
      </c>
      <c r="J68">
        <v>9.3963999999999999</v>
      </c>
      <c r="K68">
        <v>1</v>
      </c>
      <c r="L68">
        <v>0</v>
      </c>
      <c r="M68">
        <v>4.4423000000000004</v>
      </c>
      <c r="N68" t="b">
        <v>0</v>
      </c>
      <c r="O68" t="b">
        <v>1</v>
      </c>
      <c r="P68">
        <v>42.102078385823091</v>
      </c>
      <c r="Q68">
        <v>1996.3983359336851</v>
      </c>
    </row>
    <row r="69" spans="1:17" x14ac:dyDescent="0.35">
      <c r="A69">
        <v>5</v>
      </c>
      <c r="B69">
        <v>1.00848</v>
      </c>
      <c r="C69">
        <v>161.14169999999999</v>
      </c>
      <c r="D69">
        <v>33.825200000000002</v>
      </c>
      <c r="E69">
        <v>58.155799999999999</v>
      </c>
      <c r="F69">
        <v>4.0399999999999998E-2</v>
      </c>
      <c r="G69">
        <v>6.2918000000000003</v>
      </c>
      <c r="H69">
        <v>0.70689999999999997</v>
      </c>
      <c r="I69">
        <v>176.79349999999999</v>
      </c>
      <c r="J69">
        <v>9.3630999999999993</v>
      </c>
      <c r="K69">
        <v>1</v>
      </c>
      <c r="L69">
        <v>0</v>
      </c>
      <c r="M69">
        <v>4.4442000000000004</v>
      </c>
      <c r="N69" t="b">
        <v>1</v>
      </c>
      <c r="O69" t="b">
        <v>1</v>
      </c>
      <c r="P69">
        <v>42.084068030180873</v>
      </c>
      <c r="Q69">
        <v>1874.285126924515</v>
      </c>
    </row>
    <row r="70" spans="1:17" x14ac:dyDescent="0.35">
      <c r="A70">
        <v>8</v>
      </c>
      <c r="B70">
        <v>1</v>
      </c>
      <c r="C70">
        <v>157.07579999999999</v>
      </c>
      <c r="D70">
        <v>33.7012</v>
      </c>
      <c r="E70">
        <v>57.496400000000001</v>
      </c>
      <c r="F70">
        <v>3.6900000000000002E-2</v>
      </c>
      <c r="G70">
        <v>6.2831999999999999</v>
      </c>
      <c r="H70">
        <v>0.69440000000000002</v>
      </c>
      <c r="I70">
        <v>176.10499999999999</v>
      </c>
      <c r="J70">
        <v>9.3664000000000005</v>
      </c>
      <c r="K70">
        <v>1</v>
      </c>
      <c r="L70">
        <v>0</v>
      </c>
      <c r="M70">
        <v>4.0529999999999999</v>
      </c>
      <c r="N70" t="b">
        <v>0</v>
      </c>
      <c r="O70" t="b">
        <v>0</v>
      </c>
      <c r="P70">
        <v>42.137509552822813</v>
      </c>
      <c r="Q70">
        <v>557.44255352020264</v>
      </c>
    </row>
    <row r="71" spans="1:17" x14ac:dyDescent="0.35">
      <c r="A71">
        <v>8</v>
      </c>
      <c r="B71">
        <v>1</v>
      </c>
      <c r="C71">
        <v>157.07579999999999</v>
      </c>
      <c r="D71">
        <v>33.7012</v>
      </c>
      <c r="E71">
        <v>57.497</v>
      </c>
      <c r="F71">
        <v>3.6999999999999998E-2</v>
      </c>
      <c r="G71">
        <v>6.2831999999999999</v>
      </c>
      <c r="H71">
        <v>0.69440000000000002</v>
      </c>
      <c r="I71">
        <v>176.06630000000001</v>
      </c>
      <c r="J71">
        <v>9.3331</v>
      </c>
      <c r="K71">
        <v>1</v>
      </c>
      <c r="L71">
        <v>0</v>
      </c>
      <c r="M71">
        <v>4.0686</v>
      </c>
      <c r="N71" t="b">
        <v>1</v>
      </c>
      <c r="O71" t="b">
        <v>0</v>
      </c>
      <c r="P71">
        <v>42.119550124135628</v>
      </c>
      <c r="Q71">
        <v>520.0368959903717</v>
      </c>
    </row>
    <row r="72" spans="1:17" x14ac:dyDescent="0.35">
      <c r="A72">
        <v>8</v>
      </c>
      <c r="B72">
        <v>1.00746</v>
      </c>
      <c r="C72">
        <v>158.24809999999999</v>
      </c>
      <c r="D72">
        <v>33.697499999999998</v>
      </c>
      <c r="E72">
        <v>57.731999999999999</v>
      </c>
      <c r="F72">
        <v>4.0399999999999998E-2</v>
      </c>
      <c r="G72">
        <v>6.2857000000000003</v>
      </c>
      <c r="H72">
        <v>0.70079999999999998</v>
      </c>
      <c r="I72">
        <v>176.10499999999999</v>
      </c>
      <c r="J72">
        <v>9.3664000000000005</v>
      </c>
      <c r="K72">
        <v>1</v>
      </c>
      <c r="L72">
        <v>0</v>
      </c>
      <c r="M72">
        <v>4.4424999999999999</v>
      </c>
      <c r="N72" t="b">
        <v>0</v>
      </c>
      <c r="O72" t="b">
        <v>1</v>
      </c>
      <c r="P72">
        <v>42.137509552822813</v>
      </c>
      <c r="Q72">
        <v>2677.31078338623</v>
      </c>
    </row>
    <row r="73" spans="1:17" x14ac:dyDescent="0.35">
      <c r="A73">
        <v>8</v>
      </c>
      <c r="B73">
        <v>1.00759</v>
      </c>
      <c r="C73">
        <v>158.2679</v>
      </c>
      <c r="D73">
        <v>33.697400000000002</v>
      </c>
      <c r="E73">
        <v>57.730899999999998</v>
      </c>
      <c r="F73">
        <v>4.0399999999999998E-2</v>
      </c>
      <c r="G73">
        <v>6.2857000000000003</v>
      </c>
      <c r="H73">
        <v>0.70089999999999997</v>
      </c>
      <c r="I73">
        <v>176.11279999999999</v>
      </c>
      <c r="J73">
        <v>9.3331</v>
      </c>
      <c r="K73">
        <v>1</v>
      </c>
      <c r="L73">
        <v>0</v>
      </c>
      <c r="M73">
        <v>4.4412000000000003</v>
      </c>
      <c r="N73" t="b">
        <v>1</v>
      </c>
      <c r="O73" t="b">
        <v>1</v>
      </c>
      <c r="P73">
        <v>42.119550124135628</v>
      </c>
      <c r="Q73">
        <v>2272.154848337173</v>
      </c>
    </row>
    <row r="74" spans="1:17" x14ac:dyDescent="0.35">
      <c r="A74">
        <v>-29</v>
      </c>
      <c r="B74">
        <v>1</v>
      </c>
      <c r="C74">
        <v>165.66</v>
      </c>
      <c r="D74">
        <v>34.075800000000001</v>
      </c>
      <c r="E74">
        <v>49.358400000000003</v>
      </c>
      <c r="F74">
        <v>0.1217</v>
      </c>
      <c r="G74">
        <v>6.3014000000000001</v>
      </c>
      <c r="H74">
        <v>1.1186</v>
      </c>
      <c r="I74">
        <v>149.43559999999999</v>
      </c>
      <c r="J74">
        <v>0</v>
      </c>
      <c r="K74">
        <v>2</v>
      </c>
      <c r="L74">
        <v>0</v>
      </c>
      <c r="M74">
        <v>13.3827</v>
      </c>
      <c r="N74" t="b">
        <v>0</v>
      </c>
      <c r="O74" t="b">
        <v>0</v>
      </c>
      <c r="P74">
        <v>0</v>
      </c>
      <c r="Q74">
        <v>316.79501366615301</v>
      </c>
    </row>
    <row r="75" spans="1:17" x14ac:dyDescent="0.35">
      <c r="A75">
        <v>-29</v>
      </c>
      <c r="B75">
        <v>1</v>
      </c>
      <c r="C75">
        <v>165.66</v>
      </c>
      <c r="D75">
        <v>34.075800000000001</v>
      </c>
      <c r="E75">
        <v>48.297899999999998</v>
      </c>
      <c r="F75">
        <v>0.107</v>
      </c>
      <c r="G75">
        <v>6.3014000000000001</v>
      </c>
      <c r="H75">
        <v>1.1182000000000001</v>
      </c>
      <c r="I75">
        <v>153.49449999999999</v>
      </c>
      <c r="J75">
        <v>0</v>
      </c>
      <c r="K75">
        <v>2</v>
      </c>
      <c r="L75">
        <v>0</v>
      </c>
      <c r="M75">
        <v>11.767799999999999</v>
      </c>
      <c r="N75" t="b">
        <v>1</v>
      </c>
      <c r="O75" t="b">
        <v>0</v>
      </c>
      <c r="P75">
        <v>0</v>
      </c>
      <c r="Q75">
        <v>363.36688590049738</v>
      </c>
    </row>
    <row r="76" spans="1:17" x14ac:dyDescent="0.35">
      <c r="A76">
        <v>-29</v>
      </c>
      <c r="B76">
        <v>0.78971999999999998</v>
      </c>
      <c r="C76">
        <v>130.82419999999999</v>
      </c>
      <c r="D76">
        <v>31.7438</v>
      </c>
      <c r="E76">
        <v>40.5443</v>
      </c>
      <c r="F76">
        <v>4.0300000000000002E-2</v>
      </c>
      <c r="G76">
        <v>6.2275</v>
      </c>
      <c r="H76">
        <v>2.6191</v>
      </c>
      <c r="I76">
        <v>149.38310000000001</v>
      </c>
      <c r="J76">
        <v>0</v>
      </c>
      <c r="K76">
        <v>2</v>
      </c>
      <c r="L76">
        <v>0</v>
      </c>
      <c r="M76">
        <v>4.4328000000000003</v>
      </c>
      <c r="N76" t="b">
        <v>0</v>
      </c>
      <c r="O76" t="b">
        <v>1</v>
      </c>
      <c r="P76">
        <v>0</v>
      </c>
      <c r="Q76">
        <v>1313.595105409622</v>
      </c>
    </row>
    <row r="77" spans="1:17" x14ac:dyDescent="0.35">
      <c r="A77">
        <v>-29</v>
      </c>
      <c r="B77">
        <v>0.82515000000000005</v>
      </c>
      <c r="C77">
        <v>136.69409999999999</v>
      </c>
      <c r="D77">
        <v>32.264600000000002</v>
      </c>
      <c r="E77">
        <v>41.228099999999998</v>
      </c>
      <c r="F77">
        <v>4.0300000000000002E-2</v>
      </c>
      <c r="G77">
        <v>6.2398999999999996</v>
      </c>
      <c r="H77">
        <v>2.6696</v>
      </c>
      <c r="I77">
        <v>153.49449999999999</v>
      </c>
      <c r="J77">
        <v>0</v>
      </c>
      <c r="K77">
        <v>2</v>
      </c>
      <c r="L77">
        <v>0</v>
      </c>
      <c r="M77">
        <v>4.4356999999999998</v>
      </c>
      <c r="N77" t="b">
        <v>1</v>
      </c>
      <c r="O77" t="b">
        <v>1</v>
      </c>
      <c r="P77">
        <v>0</v>
      </c>
      <c r="Q77">
        <v>1628.968445539474</v>
      </c>
    </row>
    <row r="78" spans="1:17" x14ac:dyDescent="0.35">
      <c r="A78">
        <v>-25</v>
      </c>
      <c r="B78">
        <v>1</v>
      </c>
      <c r="C78">
        <v>165.66</v>
      </c>
      <c r="D78">
        <v>34.0824</v>
      </c>
      <c r="E78">
        <v>49.060699999999997</v>
      </c>
      <c r="F78">
        <v>0.1016</v>
      </c>
      <c r="G78">
        <v>6.3014000000000001</v>
      </c>
      <c r="H78">
        <v>1.0295000000000001</v>
      </c>
      <c r="I78">
        <v>155.64019999999999</v>
      </c>
      <c r="J78">
        <v>0</v>
      </c>
      <c r="K78">
        <v>2</v>
      </c>
      <c r="L78">
        <v>0</v>
      </c>
      <c r="M78">
        <v>11.1715</v>
      </c>
      <c r="N78" t="b">
        <v>0</v>
      </c>
      <c r="O78" t="b">
        <v>0</v>
      </c>
      <c r="P78">
        <v>0</v>
      </c>
      <c r="Q78">
        <v>309.15630412101751</v>
      </c>
    </row>
    <row r="79" spans="1:17" x14ac:dyDescent="0.35">
      <c r="A79">
        <v>-25</v>
      </c>
      <c r="B79">
        <v>1</v>
      </c>
      <c r="C79">
        <v>165.66</v>
      </c>
      <c r="D79">
        <v>34.0824</v>
      </c>
      <c r="E79">
        <v>48.092100000000002</v>
      </c>
      <c r="F79">
        <v>8.6999999999999994E-2</v>
      </c>
      <c r="G79">
        <v>6.3014000000000001</v>
      </c>
      <c r="H79">
        <v>1.0299</v>
      </c>
      <c r="I79">
        <v>159.69200000000001</v>
      </c>
      <c r="J79">
        <v>0</v>
      </c>
      <c r="K79">
        <v>2</v>
      </c>
      <c r="L79">
        <v>0</v>
      </c>
      <c r="M79">
        <v>9.5690000000000008</v>
      </c>
      <c r="N79" t="b">
        <v>1</v>
      </c>
      <c r="O79" t="b">
        <v>0</v>
      </c>
      <c r="P79">
        <v>0</v>
      </c>
      <c r="Q79">
        <v>329.23662066459661</v>
      </c>
    </row>
    <row r="80" spans="1:17" x14ac:dyDescent="0.35">
      <c r="A80">
        <v>-25</v>
      </c>
      <c r="B80">
        <v>0.83677000000000001</v>
      </c>
      <c r="C80">
        <v>138.6199</v>
      </c>
      <c r="D80">
        <v>32.442</v>
      </c>
      <c r="E80">
        <v>42.469200000000001</v>
      </c>
      <c r="F80">
        <v>3.9899999999999998E-2</v>
      </c>
      <c r="G80">
        <v>6.2439999999999998</v>
      </c>
      <c r="H80">
        <v>2.6614</v>
      </c>
      <c r="I80">
        <v>155.58920000000001</v>
      </c>
      <c r="J80">
        <v>0</v>
      </c>
      <c r="K80">
        <v>2</v>
      </c>
      <c r="L80">
        <v>0</v>
      </c>
      <c r="M80">
        <v>4.3872999999999998</v>
      </c>
      <c r="N80" t="b">
        <v>0</v>
      </c>
      <c r="O80" t="b">
        <v>1</v>
      </c>
      <c r="P80">
        <v>0</v>
      </c>
      <c r="Q80">
        <v>602.57790613174438</v>
      </c>
    </row>
    <row r="81" spans="1:17" x14ac:dyDescent="0.35">
      <c r="A81">
        <v>-25</v>
      </c>
      <c r="B81">
        <v>0.87353999999999998</v>
      </c>
      <c r="C81">
        <v>144.71080000000001</v>
      </c>
      <c r="D81">
        <v>32.970399999999998</v>
      </c>
      <c r="E81">
        <v>43.167400000000001</v>
      </c>
      <c r="F81">
        <v>3.9800000000000002E-2</v>
      </c>
      <c r="G81">
        <v>6.2568999999999999</v>
      </c>
      <c r="H81">
        <v>2.4929000000000001</v>
      </c>
      <c r="I81">
        <v>159.69200000000001</v>
      </c>
      <c r="J81">
        <v>0</v>
      </c>
      <c r="K81">
        <v>2</v>
      </c>
      <c r="L81">
        <v>0</v>
      </c>
      <c r="M81">
        <v>4.3799000000000001</v>
      </c>
      <c r="N81" t="b">
        <v>1</v>
      </c>
      <c r="O81" t="b">
        <v>1</v>
      </c>
      <c r="P81">
        <v>0</v>
      </c>
      <c r="Q81">
        <v>646.68205189704895</v>
      </c>
    </row>
    <row r="82" spans="1:17" x14ac:dyDescent="0.35">
      <c r="A82">
        <v>-20</v>
      </c>
      <c r="B82">
        <v>1</v>
      </c>
      <c r="C82">
        <v>165.66</v>
      </c>
      <c r="D82">
        <v>34.091200000000001</v>
      </c>
      <c r="E82">
        <v>50.702800000000003</v>
      </c>
      <c r="F82">
        <v>8.8599999999999998E-2</v>
      </c>
      <c r="G82">
        <v>6.3014000000000001</v>
      </c>
      <c r="H82">
        <v>0.91469999999999996</v>
      </c>
      <c r="I82">
        <v>160.00649999999999</v>
      </c>
      <c r="J82">
        <v>0</v>
      </c>
      <c r="K82">
        <v>2</v>
      </c>
      <c r="L82">
        <v>0</v>
      </c>
      <c r="M82">
        <v>9.7452000000000005</v>
      </c>
      <c r="N82" t="b">
        <v>0</v>
      </c>
      <c r="O82" t="b">
        <v>0</v>
      </c>
      <c r="P82">
        <v>0</v>
      </c>
      <c r="Q82">
        <v>305.29239058494568</v>
      </c>
    </row>
    <row r="83" spans="1:17" x14ac:dyDescent="0.35">
      <c r="A83">
        <v>-20</v>
      </c>
      <c r="B83">
        <v>1</v>
      </c>
      <c r="C83">
        <v>165.66</v>
      </c>
      <c r="D83">
        <v>34.091200000000001</v>
      </c>
      <c r="E83">
        <v>49.920200000000001</v>
      </c>
      <c r="F83">
        <v>7.6100000000000001E-2</v>
      </c>
      <c r="G83">
        <v>6.3014000000000001</v>
      </c>
      <c r="H83">
        <v>0.91439999999999999</v>
      </c>
      <c r="I83">
        <v>163.4958</v>
      </c>
      <c r="J83">
        <v>0</v>
      </c>
      <c r="K83">
        <v>2</v>
      </c>
      <c r="L83">
        <v>0</v>
      </c>
      <c r="M83">
        <v>8.3622999999999994</v>
      </c>
      <c r="N83" t="b">
        <v>1</v>
      </c>
      <c r="O83" t="b">
        <v>0</v>
      </c>
      <c r="P83">
        <v>0</v>
      </c>
      <c r="Q83">
        <v>281.85298418998718</v>
      </c>
    </row>
    <row r="84" spans="1:17" x14ac:dyDescent="0.35">
      <c r="A84">
        <v>-20</v>
      </c>
      <c r="B84">
        <v>0.87117999999999995</v>
      </c>
      <c r="C84">
        <v>144.31960000000001</v>
      </c>
      <c r="D84">
        <v>32.945999999999998</v>
      </c>
      <c r="E84">
        <v>45.490499999999997</v>
      </c>
      <c r="F84">
        <v>4.0300000000000002E-2</v>
      </c>
      <c r="G84">
        <v>6.2561</v>
      </c>
      <c r="H84">
        <v>2.4197000000000002</v>
      </c>
      <c r="I84">
        <v>159.95830000000001</v>
      </c>
      <c r="J84">
        <v>0</v>
      </c>
      <c r="K84">
        <v>2</v>
      </c>
      <c r="L84">
        <v>0</v>
      </c>
      <c r="M84">
        <v>4.4347000000000003</v>
      </c>
      <c r="N84" t="b">
        <v>0</v>
      </c>
      <c r="O84" t="b">
        <v>1</v>
      </c>
      <c r="P84">
        <v>0</v>
      </c>
      <c r="Q84">
        <v>1165.920869827271</v>
      </c>
    </row>
    <row r="85" spans="1:17" x14ac:dyDescent="0.35">
      <c r="A85">
        <v>-20</v>
      </c>
      <c r="B85">
        <v>0.90388000000000002</v>
      </c>
      <c r="C85">
        <v>149.7373</v>
      </c>
      <c r="D85">
        <v>33.3797</v>
      </c>
      <c r="E85">
        <v>46.131599999999999</v>
      </c>
      <c r="F85">
        <v>0.04</v>
      </c>
      <c r="G85">
        <v>6.2675999999999998</v>
      </c>
      <c r="H85">
        <v>2.0493999999999999</v>
      </c>
      <c r="I85">
        <v>163.4958</v>
      </c>
      <c r="J85">
        <v>0</v>
      </c>
      <c r="K85">
        <v>2</v>
      </c>
      <c r="L85">
        <v>0</v>
      </c>
      <c r="M85">
        <v>4.4002999999999997</v>
      </c>
      <c r="N85" t="b">
        <v>1</v>
      </c>
      <c r="O85" t="b">
        <v>1</v>
      </c>
      <c r="P85">
        <v>0</v>
      </c>
      <c r="Q85">
        <v>596.07053589820862</v>
      </c>
    </row>
    <row r="86" spans="1:17" x14ac:dyDescent="0.35">
      <c r="A86">
        <v>-15</v>
      </c>
      <c r="B86">
        <v>1</v>
      </c>
      <c r="C86">
        <v>165.66</v>
      </c>
      <c r="D86">
        <v>34.094799999999999</v>
      </c>
      <c r="E86">
        <v>53.491100000000003</v>
      </c>
      <c r="F86">
        <v>9.3100000000000002E-2</v>
      </c>
      <c r="G86">
        <v>6.3014000000000001</v>
      </c>
      <c r="H86">
        <v>0.80069999999999997</v>
      </c>
      <c r="I86">
        <v>159.7235</v>
      </c>
      <c r="J86">
        <v>0</v>
      </c>
      <c r="K86">
        <v>2</v>
      </c>
      <c r="L86">
        <v>0</v>
      </c>
      <c r="M86">
        <v>10.236599999999999</v>
      </c>
      <c r="N86" t="b">
        <v>0</v>
      </c>
      <c r="O86" t="b">
        <v>0</v>
      </c>
      <c r="P86">
        <v>0</v>
      </c>
      <c r="Q86">
        <v>221.21605896949771</v>
      </c>
    </row>
    <row r="87" spans="1:17" x14ac:dyDescent="0.35">
      <c r="A87">
        <v>-15</v>
      </c>
      <c r="B87">
        <v>1</v>
      </c>
      <c r="C87">
        <v>165.66</v>
      </c>
      <c r="D87">
        <v>34.094799999999999</v>
      </c>
      <c r="E87">
        <v>52.890799999999999</v>
      </c>
      <c r="F87">
        <v>8.3400000000000002E-2</v>
      </c>
      <c r="G87">
        <v>6.3014000000000001</v>
      </c>
      <c r="H87">
        <v>0.8004</v>
      </c>
      <c r="I87">
        <v>162.4042</v>
      </c>
      <c r="J87">
        <v>0</v>
      </c>
      <c r="K87">
        <v>2</v>
      </c>
      <c r="L87">
        <v>0</v>
      </c>
      <c r="M87">
        <v>9.1655999999999995</v>
      </c>
      <c r="N87" t="b">
        <v>1</v>
      </c>
      <c r="O87" t="b">
        <v>0</v>
      </c>
      <c r="P87">
        <v>0</v>
      </c>
      <c r="Q87">
        <v>228.8639996051788</v>
      </c>
    </row>
    <row r="88" spans="1:17" x14ac:dyDescent="0.35">
      <c r="A88">
        <v>-15</v>
      </c>
      <c r="B88">
        <v>0.86153999999999997</v>
      </c>
      <c r="C88">
        <v>142.7234</v>
      </c>
      <c r="D88">
        <v>32.813400000000001</v>
      </c>
      <c r="E88">
        <v>47.664299999999997</v>
      </c>
      <c r="F88">
        <v>4.0300000000000002E-2</v>
      </c>
      <c r="G88">
        <v>6.2526999999999999</v>
      </c>
      <c r="H88">
        <v>2.3912</v>
      </c>
      <c r="I88">
        <v>159.67850000000001</v>
      </c>
      <c r="J88">
        <v>0</v>
      </c>
      <c r="K88">
        <v>2</v>
      </c>
      <c r="L88">
        <v>0</v>
      </c>
      <c r="M88">
        <v>4.4341999999999997</v>
      </c>
      <c r="N88" t="b">
        <v>0</v>
      </c>
      <c r="O88" t="b">
        <v>1</v>
      </c>
      <c r="P88">
        <v>0</v>
      </c>
      <c r="Q88">
        <v>820.91416931152344</v>
      </c>
    </row>
    <row r="89" spans="1:17" x14ac:dyDescent="0.35">
      <c r="A89">
        <v>-15</v>
      </c>
      <c r="B89">
        <v>0.88673000000000002</v>
      </c>
      <c r="C89">
        <v>146.89500000000001</v>
      </c>
      <c r="D89">
        <v>33.162100000000002</v>
      </c>
      <c r="E89">
        <v>48.204799999999999</v>
      </c>
      <c r="F89">
        <v>4.02E-2</v>
      </c>
      <c r="G89">
        <v>6.2615999999999996</v>
      </c>
      <c r="H89">
        <v>2.1030000000000002</v>
      </c>
      <c r="I89">
        <v>162.4042</v>
      </c>
      <c r="J89">
        <v>0</v>
      </c>
      <c r="K89">
        <v>2</v>
      </c>
      <c r="L89">
        <v>0</v>
      </c>
      <c r="M89">
        <v>4.4146999999999998</v>
      </c>
      <c r="N89" t="b">
        <v>1</v>
      </c>
      <c r="O89" t="b">
        <v>1</v>
      </c>
      <c r="P89">
        <v>0</v>
      </c>
      <c r="Q89">
        <v>492.08893132209778</v>
      </c>
    </row>
    <row r="90" spans="1:17" x14ac:dyDescent="0.35">
      <c r="A90">
        <v>-10</v>
      </c>
      <c r="B90">
        <v>1</v>
      </c>
      <c r="C90">
        <v>165.66</v>
      </c>
      <c r="D90">
        <v>34.0869</v>
      </c>
      <c r="E90">
        <v>56.079300000000003</v>
      </c>
      <c r="F90">
        <v>9.64E-2</v>
      </c>
      <c r="G90">
        <v>6.3014000000000001</v>
      </c>
      <c r="H90">
        <v>0.68810000000000004</v>
      </c>
      <c r="I90">
        <v>159.44130000000001</v>
      </c>
      <c r="J90">
        <v>0</v>
      </c>
      <c r="K90">
        <v>2</v>
      </c>
      <c r="L90">
        <v>0</v>
      </c>
      <c r="M90">
        <v>10.593500000000001</v>
      </c>
      <c r="N90" t="b">
        <v>0</v>
      </c>
      <c r="O90" t="b">
        <v>0</v>
      </c>
      <c r="P90">
        <v>0</v>
      </c>
      <c r="Q90">
        <v>229.30057406425479</v>
      </c>
    </row>
    <row r="91" spans="1:17" x14ac:dyDescent="0.35">
      <c r="A91">
        <v>-10</v>
      </c>
      <c r="B91">
        <v>1</v>
      </c>
      <c r="C91">
        <v>165.66</v>
      </c>
      <c r="D91">
        <v>34.0869</v>
      </c>
      <c r="E91">
        <v>55.710299999999997</v>
      </c>
      <c r="F91">
        <v>8.9800000000000005E-2</v>
      </c>
      <c r="G91">
        <v>6.3014000000000001</v>
      </c>
      <c r="H91">
        <v>0.68820000000000003</v>
      </c>
      <c r="I91">
        <v>161.31030000000001</v>
      </c>
      <c r="J91">
        <v>0</v>
      </c>
      <c r="K91">
        <v>2</v>
      </c>
      <c r="L91">
        <v>0</v>
      </c>
      <c r="M91">
        <v>9.8735999999999997</v>
      </c>
      <c r="N91" t="b">
        <v>1</v>
      </c>
      <c r="O91" t="b">
        <v>0</v>
      </c>
      <c r="P91">
        <v>0</v>
      </c>
      <c r="Q91">
        <v>288.69999718666082</v>
      </c>
    </row>
    <row r="92" spans="1:17" x14ac:dyDescent="0.35">
      <c r="A92">
        <v>-10</v>
      </c>
      <c r="B92">
        <v>0.85135000000000005</v>
      </c>
      <c r="C92">
        <v>141.03450000000001</v>
      </c>
      <c r="D92">
        <v>32.659199999999998</v>
      </c>
      <c r="E92">
        <v>49.761600000000001</v>
      </c>
      <c r="F92">
        <v>4.0399999999999998E-2</v>
      </c>
      <c r="G92">
        <v>6.2491000000000003</v>
      </c>
      <c r="H92">
        <v>2.3496999999999999</v>
      </c>
      <c r="I92">
        <v>159.39949999999999</v>
      </c>
      <c r="J92">
        <v>0</v>
      </c>
      <c r="K92">
        <v>2</v>
      </c>
      <c r="L92">
        <v>0</v>
      </c>
      <c r="M92">
        <v>4.4455999999999998</v>
      </c>
      <c r="N92" t="b">
        <v>0</v>
      </c>
      <c r="O92" t="b">
        <v>1</v>
      </c>
      <c r="P92">
        <v>0</v>
      </c>
      <c r="Q92">
        <v>499.01546239852911</v>
      </c>
    </row>
    <row r="93" spans="1:17" x14ac:dyDescent="0.35">
      <c r="A93">
        <v>-10</v>
      </c>
      <c r="B93">
        <v>0.86872000000000005</v>
      </c>
      <c r="C93">
        <v>143.91149999999999</v>
      </c>
      <c r="D93">
        <v>32.907299999999999</v>
      </c>
      <c r="E93">
        <v>50.179099999999998</v>
      </c>
      <c r="F93">
        <v>4.0399999999999998E-2</v>
      </c>
      <c r="G93">
        <v>6.2552000000000003</v>
      </c>
      <c r="H93">
        <v>2.1472000000000002</v>
      </c>
      <c r="I93">
        <v>161.31030000000001</v>
      </c>
      <c r="J93">
        <v>0</v>
      </c>
      <c r="K93">
        <v>2</v>
      </c>
      <c r="L93">
        <v>0</v>
      </c>
      <c r="M93">
        <v>4.4420000000000002</v>
      </c>
      <c r="N93" t="b">
        <v>1</v>
      </c>
      <c r="O93" t="b">
        <v>1</v>
      </c>
      <c r="P93">
        <v>0</v>
      </c>
      <c r="Q93">
        <v>532.78631114959717</v>
      </c>
    </row>
    <row r="94" spans="1:17" x14ac:dyDescent="0.35">
      <c r="A94">
        <v>-5</v>
      </c>
      <c r="B94">
        <v>1</v>
      </c>
      <c r="C94">
        <v>165.66</v>
      </c>
      <c r="D94">
        <v>34.061100000000003</v>
      </c>
      <c r="E94">
        <v>58.344700000000003</v>
      </c>
      <c r="F94">
        <v>0.1012</v>
      </c>
      <c r="G94">
        <v>6.3014000000000001</v>
      </c>
      <c r="H94">
        <v>0.6996</v>
      </c>
      <c r="I94">
        <v>159.15989999999999</v>
      </c>
      <c r="J94">
        <v>0</v>
      </c>
      <c r="K94">
        <v>2</v>
      </c>
      <c r="L94">
        <v>0</v>
      </c>
      <c r="M94">
        <v>11.1235</v>
      </c>
      <c r="N94" t="b">
        <v>0</v>
      </c>
      <c r="O94" t="b">
        <v>0</v>
      </c>
      <c r="P94">
        <v>0</v>
      </c>
      <c r="Q94">
        <v>262.32761549949652</v>
      </c>
    </row>
    <row r="95" spans="1:17" x14ac:dyDescent="0.35">
      <c r="A95">
        <v>-5</v>
      </c>
      <c r="B95">
        <v>1</v>
      </c>
      <c r="C95">
        <v>165.66</v>
      </c>
      <c r="D95">
        <v>34.061100000000003</v>
      </c>
      <c r="E95">
        <v>58.164700000000003</v>
      </c>
      <c r="F95">
        <v>9.7199999999999995E-2</v>
      </c>
      <c r="G95">
        <v>6.3014000000000001</v>
      </c>
      <c r="H95">
        <v>0.6996</v>
      </c>
      <c r="I95">
        <v>160.21430000000001</v>
      </c>
      <c r="J95">
        <v>0</v>
      </c>
      <c r="K95">
        <v>2</v>
      </c>
      <c r="L95">
        <v>0</v>
      </c>
      <c r="M95">
        <v>10.6812</v>
      </c>
      <c r="N95" t="b">
        <v>1</v>
      </c>
      <c r="O95" t="b">
        <v>0</v>
      </c>
      <c r="P95">
        <v>0</v>
      </c>
      <c r="Q95">
        <v>238.85584616661069</v>
      </c>
    </row>
    <row r="96" spans="1:17" x14ac:dyDescent="0.35">
      <c r="A96">
        <v>-5</v>
      </c>
      <c r="B96">
        <v>0.84519999999999995</v>
      </c>
      <c r="C96">
        <v>140.0162</v>
      </c>
      <c r="D96">
        <v>32.545099999999998</v>
      </c>
      <c r="E96">
        <v>51.704099999999997</v>
      </c>
      <c r="F96">
        <v>4.0399999999999998E-2</v>
      </c>
      <c r="G96">
        <v>6.2469999999999999</v>
      </c>
      <c r="H96">
        <v>2.2435999999999998</v>
      </c>
      <c r="I96">
        <v>159.1215</v>
      </c>
      <c r="J96">
        <v>0</v>
      </c>
      <c r="K96">
        <v>2</v>
      </c>
      <c r="L96">
        <v>0</v>
      </c>
      <c r="M96">
        <v>4.4406999999999996</v>
      </c>
      <c r="N96" t="b">
        <v>0</v>
      </c>
      <c r="O96" t="b">
        <v>1</v>
      </c>
      <c r="P96">
        <v>0</v>
      </c>
      <c r="Q96">
        <v>1176.0424516201019</v>
      </c>
    </row>
    <row r="97" spans="1:17" x14ac:dyDescent="0.35">
      <c r="A97">
        <v>-5</v>
      </c>
      <c r="B97">
        <v>0.85536000000000001</v>
      </c>
      <c r="C97">
        <v>141.69909999999999</v>
      </c>
      <c r="D97">
        <v>32.692300000000003</v>
      </c>
      <c r="E97">
        <v>51.981400000000001</v>
      </c>
      <c r="F97">
        <v>4.0399999999999998E-2</v>
      </c>
      <c r="G97">
        <v>6.2504999999999997</v>
      </c>
      <c r="H97">
        <v>2.1156999999999999</v>
      </c>
      <c r="I97">
        <v>160.21430000000001</v>
      </c>
      <c r="J97">
        <v>0</v>
      </c>
      <c r="K97">
        <v>2</v>
      </c>
      <c r="L97">
        <v>0</v>
      </c>
      <c r="M97">
        <v>4.4412000000000003</v>
      </c>
      <c r="N97" t="b">
        <v>1</v>
      </c>
      <c r="O97" t="b">
        <v>1</v>
      </c>
      <c r="P97">
        <v>0</v>
      </c>
      <c r="Q97">
        <v>1223.828275918961</v>
      </c>
    </row>
    <row r="98" spans="1:17" x14ac:dyDescent="0.35">
      <c r="A98">
        <v>0</v>
      </c>
      <c r="B98">
        <v>1</v>
      </c>
      <c r="C98">
        <v>164.30459999999999</v>
      </c>
      <c r="D98">
        <v>34.012099999999997</v>
      </c>
      <c r="E98">
        <v>59.521599999999999</v>
      </c>
      <c r="F98">
        <v>0.107</v>
      </c>
      <c r="G98">
        <v>6.2984999999999998</v>
      </c>
      <c r="H98">
        <v>0.70689999999999997</v>
      </c>
      <c r="I98">
        <v>158.87950000000001</v>
      </c>
      <c r="J98">
        <v>0</v>
      </c>
      <c r="K98">
        <v>2</v>
      </c>
      <c r="L98">
        <v>0</v>
      </c>
      <c r="M98">
        <v>11.764200000000001</v>
      </c>
      <c r="N98" t="b">
        <v>0</v>
      </c>
      <c r="O98" t="b">
        <v>0</v>
      </c>
      <c r="P98">
        <v>0</v>
      </c>
      <c r="Q98">
        <v>284.93591213226318</v>
      </c>
    </row>
    <row r="99" spans="1:17" x14ac:dyDescent="0.35">
      <c r="A99">
        <v>0</v>
      </c>
      <c r="B99">
        <v>1</v>
      </c>
      <c r="C99">
        <v>164.30459999999999</v>
      </c>
      <c r="D99">
        <v>34.012099999999997</v>
      </c>
      <c r="E99">
        <v>59.502299999999998</v>
      </c>
      <c r="F99">
        <v>0.1061</v>
      </c>
      <c r="G99">
        <v>6.2984999999999998</v>
      </c>
      <c r="H99">
        <v>0.70689999999999997</v>
      </c>
      <c r="I99">
        <v>159.11670000000001</v>
      </c>
      <c r="J99">
        <v>0</v>
      </c>
      <c r="K99">
        <v>2</v>
      </c>
      <c r="L99">
        <v>0</v>
      </c>
      <c r="M99">
        <v>11.662800000000001</v>
      </c>
      <c r="N99" t="b">
        <v>1</v>
      </c>
      <c r="O99" t="b">
        <v>0</v>
      </c>
      <c r="P99">
        <v>0</v>
      </c>
      <c r="Q99">
        <v>292.8595278263092</v>
      </c>
    </row>
    <row r="100" spans="1:17" x14ac:dyDescent="0.35">
      <c r="A100">
        <v>0</v>
      </c>
      <c r="B100">
        <v>0.84099999999999997</v>
      </c>
      <c r="C100">
        <v>138.1807</v>
      </c>
      <c r="D100">
        <v>32.437100000000001</v>
      </c>
      <c r="E100">
        <v>52.911000000000001</v>
      </c>
      <c r="F100">
        <v>4.0399999999999998E-2</v>
      </c>
      <c r="G100">
        <v>6.2431000000000001</v>
      </c>
      <c r="H100">
        <v>2.2248000000000001</v>
      </c>
      <c r="I100">
        <v>158.84450000000001</v>
      </c>
      <c r="J100">
        <v>0</v>
      </c>
      <c r="K100">
        <v>2</v>
      </c>
      <c r="L100">
        <v>0</v>
      </c>
      <c r="M100">
        <v>4.4444999999999997</v>
      </c>
      <c r="N100" t="b">
        <v>0</v>
      </c>
      <c r="O100" t="b">
        <v>1</v>
      </c>
      <c r="P100">
        <v>0</v>
      </c>
      <c r="Q100">
        <v>1235.649434566498</v>
      </c>
    </row>
    <row r="101" spans="1:17" x14ac:dyDescent="0.35">
      <c r="A101">
        <v>0</v>
      </c>
      <c r="B101">
        <v>0.84453</v>
      </c>
      <c r="C101">
        <v>138.76089999999999</v>
      </c>
      <c r="D101">
        <v>32.488599999999998</v>
      </c>
      <c r="E101">
        <v>53.027099999999997</v>
      </c>
      <c r="F101">
        <v>4.0800000000000003E-2</v>
      </c>
      <c r="G101">
        <v>6.2443</v>
      </c>
      <c r="H101">
        <v>2.1806000000000001</v>
      </c>
      <c r="I101">
        <v>159.11670000000001</v>
      </c>
      <c r="J101">
        <v>0</v>
      </c>
      <c r="K101">
        <v>2</v>
      </c>
      <c r="L101">
        <v>0</v>
      </c>
      <c r="M101">
        <v>4.4866000000000001</v>
      </c>
      <c r="N101" t="b">
        <v>1</v>
      </c>
      <c r="O101" t="b">
        <v>1</v>
      </c>
      <c r="P101">
        <v>0</v>
      </c>
      <c r="Q101">
        <v>522.68158960342407</v>
      </c>
    </row>
    <row r="102" spans="1:17" x14ac:dyDescent="0.35">
      <c r="A102">
        <v>5</v>
      </c>
      <c r="B102">
        <v>1</v>
      </c>
      <c r="C102">
        <v>159.78659999999999</v>
      </c>
      <c r="D102">
        <v>33.830199999999998</v>
      </c>
      <c r="E102">
        <v>58.726100000000002</v>
      </c>
      <c r="F102">
        <v>0.1087</v>
      </c>
      <c r="G102">
        <v>6.2888999999999999</v>
      </c>
      <c r="H102">
        <v>0.69969999999999999</v>
      </c>
      <c r="I102">
        <v>158.6</v>
      </c>
      <c r="J102">
        <v>0</v>
      </c>
      <c r="K102">
        <v>2</v>
      </c>
      <c r="L102">
        <v>0</v>
      </c>
      <c r="M102">
        <v>11.9557</v>
      </c>
      <c r="N102" t="b">
        <v>0</v>
      </c>
      <c r="O102" t="b">
        <v>0</v>
      </c>
      <c r="P102">
        <v>0</v>
      </c>
      <c r="Q102">
        <v>401.09405732154852</v>
      </c>
    </row>
    <row r="103" spans="1:17" x14ac:dyDescent="0.35">
      <c r="A103">
        <v>5</v>
      </c>
      <c r="B103">
        <v>1</v>
      </c>
      <c r="C103">
        <v>159.78659999999999</v>
      </c>
      <c r="D103">
        <v>33.830199999999998</v>
      </c>
      <c r="E103">
        <v>58.725499999999997</v>
      </c>
      <c r="F103">
        <v>0.1086</v>
      </c>
      <c r="G103">
        <v>6.2888999999999999</v>
      </c>
      <c r="H103">
        <v>0.69969999999999999</v>
      </c>
      <c r="I103">
        <v>158.63310000000001</v>
      </c>
      <c r="J103">
        <v>0</v>
      </c>
      <c r="K103">
        <v>2</v>
      </c>
      <c r="L103">
        <v>0</v>
      </c>
      <c r="M103">
        <v>11.9384</v>
      </c>
      <c r="N103" t="b">
        <v>1</v>
      </c>
      <c r="O103" t="b">
        <v>0</v>
      </c>
      <c r="P103">
        <v>0</v>
      </c>
      <c r="Q103">
        <v>451.3567316532135</v>
      </c>
    </row>
    <row r="104" spans="1:17" x14ac:dyDescent="0.35">
      <c r="A104">
        <v>5</v>
      </c>
      <c r="B104">
        <v>0.84326000000000001</v>
      </c>
      <c r="C104">
        <v>134.74180000000001</v>
      </c>
      <c r="D104">
        <v>32.296399999999998</v>
      </c>
      <c r="E104">
        <v>53.0426</v>
      </c>
      <c r="F104">
        <v>4.1000000000000002E-2</v>
      </c>
      <c r="G104">
        <v>6.2358000000000002</v>
      </c>
      <c r="H104">
        <v>2.3138000000000001</v>
      </c>
      <c r="I104">
        <v>158.5684</v>
      </c>
      <c r="J104">
        <v>0</v>
      </c>
      <c r="K104">
        <v>2</v>
      </c>
      <c r="L104">
        <v>0</v>
      </c>
      <c r="M104">
        <v>4.5034000000000001</v>
      </c>
      <c r="N104" t="b">
        <v>0</v>
      </c>
      <c r="O104" t="b">
        <v>1</v>
      </c>
      <c r="P104">
        <v>0</v>
      </c>
      <c r="Q104">
        <v>578.81526327133179</v>
      </c>
    </row>
    <row r="105" spans="1:17" x14ac:dyDescent="0.35">
      <c r="A105">
        <v>5</v>
      </c>
      <c r="B105">
        <v>0.84352000000000005</v>
      </c>
      <c r="C105">
        <v>134.78270000000001</v>
      </c>
      <c r="D105">
        <v>32.3001</v>
      </c>
      <c r="E105">
        <v>53.0535</v>
      </c>
      <c r="F105">
        <v>4.1000000000000002E-2</v>
      </c>
      <c r="G105">
        <v>6.2359</v>
      </c>
      <c r="H105">
        <v>2.3096999999999999</v>
      </c>
      <c r="I105">
        <v>158.6</v>
      </c>
      <c r="J105">
        <v>0</v>
      </c>
      <c r="K105">
        <v>2</v>
      </c>
      <c r="L105">
        <v>0</v>
      </c>
      <c r="M105">
        <v>4.5037000000000003</v>
      </c>
      <c r="N105" t="b">
        <v>1</v>
      </c>
      <c r="O105" t="b">
        <v>1</v>
      </c>
      <c r="P105">
        <v>0</v>
      </c>
      <c r="Q105">
        <v>587.36011433601379</v>
      </c>
    </row>
    <row r="106" spans="1:17" x14ac:dyDescent="0.35">
      <c r="A106">
        <v>8</v>
      </c>
      <c r="B106">
        <v>1</v>
      </c>
      <c r="C106">
        <v>157.07579999999999</v>
      </c>
      <c r="D106">
        <v>33.7012</v>
      </c>
      <c r="E106">
        <v>58.186599999999999</v>
      </c>
      <c r="F106">
        <v>0.1094</v>
      </c>
      <c r="G106">
        <v>6.2831999999999999</v>
      </c>
      <c r="H106">
        <v>0.69450000000000001</v>
      </c>
      <c r="I106">
        <v>157.94800000000001</v>
      </c>
      <c r="J106">
        <v>0</v>
      </c>
      <c r="K106">
        <v>2</v>
      </c>
      <c r="L106">
        <v>0</v>
      </c>
      <c r="M106">
        <v>12.023999999999999</v>
      </c>
      <c r="N106" t="b">
        <v>0</v>
      </c>
      <c r="O106" t="b">
        <v>0</v>
      </c>
      <c r="P106">
        <v>0</v>
      </c>
      <c r="Q106">
        <v>447.52736759185791</v>
      </c>
    </row>
    <row r="107" spans="1:17" x14ac:dyDescent="0.35">
      <c r="A107">
        <v>8</v>
      </c>
      <c r="B107">
        <v>1</v>
      </c>
      <c r="C107">
        <v>157.07579999999999</v>
      </c>
      <c r="D107">
        <v>33.7012</v>
      </c>
      <c r="E107">
        <v>58.1858</v>
      </c>
      <c r="F107">
        <v>0.10920000000000001</v>
      </c>
      <c r="G107">
        <v>6.2831999999999999</v>
      </c>
      <c r="H107">
        <v>0.69440000000000002</v>
      </c>
      <c r="I107">
        <v>157.9812</v>
      </c>
      <c r="J107">
        <v>0</v>
      </c>
      <c r="K107">
        <v>2</v>
      </c>
      <c r="L107">
        <v>0</v>
      </c>
      <c r="M107">
        <v>12.005100000000001</v>
      </c>
      <c r="N107" t="b">
        <v>1</v>
      </c>
      <c r="O107" t="b">
        <v>0</v>
      </c>
      <c r="P107">
        <v>0</v>
      </c>
      <c r="Q107">
        <v>524.84872984886169</v>
      </c>
    </row>
    <row r="108" spans="1:17" x14ac:dyDescent="0.35">
      <c r="A108">
        <v>8</v>
      </c>
      <c r="B108">
        <v>0.84101000000000004</v>
      </c>
      <c r="C108">
        <v>132.102</v>
      </c>
      <c r="D108">
        <v>32.140599999999999</v>
      </c>
      <c r="E108">
        <v>52.717700000000001</v>
      </c>
      <c r="F108">
        <v>4.0399999999999998E-2</v>
      </c>
      <c r="G108">
        <v>6.2302</v>
      </c>
      <c r="H108">
        <v>2.4106000000000001</v>
      </c>
      <c r="I108">
        <v>157.91800000000001</v>
      </c>
      <c r="J108">
        <v>0</v>
      </c>
      <c r="K108">
        <v>2</v>
      </c>
      <c r="L108">
        <v>0</v>
      </c>
      <c r="M108">
        <v>4.4423000000000004</v>
      </c>
      <c r="N108" t="b">
        <v>0</v>
      </c>
      <c r="O108" t="b">
        <v>1</v>
      </c>
      <c r="P108">
        <v>0</v>
      </c>
      <c r="Q108">
        <v>1710.826895475388</v>
      </c>
    </row>
    <row r="109" spans="1:17" x14ac:dyDescent="0.35">
      <c r="A109">
        <v>8</v>
      </c>
      <c r="B109">
        <v>0.84131</v>
      </c>
      <c r="C109">
        <v>132.14959999999999</v>
      </c>
      <c r="D109">
        <v>32.145000000000003</v>
      </c>
      <c r="E109">
        <v>52.732700000000001</v>
      </c>
      <c r="F109">
        <v>4.0399999999999998E-2</v>
      </c>
      <c r="G109">
        <v>6.2302999999999997</v>
      </c>
      <c r="H109">
        <v>2.4064000000000001</v>
      </c>
      <c r="I109">
        <v>157.9496</v>
      </c>
      <c r="J109">
        <v>0</v>
      </c>
      <c r="K109">
        <v>2</v>
      </c>
      <c r="L109">
        <v>0</v>
      </c>
      <c r="M109">
        <v>4.4447999999999999</v>
      </c>
      <c r="N109" t="b">
        <v>1</v>
      </c>
      <c r="O109" t="b">
        <v>1</v>
      </c>
      <c r="P109">
        <v>0</v>
      </c>
      <c r="Q109">
        <v>1762.506758213043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G55"/>
  <sheetViews>
    <sheetView topLeftCell="G1" zoomScale="70" zoomScaleNormal="70" workbookViewId="0">
      <selection activeCell="P30" sqref="P30"/>
    </sheetView>
  </sheetViews>
  <sheetFormatPr defaultRowHeight="14.5" x14ac:dyDescent="0.35"/>
  <cols>
    <col min="1" max="1" width="9.54296875" customWidth="1"/>
    <col min="3" max="3" width="13" customWidth="1"/>
    <col min="4" max="4" width="20.26953125" customWidth="1"/>
    <col min="5" max="5" width="27.81640625" customWidth="1"/>
    <col min="6" max="6" width="28.1796875" customWidth="1"/>
    <col min="7" max="7" width="17.81640625" customWidth="1"/>
    <col min="9" max="9" width="15.453125" customWidth="1"/>
    <col min="10" max="10" width="18.26953125" customWidth="1"/>
    <col min="11" max="11" width="14.1796875" customWidth="1"/>
    <col min="14" max="14" width="19.54296875" customWidth="1"/>
    <col min="15" max="15" width="16.26953125" customWidth="1"/>
    <col min="16" max="16" width="14.26953125" customWidth="1"/>
    <col min="18" max="18" width="15.54296875" customWidth="1"/>
    <col min="19" max="19" width="16.453125" customWidth="1"/>
    <col min="20" max="20" width="11.1796875" customWidth="1"/>
  </cols>
  <sheetData>
    <row r="1" spans="1:7" x14ac:dyDescent="0.35">
      <c r="A1" t="s">
        <v>17</v>
      </c>
    </row>
    <row r="2" spans="1:7" ht="41.25" customHeight="1" x14ac:dyDescent="0.35"/>
    <row r="3" spans="1:7" x14ac:dyDescent="0.35">
      <c r="A3" s="3" t="s">
        <v>18</v>
      </c>
      <c r="B3" s="3" t="s">
        <v>19</v>
      </c>
      <c r="C3" t="s">
        <v>51</v>
      </c>
      <c r="D3" t="s">
        <v>52</v>
      </c>
      <c r="E3" s="3" t="s">
        <v>20</v>
      </c>
      <c r="F3" s="19" t="s">
        <v>53</v>
      </c>
      <c r="G3" s="19" t="s">
        <v>54</v>
      </c>
    </row>
    <row r="4" spans="1:7" x14ac:dyDescent="0.35">
      <c r="A4">
        <v>-29</v>
      </c>
      <c r="B4" s="3">
        <f>(0.0000292068458214167*A4^5 - 0.000181763266662305*A4^4 - 0.0146406705096931*A4^3 + 0.466723799061245*A4^2 + 0.502480696426503*A4 + 1536.44313667204)/1000</f>
        <v>1.5438335530757965</v>
      </c>
      <c r="C4">
        <f>(0.0000282163466786454*A4^5 - 0.000191745646342347*A4^4 - 0.0136402124675756*A4^3 + 0.496723231465464*A4^2 + 0.5524132547503*A4 + 1736.41324234364)/1000</f>
        <v>1.7564408940380254</v>
      </c>
      <c r="D4">
        <f>(0.0000292068458214167*A4^5 - 0.000181763266662305*A4^4 - 0.0146406705096931*A4^3 + 0.466723799061245*A4^2 + 0.502480696426503*A4 + 1347.13221156412)/1000</f>
        <v>1.3545226279678766</v>
      </c>
      <c r="E4" s="3">
        <f t="shared" ref="E4:E12" si="0">(-0.0000384367188130952*A4^5 + 0.000014526740241827*A4^4 + 0.0255916283280886*A4^3 + 0.00493530763260175*A4^2 - 4.81697653485037*A4 + 855.10485500437)/1000</f>
        <v>1.1734492989517744</v>
      </c>
      <c r="F4" s="3">
        <f>(-0.0000384367188130952*A4^5 + 0.000014526740241827*A4^4 + 0.0255916283280886*A4^3 + 0.00493530763260175*A4^2 - 4.81697653485037*A4 + 1055.10485500437)/1000</f>
        <v>1.3734492989517744</v>
      </c>
      <c r="G4" s="3">
        <f>(-0.0000384367188130952*A4^5 + 0.000014526740241827*A4^4 + 0.0255916283280886*A4^3 + 0.00493530763260175*A4^2 - 4.81697653485037*A4 + 700.10485500437)/1000</f>
        <v>1.0184492989517744</v>
      </c>
    </row>
    <row r="5" spans="1:7" x14ac:dyDescent="0.35">
      <c r="A5">
        <v>-25</v>
      </c>
      <c r="B5" s="3">
        <f>(0.0000292068458214167*A5^5 - 0.000181763266662305*A5^4 - 0.0146406705096931*A5^3 + 0.466723799061245*A5^2 + 0.502480696426503*A5 + 1536.44313667204)/1000</f>
        <v>1.6881195906238751</v>
      </c>
      <c r="C5">
        <f t="shared" ref="C5:C12" si="1">(0.0000282163466786454*A5^5 - 0.000191745646342347*A5^4 - 0.0136402124675756*A5^3 + 0.496723231465464*A5^2 + 0.5524132547503*A5 + 1736.41324234364)/1000</f>
        <v>1.8957323468105403</v>
      </c>
      <c r="D5">
        <f t="shared" ref="D5:D12" si="2">(0.0000292068458214167*A5^5 - 0.000181763266662305*A5^4 - 0.0146406705096931*A5^3 + 0.466723799061245*A5^2 + 0.502480696426503*A5 + 1347.13221156412)/1000</f>
        <v>1.4988086655159549</v>
      </c>
      <c r="E5" s="3">
        <f t="shared" si="0"/>
        <v>0.95977773308571745</v>
      </c>
      <c r="F5" s="3">
        <f t="shared" ref="F5:F12" si="3">(-0.0000384367188130952*A5^5 + 0.000014526740241827*A5^4 + 0.0255916283280886*A5^3 + 0.00493530763260175*A5^2 - 4.81697653485037*A5 + 1055.10485500437)/1000</f>
        <v>1.1597777330857175</v>
      </c>
      <c r="G5" s="3">
        <f t="shared" ref="G5:G12" si="4">(-0.0000384367188130952*A5^5 + 0.000014526740241827*A5^4 + 0.0255916283280886*A5^3 + 0.00493530763260175*A5^2 - 4.81697653485037*A5 + 700.10485500437)/1000</f>
        <v>0.80477773308571754</v>
      </c>
    </row>
    <row r="6" spans="1:7" x14ac:dyDescent="0.35">
      <c r="A6">
        <v>-20</v>
      </c>
      <c r="B6" s="3">
        <f>(0.0000292068458214167*A6^5 - 0.000181763266662305*A6^4 - 0.0146406705096931*A6^3 + 0.466723799061245*A6^2 + 0.502480696426503*A6 + 1536.44313667204)/1000</f>
        <v>1.7076643771510505</v>
      </c>
      <c r="C6">
        <f t="shared" si="1"/>
        <v>1.9122043567889835</v>
      </c>
      <c r="D6">
        <f t="shared" si="2"/>
        <v>1.5183534520431305</v>
      </c>
      <c r="E6" s="3">
        <f t="shared" si="0"/>
        <v>0.87400726077030633</v>
      </c>
      <c r="F6" s="3">
        <f t="shared" si="3"/>
        <v>1.0740072607703062</v>
      </c>
      <c r="G6" s="3">
        <f t="shared" si="4"/>
        <v>0.7190072607703063</v>
      </c>
    </row>
    <row r="7" spans="1:7" x14ac:dyDescent="0.35">
      <c r="A7">
        <v>-15</v>
      </c>
      <c r="B7" s="3">
        <f>(0.0000292068458214167*A7^5 - 0.000181763266662305*A7^4 - 0.0146406705096931*A7^3 + 0.466723799061245*A7^2 + 0.502480696426503*A7 + 1536.44313667204)/1000</f>
        <v>1.6519503300642193</v>
      </c>
      <c r="C7">
        <f t="shared" si="1"/>
        <v>1.8547915760750047</v>
      </c>
      <c r="D7">
        <f t="shared" si="2"/>
        <v>1.4626394049562994</v>
      </c>
      <c r="E7" s="3">
        <f t="shared" si="0"/>
        <v>0.87202150121059863</v>
      </c>
      <c r="F7" s="3">
        <f t="shared" si="3"/>
        <v>1.0720215012105985</v>
      </c>
      <c r="G7" s="3">
        <f t="shared" si="4"/>
        <v>0.71702150121059871</v>
      </c>
    </row>
    <row r="8" spans="1:7" x14ac:dyDescent="0.35">
      <c r="A8">
        <v>-10</v>
      </c>
      <c r="B8" s="3">
        <f>(0.0000292068458214167*A8^5 - 0.000181763266662305*A8^4 - 0.0146406705096931*A8^3 + 0.466723799061245*A8^2 + 0.502480696426503*A8 + 1536.44313667204)/1000</f>
        <v>1.587993062874828</v>
      </c>
      <c r="C8">
        <f t="shared" si="1"/>
        <v>1.7894625542789708</v>
      </c>
      <c r="D8">
        <f t="shared" si="2"/>
        <v>1.3986821377669081</v>
      </c>
      <c r="E8" s="3">
        <f t="shared" si="0"/>
        <v>0.88216546207177315</v>
      </c>
      <c r="F8" s="3">
        <f t="shared" si="3"/>
        <v>1.0821654620717729</v>
      </c>
      <c r="G8" s="3">
        <f t="shared" si="4"/>
        <v>0.72716546207177313</v>
      </c>
    </row>
    <row r="9" spans="1:7" x14ac:dyDescent="0.35">
      <c r="A9">
        <v>-5</v>
      </c>
      <c r="B9" s="3">
        <f t="shared" ref="B9:B12" si="5">(0.0000292068458214167*A9^5 - 0.000181763266662305*A9^4 - 0.0146406705096931*A9^3 + 0.466723799061245*A9^2 + 0.502480696426503*A9 + 1536.44313667204)/1000</f>
        <v>1.5472240385452944</v>
      </c>
      <c r="C9">
        <f t="shared" si="1"/>
        <v>1.7475662663026372</v>
      </c>
      <c r="D9">
        <f t="shared" si="2"/>
        <v>1.3579131134373745</v>
      </c>
      <c r="E9" s="3">
        <f t="shared" si="0"/>
        <v>0.87624336078736786</v>
      </c>
      <c r="F9" s="3">
        <f t="shared" si="3"/>
        <v>1.0762433607873678</v>
      </c>
      <c r="G9" s="3">
        <f t="shared" si="4"/>
        <v>0.72124336078736795</v>
      </c>
    </row>
    <row r="10" spans="1:7" x14ac:dyDescent="0.35">
      <c r="A10">
        <v>0</v>
      </c>
      <c r="B10" s="3">
        <f t="shared" si="5"/>
        <v>1.5364431366720401</v>
      </c>
      <c r="C10">
        <f t="shared" si="1"/>
        <v>1.73641324234364</v>
      </c>
      <c r="D10">
        <f t="shared" si="2"/>
        <v>1.34713221156412</v>
      </c>
      <c r="E10" s="3">
        <f t="shared" si="0"/>
        <v>0.85510485500437006</v>
      </c>
      <c r="F10" s="3">
        <f t="shared" si="3"/>
        <v>1.05510485500437</v>
      </c>
      <c r="G10" s="3">
        <f t="shared" si="4"/>
        <v>0.70010485500437003</v>
      </c>
    </row>
    <row r="11" spans="1:7" x14ac:dyDescent="0.35">
      <c r="A11">
        <v>5</v>
      </c>
      <c r="B11" s="3">
        <f t="shared" si="5"/>
        <v>1.54877122066852</v>
      </c>
      <c r="C11">
        <f t="shared" si="1"/>
        <v>1.7498566978999879</v>
      </c>
      <c r="D11">
        <f t="shared" si="2"/>
        <v>1.3594602955606001</v>
      </c>
      <c r="E11" s="3">
        <f t="shared" si="0"/>
        <v>0.83423127302830447</v>
      </c>
      <c r="F11" s="3">
        <f t="shared" si="3"/>
        <v>1.0342312730283045</v>
      </c>
      <c r="G11" s="3">
        <f t="shared" si="4"/>
        <v>0.67923127302830444</v>
      </c>
    </row>
    <row r="12" spans="1:7" x14ac:dyDescent="0.35">
      <c r="A12">
        <v>8</v>
      </c>
      <c r="B12" s="3">
        <f t="shared" si="5"/>
        <v>1.5630498296660362</v>
      </c>
      <c r="C12">
        <f t="shared" si="1"/>
        <v>1.7657782494925809</v>
      </c>
      <c r="D12">
        <f t="shared" si="2"/>
        <v>1.3737389045581163</v>
      </c>
      <c r="E12" s="3">
        <f t="shared" si="0"/>
        <v>0.82878782324399802</v>
      </c>
      <c r="F12" s="3">
        <f t="shared" si="3"/>
        <v>1.028787823243998</v>
      </c>
      <c r="G12" s="3">
        <f t="shared" si="4"/>
        <v>0.673787823243998</v>
      </c>
    </row>
    <row r="16" spans="1:7" x14ac:dyDescent="0.35">
      <c r="B16">
        <f>0.0000358619528053605*A4^5 - 0.000379724657991076*A4^4 - 0.0158829254247223*A4^3 + 0.521492467029231*A4^2 + 0.430287752478577*A4 + 1535.32324024035</f>
        <v>1344.6468351233034</v>
      </c>
    </row>
    <row r="20" spans="1:2" ht="30" customHeight="1" x14ac:dyDescent="0.35"/>
    <row r="28" spans="1:2" ht="17.25" customHeight="1" x14ac:dyDescent="0.35">
      <c r="A28" t="s">
        <v>19</v>
      </c>
      <c r="B28" t="s">
        <v>23</v>
      </c>
    </row>
    <row r="29" spans="1:2" ht="17.25" customHeight="1" x14ac:dyDescent="0.35">
      <c r="A29" t="s">
        <v>24</v>
      </c>
      <c r="B29" t="s">
        <v>25</v>
      </c>
    </row>
    <row r="49" spans="3:6" x14ac:dyDescent="0.35">
      <c r="D49" t="s">
        <v>26</v>
      </c>
    </row>
    <row r="50" spans="3:6" x14ac:dyDescent="0.35">
      <c r="D50" s="5" t="s">
        <v>21</v>
      </c>
      <c r="E50" s="1" t="s">
        <v>22</v>
      </c>
      <c r="F50" s="2" t="s">
        <v>27</v>
      </c>
    </row>
    <row r="51" spans="3:6" x14ac:dyDescent="0.35">
      <c r="C51" s="4">
        <v>-29</v>
      </c>
      <c r="D51" s="5" t="e">
        <f>E21/((#REF!+#REF!)*4)*1000000</f>
        <v>#REF!</v>
      </c>
      <c r="E51" s="1" t="e">
        <f>F21/((#REF!+#REF!)*4)*1000000</f>
        <v>#REF!</v>
      </c>
      <c r="F51" s="2" t="e">
        <f>G21/((#REF!+#REF!)*4)*1000000</f>
        <v>#REF!</v>
      </c>
    </row>
    <row r="52" spans="3:6" x14ac:dyDescent="0.35">
      <c r="C52" s="4">
        <v>-15</v>
      </c>
      <c r="D52" s="5" t="e">
        <f>E22/((#REF!+#REF!)*4)*1000000</f>
        <v>#REF!</v>
      </c>
      <c r="E52" s="1" t="e">
        <f>F22/((#REF!+#REF!)*4)*1000000</f>
        <v>#REF!</v>
      </c>
      <c r="F52" s="2" t="e">
        <f>G22/((#REF!+#REF!)*4)*1000000</f>
        <v>#REF!</v>
      </c>
    </row>
    <row r="53" spans="3:6" x14ac:dyDescent="0.35">
      <c r="C53" s="4">
        <v>0</v>
      </c>
      <c r="D53" s="5" t="e">
        <f>E23/((#REF!+#REF!)*4)*1000000</f>
        <v>#REF!</v>
      </c>
      <c r="E53" s="1" t="e">
        <f>F23/((#REF!+#REF!)*4)*1000000</f>
        <v>#REF!</v>
      </c>
      <c r="F53" s="2" t="e">
        <f>G23/((#REF!+#REF!)*4)*1000000</f>
        <v>#REF!</v>
      </c>
    </row>
    <row r="54" spans="3:6" x14ac:dyDescent="0.35">
      <c r="C54" s="4">
        <v>8</v>
      </c>
      <c r="D54" s="5" t="e">
        <f>E24/((#REF!+#REF!)*4)*1000000</f>
        <v>#REF!</v>
      </c>
      <c r="E54" s="1" t="e">
        <f>F24/((#REF!+#REF!)*4)*1000000</f>
        <v>#REF!</v>
      </c>
      <c r="F54" s="2" t="e">
        <f>G24/((#REF!+#REF!)*4)*1000000</f>
        <v>#REF!</v>
      </c>
    </row>
    <row r="55" spans="3:6" x14ac:dyDescent="0.35">
      <c r="C55" s="4">
        <v>15</v>
      </c>
      <c r="D55" s="5" t="e">
        <f>E25/((#REF!+#REF!)*4)*1000000</f>
        <v>#REF!</v>
      </c>
      <c r="E55" s="1" t="e">
        <f>F25/((#REF!+#REF!)*4)*1000000</f>
        <v>#REF!</v>
      </c>
      <c r="F55" s="2" t="e">
        <f>G25/((#REF!+#REF!)*4)*1000000</f>
        <v>#REF!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140m3</vt:lpstr>
      <vt:lpstr>250m3 обр</vt:lpstr>
      <vt:lpstr>400m3 обр</vt:lpstr>
      <vt:lpstr>565m3 обр</vt:lpstr>
      <vt:lpstr>250m3</vt:lpstr>
      <vt:lpstr>400m3</vt:lpstr>
      <vt:lpstr>565m3</vt:lpstr>
      <vt:lpstr>Деньги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Опарин Максим Витальевич</dc:creator>
  <cp:lastModifiedBy>Наумов Владимир Юрьевич</cp:lastModifiedBy>
  <dcterms:created xsi:type="dcterms:W3CDTF">2015-06-05T18:17:20Z</dcterms:created>
  <dcterms:modified xsi:type="dcterms:W3CDTF">2022-12-02T14:46:45Z</dcterms:modified>
</cp:coreProperties>
</file>