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anton28/Desktop/CU Boulder Saved Excel/"/>
    </mc:Choice>
  </mc:AlternateContent>
  <xr:revisionPtr revIDLastSave="0" documentId="8_{C2B83E5F-1DA6-B145-8D4C-79A9695DA55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FILL IN Results Summary" sheetId="15" r:id="rId1"/>
    <sheet name="2015 Budget" sheetId="16" r:id="rId2"/>
    <sheet name="American Financial" sheetId="5" r:id="rId3"/>
    <sheet name="Bank of Boulder" sheetId="6" r:id="rId4"/>
    <sheet name="State Pension Fund" sheetId="7" r:id="rId5"/>
    <sheet name="United Bank and Trust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5" l="1"/>
  <c r="C19" i="15"/>
  <c r="E17" i="15"/>
  <c r="D17" i="15"/>
  <c r="C17" i="15"/>
  <c r="B17" i="15"/>
  <c r="E16" i="15"/>
  <c r="D16" i="15"/>
  <c r="C16" i="15"/>
  <c r="B16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C27" i="9"/>
  <c r="C26" i="9"/>
  <c r="C25" i="9"/>
  <c r="C17" i="9"/>
  <c r="C20" i="9"/>
  <c r="C18" i="9"/>
  <c r="C19" i="9" s="1"/>
  <c r="C11" i="9"/>
  <c r="H11" i="9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2" i="7"/>
  <c r="M16" i="7"/>
  <c r="C27" i="7"/>
  <c r="C27" i="6"/>
  <c r="C26" i="7"/>
  <c r="C26" i="6"/>
  <c r="C25" i="7"/>
  <c r="C25" i="6"/>
  <c r="C23" i="7"/>
  <c r="C21" i="7"/>
  <c r="C20" i="7"/>
  <c r="C19" i="7"/>
  <c r="C18" i="7"/>
  <c r="C17" i="7"/>
  <c r="C11" i="7"/>
  <c r="I11" i="7"/>
  <c r="F11" i="7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2" i="6"/>
  <c r="C20" i="5"/>
  <c r="C23" i="6"/>
  <c r="C21" i="6"/>
  <c r="C20" i="6"/>
  <c r="C19" i="6"/>
  <c r="C18" i="6"/>
  <c r="C17" i="6"/>
  <c r="C11" i="6"/>
  <c r="H11" i="6"/>
  <c r="F11" i="6"/>
  <c r="I11" i="6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2" i="5"/>
  <c r="C26" i="5"/>
  <c r="C18" i="5"/>
  <c r="C19" i="5" s="1"/>
  <c r="C17" i="5"/>
  <c r="C11" i="5"/>
  <c r="H11" i="5"/>
  <c r="F11" i="5"/>
  <c r="E24" i="15"/>
  <c r="E23" i="15"/>
  <c r="B14" i="16" l="1"/>
  <c r="B15" i="16"/>
  <c r="J31" i="7" l="1"/>
  <c r="V31" i="7" s="1"/>
  <c r="J31" i="5"/>
  <c r="U31" i="7" s="1"/>
  <c r="Q310" i="9"/>
  <c r="Q311" i="9" s="1"/>
  <c r="Q312" i="9" s="1"/>
  <c r="Q313" i="9" s="1"/>
  <c r="Q314" i="9" s="1"/>
  <c r="Q315" i="9" s="1"/>
  <c r="Q316" i="9" s="1"/>
  <c r="Q317" i="9" s="1"/>
  <c r="Q318" i="9" s="1"/>
  <c r="Q319" i="9" s="1"/>
  <c r="Q320" i="9" s="1"/>
  <c r="Q321" i="9" s="1"/>
  <c r="Q322" i="9" s="1"/>
  <c r="Q323" i="9" s="1"/>
  <c r="Q324" i="9" s="1"/>
  <c r="Q325" i="9" s="1"/>
  <c r="Q326" i="9" s="1"/>
  <c r="Q327" i="9" s="1"/>
  <c r="Q328" i="9" s="1"/>
  <c r="Q329" i="9" s="1"/>
  <c r="Q330" i="9" s="1"/>
  <c r="Q331" i="9" s="1"/>
  <c r="Q332" i="9" s="1"/>
  <c r="Q333" i="9" s="1"/>
  <c r="Q334" i="9" s="1"/>
  <c r="Q335" i="9" s="1"/>
  <c r="Q336" i="9" s="1"/>
  <c r="Q337" i="9" s="1"/>
  <c r="Q338" i="9" s="1"/>
  <c r="Q339" i="9" s="1"/>
  <c r="Q340" i="9" s="1"/>
  <c r="Q341" i="9" s="1"/>
  <c r="Q342" i="9" s="1"/>
  <c r="Q343" i="9" s="1"/>
  <c r="Q344" i="9" s="1"/>
  <c r="Q345" i="9" s="1"/>
  <c r="Q346" i="9" s="1"/>
  <c r="Q347" i="9" s="1"/>
  <c r="Q348" i="9" s="1"/>
  <c r="Q349" i="9" s="1"/>
  <c r="Q350" i="9" s="1"/>
  <c r="Q351" i="9" s="1"/>
  <c r="Q352" i="9" s="1"/>
  <c r="Q353" i="9" s="1"/>
  <c r="Q354" i="9" s="1"/>
  <c r="Q355" i="9" s="1"/>
  <c r="Q356" i="9" s="1"/>
  <c r="Q357" i="9" s="1"/>
  <c r="Q358" i="9" s="1"/>
  <c r="Q359" i="9" s="1"/>
  <c r="Q360" i="9" s="1"/>
  <c r="Q361" i="9" s="1"/>
  <c r="Q362" i="9" s="1"/>
  <c r="Q363" i="9" s="1"/>
  <c r="Q364" i="9" s="1"/>
  <c r="Q365" i="9" s="1"/>
  <c r="Q366" i="9" s="1"/>
  <c r="Q367" i="9" s="1"/>
  <c r="Q368" i="9" s="1"/>
  <c r="Q369" i="9" s="1"/>
  <c r="Q370" i="9" s="1"/>
  <c r="Q371" i="9" s="1"/>
  <c r="Q372" i="9" s="1"/>
  <c r="Q373" i="9" s="1"/>
  <c r="Q374" i="9" s="1"/>
  <c r="Q375" i="9" s="1"/>
  <c r="Q376" i="9" s="1"/>
  <c r="Q377" i="9" s="1"/>
  <c r="Q378" i="9" s="1"/>
  <c r="Q379" i="9" s="1"/>
  <c r="Q380" i="9" s="1"/>
  <c r="Q381" i="9" s="1"/>
  <c r="Q382" i="9" s="1"/>
  <c r="Q383" i="9" s="1"/>
  <c r="Q384" i="9" s="1"/>
  <c r="Q385" i="9" s="1"/>
  <c r="Q386" i="9" s="1"/>
  <c r="Q387" i="9" s="1"/>
  <c r="Q388" i="9" s="1"/>
  <c r="R71" i="9"/>
  <c r="R72" i="9" s="1"/>
  <c r="R59" i="9"/>
  <c r="R60" i="9" s="1"/>
  <c r="D60" i="9" s="1"/>
  <c r="D59" i="9"/>
  <c r="R47" i="9"/>
  <c r="R48" i="9" s="1"/>
  <c r="Q36" i="9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Q144" i="9" s="1"/>
  <c r="Q145" i="9" s="1"/>
  <c r="Q146" i="9" s="1"/>
  <c r="Q147" i="9" s="1"/>
  <c r="Q148" i="9" s="1"/>
  <c r="Q149" i="9" s="1"/>
  <c r="Q150" i="9" s="1"/>
  <c r="Q151" i="9" s="1"/>
  <c r="Q152" i="9" s="1"/>
  <c r="Q153" i="9" s="1"/>
  <c r="Q154" i="9" s="1"/>
  <c r="I36" i="9"/>
  <c r="E36" i="9"/>
  <c r="F36" i="9" s="1"/>
  <c r="B36" i="9"/>
  <c r="B37" i="9" s="1"/>
  <c r="R35" i="9"/>
  <c r="J35" i="9"/>
  <c r="I35" i="9"/>
  <c r="E35" i="9"/>
  <c r="C35" i="9"/>
  <c r="M32" i="9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H33" i="6"/>
  <c r="B33" i="6"/>
  <c r="B34" i="6" s="1"/>
  <c r="I32" i="6"/>
  <c r="H32" i="6"/>
  <c r="D32" i="6"/>
  <c r="C32" i="6"/>
  <c r="E32" i="6" s="1"/>
  <c r="M16" i="6"/>
  <c r="L32" i="6" s="1"/>
  <c r="L33" i="6" s="1"/>
  <c r="I33" i="7"/>
  <c r="B33" i="7"/>
  <c r="B34" i="7" s="1"/>
  <c r="I34" i="7" s="1"/>
  <c r="I32" i="7"/>
  <c r="H32" i="7"/>
  <c r="D32" i="7"/>
  <c r="C32" i="7"/>
  <c r="E32" i="7" s="1"/>
  <c r="L32" i="7"/>
  <c r="B33" i="5"/>
  <c r="I32" i="5"/>
  <c r="H32" i="5"/>
  <c r="E32" i="5"/>
  <c r="D32" i="5"/>
  <c r="C32" i="5"/>
  <c r="M16" i="5"/>
  <c r="L32" i="5" s="1"/>
  <c r="D33" i="7" l="1"/>
  <c r="H33" i="7"/>
  <c r="D33" i="6"/>
  <c r="R61" i="9"/>
  <c r="D61" i="9" s="1"/>
  <c r="W31" i="7"/>
  <c r="J32" i="5"/>
  <c r="L34" i="6"/>
  <c r="F32" i="5"/>
  <c r="G32" i="5" s="1"/>
  <c r="C33" i="5" s="1"/>
  <c r="E33" i="5" s="1"/>
  <c r="U31" i="6"/>
  <c r="N31" i="5"/>
  <c r="R62" i="9"/>
  <c r="K35" i="9"/>
  <c r="F35" i="9"/>
  <c r="G35" i="9" s="1"/>
  <c r="H35" i="9" s="1"/>
  <c r="C36" i="9" s="1"/>
  <c r="B38" i="9"/>
  <c r="J37" i="9"/>
  <c r="I37" i="9"/>
  <c r="E37" i="9"/>
  <c r="F37" i="9" s="1"/>
  <c r="D35" i="9"/>
  <c r="R36" i="9"/>
  <c r="R49" i="9"/>
  <c r="D48" i="9"/>
  <c r="J36" i="9"/>
  <c r="K36" i="9" s="1"/>
  <c r="G36" i="9"/>
  <c r="D47" i="9"/>
  <c r="R73" i="9"/>
  <c r="D72" i="9"/>
  <c r="D71" i="9"/>
  <c r="I33" i="5"/>
  <c r="H33" i="5"/>
  <c r="D33" i="5"/>
  <c r="L33" i="5"/>
  <c r="B34" i="5"/>
  <c r="N31" i="7"/>
  <c r="J32" i="7"/>
  <c r="V32" i="7" s="1"/>
  <c r="L33" i="7"/>
  <c r="H34" i="7"/>
  <c r="D34" i="7"/>
  <c r="B35" i="7"/>
  <c r="F32" i="7"/>
  <c r="G32" i="7" s="1"/>
  <c r="C33" i="7" s="1"/>
  <c r="J33" i="7"/>
  <c r="V33" i="7" s="1"/>
  <c r="B35" i="6"/>
  <c r="I34" i="6"/>
  <c r="H34" i="6"/>
  <c r="J31" i="6"/>
  <c r="V31" i="6" s="1"/>
  <c r="D34" i="6"/>
  <c r="J32" i="6"/>
  <c r="F32" i="6"/>
  <c r="G32" i="6" s="1"/>
  <c r="C33" i="6" s="1"/>
  <c r="I33" i="6"/>
  <c r="J33" i="6" s="1"/>
  <c r="N32" i="5" l="1"/>
  <c r="W31" i="6"/>
  <c r="N33" i="6"/>
  <c r="V33" i="6"/>
  <c r="N32" i="6"/>
  <c r="V32" i="6"/>
  <c r="J34" i="7"/>
  <c r="V34" i="7" s="1"/>
  <c r="J33" i="5"/>
  <c r="N33" i="5" s="1"/>
  <c r="U32" i="7"/>
  <c r="W32" i="7" s="1"/>
  <c r="U32" i="6"/>
  <c r="H36" i="9"/>
  <c r="C37" i="9" s="1"/>
  <c r="N33" i="7"/>
  <c r="L34" i="7"/>
  <c r="L35" i="7" s="1"/>
  <c r="J34" i="6"/>
  <c r="F33" i="5"/>
  <c r="G33" i="5" s="1"/>
  <c r="C34" i="5" s="1"/>
  <c r="E34" i="5" s="1"/>
  <c r="D36" i="9"/>
  <c r="R37" i="9"/>
  <c r="D62" i="9"/>
  <c r="R63" i="9"/>
  <c r="J38" i="9"/>
  <c r="I38" i="9"/>
  <c r="E38" i="9"/>
  <c r="F38" i="9" s="1"/>
  <c r="B39" i="9"/>
  <c r="G37" i="9"/>
  <c r="R74" i="9"/>
  <c r="D73" i="9"/>
  <c r="R50" i="9"/>
  <c r="D49" i="9"/>
  <c r="K37" i="9"/>
  <c r="E33" i="7"/>
  <c r="F33" i="7" s="1"/>
  <c r="G33" i="7" s="1"/>
  <c r="C34" i="7" s="1"/>
  <c r="H35" i="7"/>
  <c r="D35" i="7"/>
  <c r="J35" i="7" s="1"/>
  <c r="V35" i="7" s="1"/>
  <c r="B36" i="7"/>
  <c r="I35" i="7"/>
  <c r="N32" i="7"/>
  <c r="I34" i="5"/>
  <c r="D34" i="5"/>
  <c r="H34" i="5"/>
  <c r="L34" i="5"/>
  <c r="B35" i="5"/>
  <c r="E33" i="6"/>
  <c r="F33" i="6" s="1"/>
  <c r="G33" i="6" s="1"/>
  <c r="C34" i="6" s="1"/>
  <c r="N31" i="6"/>
  <c r="B36" i="6"/>
  <c r="I35" i="6"/>
  <c r="D35" i="6"/>
  <c r="L35" i="6"/>
  <c r="H35" i="6"/>
  <c r="W32" i="6" l="1"/>
  <c r="N34" i="7"/>
  <c r="H37" i="9"/>
  <c r="C38" i="9" s="1"/>
  <c r="J35" i="6"/>
  <c r="V35" i="6" s="1"/>
  <c r="J34" i="5"/>
  <c r="U33" i="7"/>
  <c r="W33" i="7" s="1"/>
  <c r="U33" i="6"/>
  <c r="W33" i="6" s="1"/>
  <c r="N34" i="6"/>
  <c r="V34" i="6"/>
  <c r="G38" i="9"/>
  <c r="K38" i="9"/>
  <c r="R51" i="9"/>
  <c r="D50" i="9"/>
  <c r="R38" i="9"/>
  <c r="D37" i="9"/>
  <c r="R64" i="9"/>
  <c r="D63" i="9"/>
  <c r="R75" i="9"/>
  <c r="D74" i="9"/>
  <c r="I39" i="9"/>
  <c r="E39" i="9"/>
  <c r="B40" i="9"/>
  <c r="J39" i="9"/>
  <c r="N35" i="7"/>
  <c r="E34" i="7"/>
  <c r="F34" i="7" s="1"/>
  <c r="G34" i="7" s="1"/>
  <c r="C35" i="7" s="1"/>
  <c r="F34" i="5"/>
  <c r="G34" i="5" s="1"/>
  <c r="C35" i="5" s="1"/>
  <c r="E35" i="5" s="1"/>
  <c r="E34" i="6"/>
  <c r="F34" i="6" s="1"/>
  <c r="G34" i="6" s="1"/>
  <c r="C35" i="6" s="1"/>
  <c r="H36" i="7"/>
  <c r="D36" i="7"/>
  <c r="L36" i="7"/>
  <c r="B37" i="7"/>
  <c r="I36" i="7"/>
  <c r="B37" i="6"/>
  <c r="I36" i="6"/>
  <c r="H36" i="6"/>
  <c r="L36" i="6"/>
  <c r="D36" i="6"/>
  <c r="I35" i="5"/>
  <c r="H35" i="5"/>
  <c r="D35" i="5"/>
  <c r="L35" i="5"/>
  <c r="B36" i="5"/>
  <c r="H38" i="9" l="1"/>
  <c r="C39" i="9" s="1"/>
  <c r="J36" i="7"/>
  <c r="V36" i="7" s="1"/>
  <c r="F35" i="5"/>
  <c r="G35" i="5" s="1"/>
  <c r="C36" i="5" s="1"/>
  <c r="E36" i="5" s="1"/>
  <c r="N35" i="6"/>
  <c r="F39" i="9"/>
  <c r="J36" i="6"/>
  <c r="V36" i="6" s="1"/>
  <c r="U34" i="7"/>
  <c r="W34" i="7" s="1"/>
  <c r="U34" i="6"/>
  <c r="W34" i="6" s="1"/>
  <c r="J35" i="5"/>
  <c r="N35" i="5" s="1"/>
  <c r="N34" i="5"/>
  <c r="R76" i="9"/>
  <c r="D75" i="9"/>
  <c r="D38" i="9"/>
  <c r="R39" i="9"/>
  <c r="G39" i="9"/>
  <c r="H39" i="9" s="1"/>
  <c r="C40" i="9" s="1"/>
  <c r="K39" i="9"/>
  <c r="R65" i="9"/>
  <c r="D64" i="9"/>
  <c r="R52" i="9"/>
  <c r="D51" i="9"/>
  <c r="B41" i="9"/>
  <c r="J40" i="9"/>
  <c r="I40" i="9"/>
  <c r="E40" i="9"/>
  <c r="F40" i="9" s="1"/>
  <c r="E35" i="7"/>
  <c r="F35" i="7" s="1"/>
  <c r="G35" i="7" s="1"/>
  <c r="C36" i="7" s="1"/>
  <c r="H37" i="7"/>
  <c r="D37" i="7"/>
  <c r="L37" i="7"/>
  <c r="B38" i="7"/>
  <c r="I37" i="7"/>
  <c r="B38" i="6"/>
  <c r="I37" i="6"/>
  <c r="D37" i="6"/>
  <c r="L37" i="6"/>
  <c r="H37" i="6"/>
  <c r="E35" i="6"/>
  <c r="F35" i="6" s="1"/>
  <c r="G35" i="6" s="1"/>
  <c r="C36" i="6" s="1"/>
  <c r="I36" i="5"/>
  <c r="H36" i="5"/>
  <c r="D36" i="5"/>
  <c r="L36" i="5"/>
  <c r="B37" i="5"/>
  <c r="N36" i="7" l="1"/>
  <c r="N36" i="6"/>
  <c r="U35" i="7"/>
  <c r="W35" i="7" s="1"/>
  <c r="U35" i="6"/>
  <c r="W35" i="6" s="1"/>
  <c r="J37" i="7"/>
  <c r="V37" i="7" s="1"/>
  <c r="F36" i="5"/>
  <c r="G36" i="5" s="1"/>
  <c r="C37" i="5" s="1"/>
  <c r="E37" i="5" s="1"/>
  <c r="R66" i="9"/>
  <c r="D65" i="9"/>
  <c r="G40" i="9"/>
  <c r="H40" i="9" s="1"/>
  <c r="C41" i="9" s="1"/>
  <c r="K40" i="9"/>
  <c r="D52" i="9"/>
  <c r="R53" i="9"/>
  <c r="R77" i="9"/>
  <c r="D76" i="9"/>
  <c r="B42" i="9"/>
  <c r="J41" i="9"/>
  <c r="I41" i="9"/>
  <c r="E41" i="9"/>
  <c r="D39" i="9"/>
  <c r="R40" i="9"/>
  <c r="E36" i="7"/>
  <c r="F36" i="7" s="1"/>
  <c r="G36" i="7" s="1"/>
  <c r="C37" i="7" s="1"/>
  <c r="E36" i="6"/>
  <c r="F36" i="6" s="1"/>
  <c r="G36" i="6" s="1"/>
  <c r="C37" i="6" s="1"/>
  <c r="J37" i="6"/>
  <c r="V37" i="6" s="1"/>
  <c r="B39" i="6"/>
  <c r="I38" i="6"/>
  <c r="H38" i="6"/>
  <c r="D38" i="6"/>
  <c r="L38" i="6"/>
  <c r="J36" i="5"/>
  <c r="I37" i="5"/>
  <c r="D37" i="5"/>
  <c r="H37" i="5"/>
  <c r="L37" i="5"/>
  <c r="B38" i="5"/>
  <c r="H38" i="7"/>
  <c r="D38" i="7"/>
  <c r="L38" i="7"/>
  <c r="B39" i="7"/>
  <c r="I38" i="7"/>
  <c r="N37" i="7" l="1"/>
  <c r="N36" i="5"/>
  <c r="U36" i="7"/>
  <c r="W36" i="7" s="1"/>
  <c r="U36" i="6"/>
  <c r="W36" i="6" s="1"/>
  <c r="F41" i="9"/>
  <c r="G41" i="9" s="1"/>
  <c r="H41" i="9" s="1"/>
  <c r="C42" i="9" s="1"/>
  <c r="J38" i="7"/>
  <c r="J37" i="5"/>
  <c r="N37" i="5" s="1"/>
  <c r="D40" i="9"/>
  <c r="R41" i="9"/>
  <c r="D53" i="9"/>
  <c r="R54" i="9"/>
  <c r="K41" i="9"/>
  <c r="J42" i="9"/>
  <c r="I42" i="9"/>
  <c r="E42" i="9"/>
  <c r="F42" i="9" s="1"/>
  <c r="B43" i="9"/>
  <c r="D66" i="9"/>
  <c r="R67" i="9"/>
  <c r="R78" i="9"/>
  <c r="D77" i="9"/>
  <c r="E37" i="6"/>
  <c r="F37" i="6" s="1"/>
  <c r="G37" i="6" s="1"/>
  <c r="C38" i="6" s="1"/>
  <c r="F37" i="5"/>
  <c r="G37" i="5" s="1"/>
  <c r="C38" i="5" s="1"/>
  <c r="E37" i="7"/>
  <c r="F37" i="7" s="1"/>
  <c r="G37" i="7" s="1"/>
  <c r="C38" i="7" s="1"/>
  <c r="H39" i="7"/>
  <c r="D39" i="7"/>
  <c r="L39" i="7"/>
  <c r="B40" i="7"/>
  <c r="I39" i="7"/>
  <c r="I38" i="5"/>
  <c r="H38" i="5"/>
  <c r="D38" i="5"/>
  <c r="J38" i="5" s="1"/>
  <c r="L38" i="5"/>
  <c r="B39" i="5"/>
  <c r="N37" i="6"/>
  <c r="J38" i="6"/>
  <c r="B40" i="6"/>
  <c r="I39" i="6"/>
  <c r="D39" i="6"/>
  <c r="J39" i="6" s="1"/>
  <c r="V39" i="6" s="1"/>
  <c r="L39" i="6"/>
  <c r="H39" i="6"/>
  <c r="N38" i="6" l="1"/>
  <c r="V38" i="6"/>
  <c r="N38" i="7"/>
  <c r="V38" i="7"/>
  <c r="U37" i="7"/>
  <c r="W37" i="7" s="1"/>
  <c r="U37" i="6"/>
  <c r="W37" i="6" s="1"/>
  <c r="U38" i="7"/>
  <c r="U38" i="6"/>
  <c r="K42" i="9"/>
  <c r="G42" i="9"/>
  <c r="H42" i="9" s="1"/>
  <c r="J39" i="7"/>
  <c r="N39" i="6"/>
  <c r="I43" i="9"/>
  <c r="E43" i="9"/>
  <c r="F43" i="9" s="1"/>
  <c r="B44" i="9"/>
  <c r="C43" i="9"/>
  <c r="J43" i="9"/>
  <c r="R42" i="9"/>
  <c r="D41" i="9"/>
  <c r="R79" i="9"/>
  <c r="D78" i="9"/>
  <c r="D54" i="9"/>
  <c r="R55" i="9"/>
  <c r="R68" i="9"/>
  <c r="D67" i="9"/>
  <c r="E38" i="5"/>
  <c r="F38" i="5" s="1"/>
  <c r="G38" i="5" s="1"/>
  <c r="C39" i="5" s="1"/>
  <c r="E39" i="5" s="1"/>
  <c r="N38" i="5"/>
  <c r="E38" i="7"/>
  <c r="F38" i="7" s="1"/>
  <c r="G38" i="7" s="1"/>
  <c r="C39" i="7" s="1"/>
  <c r="E38" i="6"/>
  <c r="F38" i="6" s="1"/>
  <c r="G38" i="6" s="1"/>
  <c r="C39" i="6" s="1"/>
  <c r="I39" i="5"/>
  <c r="D39" i="5"/>
  <c r="H39" i="5"/>
  <c r="L39" i="5"/>
  <c r="B40" i="5"/>
  <c r="B41" i="6"/>
  <c r="I40" i="6"/>
  <c r="H40" i="6"/>
  <c r="L40" i="6"/>
  <c r="D40" i="6"/>
  <c r="J40" i="6" s="1"/>
  <c r="H40" i="7"/>
  <c r="D40" i="7"/>
  <c r="L40" i="7"/>
  <c r="B41" i="7"/>
  <c r="I40" i="7"/>
  <c r="J40" i="7" l="1"/>
  <c r="J39" i="5"/>
  <c r="F39" i="5"/>
  <c r="N40" i="6"/>
  <c r="V40" i="6"/>
  <c r="U39" i="7"/>
  <c r="U39" i="6"/>
  <c r="W39" i="6" s="1"/>
  <c r="W38" i="6"/>
  <c r="N39" i="7"/>
  <c r="V39" i="7"/>
  <c r="W38" i="7"/>
  <c r="N40" i="7"/>
  <c r="V40" i="7"/>
  <c r="N39" i="5"/>
  <c r="G43" i="9"/>
  <c r="H43" i="9" s="1"/>
  <c r="C44" i="9" s="1"/>
  <c r="R69" i="9"/>
  <c r="D68" i="9"/>
  <c r="R80" i="9"/>
  <c r="D79" i="9"/>
  <c r="B45" i="9"/>
  <c r="J44" i="9"/>
  <c r="E44" i="9"/>
  <c r="F44" i="9" s="1"/>
  <c r="I44" i="9"/>
  <c r="R56" i="9"/>
  <c r="D55" i="9"/>
  <c r="D42" i="9"/>
  <c r="R43" i="9"/>
  <c r="K43" i="9"/>
  <c r="I40" i="5"/>
  <c r="H40" i="5"/>
  <c r="D40" i="5"/>
  <c r="L40" i="5"/>
  <c r="B41" i="5"/>
  <c r="E39" i="7"/>
  <c r="F39" i="7" s="1"/>
  <c r="G39" i="7" s="1"/>
  <c r="C40" i="7" s="1"/>
  <c r="H41" i="7"/>
  <c r="D41" i="7"/>
  <c r="L41" i="7"/>
  <c r="B42" i="7"/>
  <c r="I41" i="7"/>
  <c r="B42" i="6"/>
  <c r="I41" i="6"/>
  <c r="D41" i="6"/>
  <c r="L41" i="6"/>
  <c r="H41" i="6"/>
  <c r="E39" i="6"/>
  <c r="F39" i="6" s="1"/>
  <c r="G39" i="6" s="1"/>
  <c r="C40" i="6" s="1"/>
  <c r="G39" i="5"/>
  <c r="C40" i="5" s="1"/>
  <c r="J41" i="7" l="1"/>
  <c r="V41" i="7" s="1"/>
  <c r="J40" i="5"/>
  <c r="U40" i="7" s="1"/>
  <c r="W40" i="7" s="1"/>
  <c r="W39" i="7"/>
  <c r="N40" i="5"/>
  <c r="N41" i="7"/>
  <c r="J41" i="6"/>
  <c r="D43" i="9"/>
  <c r="R44" i="9"/>
  <c r="G44" i="9"/>
  <c r="H44" i="9" s="1"/>
  <c r="C45" i="9" s="1"/>
  <c r="K44" i="9"/>
  <c r="B46" i="9"/>
  <c r="J45" i="9"/>
  <c r="I45" i="9"/>
  <c r="E45" i="9"/>
  <c r="F45" i="9" s="1"/>
  <c r="R81" i="9"/>
  <c r="D80" i="9"/>
  <c r="D56" i="9"/>
  <c r="R57" i="9"/>
  <c r="R70" i="9"/>
  <c r="D70" i="9" s="1"/>
  <c r="D69" i="9"/>
  <c r="E40" i="5"/>
  <c r="F40" i="5" s="1"/>
  <c r="G40" i="5" s="1"/>
  <c r="C41" i="5" s="1"/>
  <c r="E40" i="6"/>
  <c r="F40" i="6" s="1"/>
  <c r="G40" i="6" s="1"/>
  <c r="C41" i="6" s="1"/>
  <c r="I41" i="5"/>
  <c r="H41" i="5"/>
  <c r="D41" i="5"/>
  <c r="L41" i="5"/>
  <c r="B42" i="5"/>
  <c r="H42" i="7"/>
  <c r="D42" i="7"/>
  <c r="L42" i="7"/>
  <c r="B43" i="7"/>
  <c r="I42" i="7"/>
  <c r="E40" i="7"/>
  <c r="F40" i="7" s="1"/>
  <c r="G40" i="7" s="1"/>
  <c r="C41" i="7" s="1"/>
  <c r="B43" i="6"/>
  <c r="I42" i="6"/>
  <c r="H42" i="6"/>
  <c r="D42" i="6"/>
  <c r="J42" i="6" s="1"/>
  <c r="L42" i="6"/>
  <c r="J41" i="5" l="1"/>
  <c r="U40" i="6"/>
  <c r="W40" i="6" s="1"/>
  <c r="N41" i="6"/>
  <c r="V41" i="6"/>
  <c r="N42" i="6"/>
  <c r="V42" i="6"/>
  <c r="U41" i="7"/>
  <c r="W41" i="7" s="1"/>
  <c r="U41" i="6"/>
  <c r="J42" i="7"/>
  <c r="N41" i="5"/>
  <c r="G45" i="9"/>
  <c r="H45" i="9" s="1"/>
  <c r="C46" i="9" s="1"/>
  <c r="D44" i="9"/>
  <c r="R45" i="9"/>
  <c r="K45" i="9"/>
  <c r="R82" i="9"/>
  <c r="D81" i="9"/>
  <c r="J46" i="9"/>
  <c r="I46" i="9"/>
  <c r="E46" i="9"/>
  <c r="B47" i="9"/>
  <c r="D57" i="9"/>
  <c r="R58" i="9"/>
  <c r="D58" i="9" s="1"/>
  <c r="E41" i="6"/>
  <c r="F41" i="6" s="1"/>
  <c r="G41" i="6" s="1"/>
  <c r="C42" i="6" s="1"/>
  <c r="E41" i="7"/>
  <c r="F41" i="7" s="1"/>
  <c r="G41" i="7" s="1"/>
  <c r="C42" i="7" s="1"/>
  <c r="E41" i="5"/>
  <c r="F41" i="5" s="1"/>
  <c r="G41" i="5" s="1"/>
  <c r="C42" i="5" s="1"/>
  <c r="B44" i="6"/>
  <c r="I43" i="6"/>
  <c r="D43" i="6"/>
  <c r="L43" i="6"/>
  <c r="H43" i="6"/>
  <c r="H43" i="7"/>
  <c r="D43" i="7"/>
  <c r="L43" i="7"/>
  <c r="B44" i="7"/>
  <c r="I43" i="7"/>
  <c r="I42" i="5"/>
  <c r="H42" i="5"/>
  <c r="D42" i="5"/>
  <c r="J42" i="5" s="1"/>
  <c r="L42" i="5"/>
  <c r="B43" i="5"/>
  <c r="K46" i="9" l="1"/>
  <c r="W41" i="6"/>
  <c r="J43" i="7"/>
  <c r="V43" i="7" s="1"/>
  <c r="J43" i="6"/>
  <c r="N42" i="7"/>
  <c r="V42" i="7"/>
  <c r="U42" i="7"/>
  <c r="U42" i="6"/>
  <c r="W42" i="6" s="1"/>
  <c r="F46" i="9"/>
  <c r="G46" i="9" s="1"/>
  <c r="H46" i="9" s="1"/>
  <c r="C47" i="9" s="1"/>
  <c r="R46" i="9"/>
  <c r="D46" i="9" s="1"/>
  <c r="D45" i="9"/>
  <c r="R83" i="9"/>
  <c r="D82" i="9"/>
  <c r="J47" i="9"/>
  <c r="I47" i="9"/>
  <c r="B48" i="9"/>
  <c r="E42" i="5"/>
  <c r="F42" i="5" s="1"/>
  <c r="G42" i="5" s="1"/>
  <c r="C43" i="5" s="1"/>
  <c r="E42" i="6"/>
  <c r="F42" i="6" s="1"/>
  <c r="G42" i="6" s="1"/>
  <c r="C43" i="6" s="1"/>
  <c r="H44" i="7"/>
  <c r="D44" i="7"/>
  <c r="L44" i="7"/>
  <c r="B45" i="7"/>
  <c r="I44" i="7"/>
  <c r="E42" i="7"/>
  <c r="F42" i="7" s="1"/>
  <c r="G42" i="7" s="1"/>
  <c r="C43" i="7" s="1"/>
  <c r="I43" i="5"/>
  <c r="H43" i="5"/>
  <c r="D43" i="5"/>
  <c r="C25" i="5" s="1"/>
  <c r="L43" i="5"/>
  <c r="B44" i="5"/>
  <c r="N42" i="5"/>
  <c r="B45" i="6"/>
  <c r="I44" i="6"/>
  <c r="H44" i="6"/>
  <c r="L44" i="6"/>
  <c r="D44" i="6"/>
  <c r="J44" i="7" l="1"/>
  <c r="N43" i="7"/>
  <c r="J43" i="5"/>
  <c r="W42" i="7"/>
  <c r="U43" i="7"/>
  <c r="W43" i="7" s="1"/>
  <c r="U43" i="6"/>
  <c r="N43" i="6"/>
  <c r="V43" i="6"/>
  <c r="N44" i="7"/>
  <c r="V44" i="7"/>
  <c r="J44" i="6"/>
  <c r="E47" i="9"/>
  <c r="H47" i="9"/>
  <c r="C48" i="9" s="1"/>
  <c r="E48" i="9" s="1"/>
  <c r="F48" i="9" s="1"/>
  <c r="R84" i="9"/>
  <c r="D83" i="9"/>
  <c r="J48" i="9"/>
  <c r="I48" i="9"/>
  <c r="B49" i="9"/>
  <c r="E43" i="7"/>
  <c r="F43" i="7" s="1"/>
  <c r="G43" i="7" s="1"/>
  <c r="C44" i="7" s="1"/>
  <c r="E43" i="5"/>
  <c r="F43" i="5" s="1"/>
  <c r="G43" i="5" s="1"/>
  <c r="C44" i="5" s="1"/>
  <c r="B46" i="6"/>
  <c r="I45" i="6"/>
  <c r="D45" i="6"/>
  <c r="L45" i="6"/>
  <c r="H45" i="6"/>
  <c r="E43" i="6"/>
  <c r="F43" i="6" s="1"/>
  <c r="G43" i="6" s="1"/>
  <c r="C44" i="6" s="1"/>
  <c r="N43" i="5"/>
  <c r="I44" i="5"/>
  <c r="H44" i="5"/>
  <c r="D44" i="5"/>
  <c r="L44" i="5"/>
  <c r="B45" i="5"/>
  <c r="H45" i="7"/>
  <c r="D45" i="7"/>
  <c r="L45" i="7"/>
  <c r="B46" i="7"/>
  <c r="I45" i="7"/>
  <c r="J45" i="7" l="1"/>
  <c r="J45" i="6"/>
  <c r="V45" i="6" s="1"/>
  <c r="N45" i="7"/>
  <c r="V45" i="7"/>
  <c r="W43" i="6"/>
  <c r="N44" i="6"/>
  <c r="V44" i="6"/>
  <c r="N45" i="6"/>
  <c r="J44" i="5"/>
  <c r="H48" i="9"/>
  <c r="C49" i="9" s="1"/>
  <c r="E49" i="9" s="1"/>
  <c r="F49" i="9" s="1"/>
  <c r="R85" i="9"/>
  <c r="D84" i="9"/>
  <c r="K48" i="9"/>
  <c r="J49" i="9"/>
  <c r="I49" i="9"/>
  <c r="B50" i="9"/>
  <c r="F47" i="9"/>
  <c r="K47" i="9"/>
  <c r="E44" i="5"/>
  <c r="F44" i="5" s="1"/>
  <c r="G44" i="5" s="1"/>
  <c r="C45" i="5" s="1"/>
  <c r="E44" i="6"/>
  <c r="F44" i="6" s="1"/>
  <c r="G44" i="6" s="1"/>
  <c r="C45" i="6" s="1"/>
  <c r="E44" i="7"/>
  <c r="F44" i="7" s="1"/>
  <c r="G44" i="7" s="1"/>
  <c r="C45" i="7" s="1"/>
  <c r="I45" i="5"/>
  <c r="D45" i="5"/>
  <c r="H45" i="5"/>
  <c r="L45" i="5"/>
  <c r="B46" i="5"/>
  <c r="H46" i="7"/>
  <c r="D46" i="7"/>
  <c r="L46" i="7"/>
  <c r="B47" i="7"/>
  <c r="I46" i="7"/>
  <c r="B47" i="6"/>
  <c r="I46" i="6"/>
  <c r="H46" i="6"/>
  <c r="D46" i="6"/>
  <c r="L46" i="6"/>
  <c r="J46" i="6" l="1"/>
  <c r="V46" i="6" s="1"/>
  <c r="J45" i="5"/>
  <c r="N45" i="5" s="1"/>
  <c r="N44" i="5"/>
  <c r="U44" i="7"/>
  <c r="W44" i="7" s="1"/>
  <c r="U44" i="6"/>
  <c r="W44" i="6" s="1"/>
  <c r="U45" i="7"/>
  <c r="W45" i="7" s="1"/>
  <c r="U45" i="6"/>
  <c r="W45" i="6" s="1"/>
  <c r="J46" i="7"/>
  <c r="K49" i="9"/>
  <c r="H49" i="9"/>
  <c r="C50" i="9" s="1"/>
  <c r="E50" i="9" s="1"/>
  <c r="F50" i="9" s="1"/>
  <c r="J50" i="9"/>
  <c r="I50" i="9"/>
  <c r="B51" i="9"/>
  <c r="R86" i="9"/>
  <c r="D85" i="9"/>
  <c r="E45" i="6"/>
  <c r="F45" i="6" s="1"/>
  <c r="G45" i="6" s="1"/>
  <c r="C46" i="6" s="1"/>
  <c r="E45" i="5"/>
  <c r="F45" i="5" s="1"/>
  <c r="G45" i="5" s="1"/>
  <c r="C46" i="5" s="1"/>
  <c r="B48" i="6"/>
  <c r="I47" i="6"/>
  <c r="D47" i="6"/>
  <c r="L47" i="6"/>
  <c r="H47" i="6"/>
  <c r="H47" i="7"/>
  <c r="D47" i="7"/>
  <c r="J47" i="7" s="1"/>
  <c r="L47" i="7"/>
  <c r="B48" i="7"/>
  <c r="I47" i="7"/>
  <c r="I46" i="5"/>
  <c r="H46" i="5"/>
  <c r="D46" i="5"/>
  <c r="L46" i="5"/>
  <c r="B47" i="5"/>
  <c r="E45" i="7"/>
  <c r="F45" i="7" s="1"/>
  <c r="G45" i="7" s="1"/>
  <c r="C46" i="7" s="1"/>
  <c r="N46" i="6" l="1"/>
  <c r="J46" i="5"/>
  <c r="U46" i="7" s="1"/>
  <c r="U46" i="6"/>
  <c r="W46" i="6" s="1"/>
  <c r="N46" i="7"/>
  <c r="V46" i="7"/>
  <c r="N47" i="7"/>
  <c r="V47" i="7"/>
  <c r="N46" i="5"/>
  <c r="R87" i="9"/>
  <c r="D86" i="9"/>
  <c r="H50" i="9"/>
  <c r="K50" i="9"/>
  <c r="J51" i="9"/>
  <c r="I51" i="9"/>
  <c r="C51" i="9"/>
  <c r="E51" i="9" s="1"/>
  <c r="F51" i="9" s="1"/>
  <c r="B52" i="9"/>
  <c r="E46" i="5"/>
  <c r="F46" i="5" s="1"/>
  <c r="G46" i="5" s="1"/>
  <c r="C47" i="5" s="1"/>
  <c r="E46" i="7"/>
  <c r="F46" i="7" s="1"/>
  <c r="G46" i="7" s="1"/>
  <c r="C47" i="7" s="1"/>
  <c r="E46" i="6"/>
  <c r="F46" i="6" s="1"/>
  <c r="G46" i="6" s="1"/>
  <c r="C47" i="6" s="1"/>
  <c r="I47" i="5"/>
  <c r="D47" i="5"/>
  <c r="H47" i="5"/>
  <c r="L47" i="5"/>
  <c r="B48" i="5"/>
  <c r="B49" i="6"/>
  <c r="I48" i="6"/>
  <c r="H48" i="6"/>
  <c r="L48" i="6"/>
  <c r="D48" i="6"/>
  <c r="J47" i="6"/>
  <c r="H48" i="7"/>
  <c r="D48" i="7"/>
  <c r="J48" i="7" s="1"/>
  <c r="L48" i="7"/>
  <c r="B49" i="7"/>
  <c r="I48" i="7"/>
  <c r="W46" i="7" l="1"/>
  <c r="N48" i="7"/>
  <c r="V48" i="7"/>
  <c r="N47" i="6"/>
  <c r="V47" i="6"/>
  <c r="J48" i="6"/>
  <c r="J47" i="5"/>
  <c r="H51" i="9"/>
  <c r="C52" i="9" s="1"/>
  <c r="E52" i="9" s="1"/>
  <c r="F52" i="9" s="1"/>
  <c r="J52" i="9"/>
  <c r="I52" i="9"/>
  <c r="B53" i="9"/>
  <c r="K51" i="9"/>
  <c r="R88" i="9"/>
  <c r="D87" i="9"/>
  <c r="E47" i="7"/>
  <c r="F47" i="7" s="1"/>
  <c r="G47" i="7" s="1"/>
  <c r="C48" i="7" s="1"/>
  <c r="E47" i="6"/>
  <c r="F47" i="6" s="1"/>
  <c r="G47" i="6" s="1"/>
  <c r="C48" i="6" s="1"/>
  <c r="E47" i="5"/>
  <c r="F47" i="5" s="1"/>
  <c r="G47" i="5" s="1"/>
  <c r="C48" i="5" s="1"/>
  <c r="B50" i="6"/>
  <c r="I49" i="6"/>
  <c r="D49" i="6"/>
  <c r="L49" i="6"/>
  <c r="H49" i="6"/>
  <c r="I48" i="5"/>
  <c r="D48" i="5"/>
  <c r="H48" i="5"/>
  <c r="L48" i="5"/>
  <c r="B49" i="5"/>
  <c r="H49" i="7"/>
  <c r="D49" i="7"/>
  <c r="L49" i="7"/>
  <c r="B50" i="7"/>
  <c r="I49" i="7"/>
  <c r="J49" i="7" l="1"/>
  <c r="V49" i="7" s="1"/>
  <c r="J48" i="5"/>
  <c r="N48" i="5" s="1"/>
  <c r="N47" i="5"/>
  <c r="U47" i="7"/>
  <c r="W47" i="7" s="1"/>
  <c r="U47" i="6"/>
  <c r="W47" i="6" s="1"/>
  <c r="N48" i="6"/>
  <c r="V48" i="6"/>
  <c r="K52" i="9"/>
  <c r="H52" i="9"/>
  <c r="C53" i="9" s="1"/>
  <c r="N49" i="7"/>
  <c r="R89" i="9"/>
  <c r="D88" i="9"/>
  <c r="I53" i="9"/>
  <c r="B54" i="9"/>
  <c r="J53" i="9"/>
  <c r="E48" i="5"/>
  <c r="F48" i="5" s="1"/>
  <c r="G48" i="5" s="1"/>
  <c r="C49" i="5" s="1"/>
  <c r="E48" i="6"/>
  <c r="F48" i="6" s="1"/>
  <c r="G48" i="6" s="1"/>
  <c r="C49" i="6" s="1"/>
  <c r="E48" i="7"/>
  <c r="F48" i="7" s="1"/>
  <c r="G48" i="7" s="1"/>
  <c r="C49" i="7" s="1"/>
  <c r="H50" i="7"/>
  <c r="D50" i="7"/>
  <c r="L50" i="7"/>
  <c r="B51" i="7"/>
  <c r="I50" i="7"/>
  <c r="B51" i="6"/>
  <c r="I50" i="6"/>
  <c r="J50" i="6" s="1"/>
  <c r="V50" i="6" s="1"/>
  <c r="H50" i="6"/>
  <c r="D50" i="6"/>
  <c r="L50" i="6"/>
  <c r="J49" i="6"/>
  <c r="I49" i="5"/>
  <c r="H49" i="5"/>
  <c r="D49" i="5"/>
  <c r="L49" i="5"/>
  <c r="B50" i="5"/>
  <c r="J50" i="7" l="1"/>
  <c r="U48" i="6"/>
  <c r="U48" i="7"/>
  <c r="W48" i="7" s="1"/>
  <c r="N49" i="6"/>
  <c r="V49" i="6"/>
  <c r="W48" i="6"/>
  <c r="N50" i="7"/>
  <c r="V50" i="7"/>
  <c r="J49" i="5"/>
  <c r="N49" i="5" s="1"/>
  <c r="B55" i="9"/>
  <c r="J54" i="9"/>
  <c r="I54" i="9"/>
  <c r="F53" i="9"/>
  <c r="E53" i="9"/>
  <c r="R90" i="9"/>
  <c r="D89" i="9"/>
  <c r="E49" i="5"/>
  <c r="F49" i="5" s="1"/>
  <c r="G49" i="5" s="1"/>
  <c r="C50" i="5" s="1"/>
  <c r="E50" i="5" s="1"/>
  <c r="E49" i="6"/>
  <c r="F49" i="6" s="1"/>
  <c r="G49" i="6" s="1"/>
  <c r="C50" i="6" s="1"/>
  <c r="E49" i="7"/>
  <c r="F49" i="7" s="1"/>
  <c r="G49" i="7" s="1"/>
  <c r="C50" i="7" s="1"/>
  <c r="B52" i="6"/>
  <c r="I51" i="6"/>
  <c r="D51" i="6"/>
  <c r="L51" i="6"/>
  <c r="H51" i="6"/>
  <c r="N50" i="6"/>
  <c r="I50" i="5"/>
  <c r="H50" i="5"/>
  <c r="D50" i="5"/>
  <c r="L50" i="5"/>
  <c r="B51" i="5"/>
  <c r="H51" i="7"/>
  <c r="D51" i="7"/>
  <c r="J51" i="7" s="1"/>
  <c r="V51" i="7" s="1"/>
  <c r="L51" i="7"/>
  <c r="B52" i="7"/>
  <c r="I51" i="7"/>
  <c r="J50" i="5" l="1"/>
  <c r="J51" i="6"/>
  <c r="V51" i="6" s="1"/>
  <c r="U50" i="7"/>
  <c r="W50" i="7" s="1"/>
  <c r="U50" i="6"/>
  <c r="W50" i="6" s="1"/>
  <c r="U49" i="7"/>
  <c r="W49" i="7" s="1"/>
  <c r="U49" i="6"/>
  <c r="W49" i="6" s="1"/>
  <c r="N50" i="5"/>
  <c r="N51" i="6"/>
  <c r="G53" i="9"/>
  <c r="H53" i="9" s="1"/>
  <c r="C54" i="9" s="1"/>
  <c r="E54" i="9"/>
  <c r="K53" i="9"/>
  <c r="R91" i="9"/>
  <c r="D90" i="9"/>
  <c r="B56" i="9"/>
  <c r="J55" i="9"/>
  <c r="I55" i="9"/>
  <c r="F50" i="5"/>
  <c r="E50" i="7"/>
  <c r="F50" i="7" s="1"/>
  <c r="G50" i="7" s="1"/>
  <c r="C51" i="7" s="1"/>
  <c r="N51" i="7"/>
  <c r="E50" i="6"/>
  <c r="F50" i="6" s="1"/>
  <c r="G50" i="6" s="1"/>
  <c r="C51" i="6" s="1"/>
  <c r="H52" i="7"/>
  <c r="D52" i="7"/>
  <c r="L52" i="7"/>
  <c r="B53" i="7"/>
  <c r="I52" i="7"/>
  <c r="I51" i="5"/>
  <c r="D51" i="5"/>
  <c r="H51" i="5"/>
  <c r="L51" i="5"/>
  <c r="B52" i="5"/>
  <c r="G50" i="5"/>
  <c r="C51" i="5" s="1"/>
  <c r="B53" i="6"/>
  <c r="I52" i="6"/>
  <c r="H52" i="6"/>
  <c r="L52" i="6"/>
  <c r="D52" i="6"/>
  <c r="J52" i="6" l="1"/>
  <c r="J52" i="7"/>
  <c r="N52" i="6"/>
  <c r="V52" i="6"/>
  <c r="J56" i="9"/>
  <c r="I56" i="9"/>
  <c r="B57" i="9"/>
  <c r="E55" i="9"/>
  <c r="K54" i="9"/>
  <c r="R92" i="9"/>
  <c r="D91" i="9"/>
  <c r="F54" i="9"/>
  <c r="G54" i="9" s="1"/>
  <c r="H54" i="9" s="1"/>
  <c r="C55" i="9" s="1"/>
  <c r="E51" i="5"/>
  <c r="F51" i="5" s="1"/>
  <c r="G51" i="5" s="1"/>
  <c r="C52" i="5" s="1"/>
  <c r="E51" i="6"/>
  <c r="F51" i="6" s="1"/>
  <c r="G51" i="6" s="1"/>
  <c r="C52" i="6" s="1"/>
  <c r="I52" i="5"/>
  <c r="D52" i="5"/>
  <c r="H52" i="5"/>
  <c r="L52" i="5"/>
  <c r="B53" i="5"/>
  <c r="E51" i="7"/>
  <c r="F51" i="7" s="1"/>
  <c r="G51" i="7" s="1"/>
  <c r="C52" i="7" s="1"/>
  <c r="J51" i="5"/>
  <c r="B54" i="6"/>
  <c r="I53" i="6"/>
  <c r="D53" i="6"/>
  <c r="L53" i="6"/>
  <c r="H53" i="6"/>
  <c r="H53" i="7"/>
  <c r="D53" i="7"/>
  <c r="L53" i="7"/>
  <c r="B54" i="7"/>
  <c r="I53" i="7"/>
  <c r="N51" i="5" l="1"/>
  <c r="U51" i="7"/>
  <c r="W51" i="7" s="1"/>
  <c r="U51" i="6"/>
  <c r="W51" i="6" s="1"/>
  <c r="N52" i="7"/>
  <c r="V52" i="7"/>
  <c r="J53" i="7"/>
  <c r="J52" i="5"/>
  <c r="F55" i="9"/>
  <c r="G55" i="9" s="1"/>
  <c r="H55" i="9" s="1"/>
  <c r="C56" i="9" s="1"/>
  <c r="E56" i="9"/>
  <c r="K55" i="9"/>
  <c r="R93" i="9"/>
  <c r="D92" i="9"/>
  <c r="I57" i="9"/>
  <c r="B58" i="9"/>
  <c r="J57" i="9"/>
  <c r="E52" i="6"/>
  <c r="F52" i="6" s="1"/>
  <c r="G52" i="6" s="1"/>
  <c r="C53" i="6" s="1"/>
  <c r="E52" i="5"/>
  <c r="F52" i="5" s="1"/>
  <c r="G52" i="5" s="1"/>
  <c r="C53" i="5" s="1"/>
  <c r="E53" i="5" s="1"/>
  <c r="E52" i="7"/>
  <c r="F52" i="7" s="1"/>
  <c r="G52" i="7" s="1"/>
  <c r="C53" i="7" s="1"/>
  <c r="B55" i="6"/>
  <c r="I54" i="6"/>
  <c r="H54" i="6"/>
  <c r="D54" i="6"/>
  <c r="L54" i="6"/>
  <c r="I53" i="5"/>
  <c r="H53" i="5"/>
  <c r="D53" i="5"/>
  <c r="L53" i="5"/>
  <c r="B54" i="5"/>
  <c r="H54" i="7"/>
  <c r="D54" i="7"/>
  <c r="L54" i="7"/>
  <c r="B55" i="7"/>
  <c r="I54" i="7"/>
  <c r="J53" i="6"/>
  <c r="J53" i="5" l="1"/>
  <c r="N52" i="5"/>
  <c r="U52" i="7"/>
  <c r="W52" i="7" s="1"/>
  <c r="U52" i="6"/>
  <c r="W52" i="6" s="1"/>
  <c r="U53" i="7"/>
  <c r="U53" i="6"/>
  <c r="F53" i="5"/>
  <c r="G53" i="5" s="1"/>
  <c r="C54" i="5" s="1"/>
  <c r="N53" i="7"/>
  <c r="V53" i="7"/>
  <c r="N53" i="6"/>
  <c r="V53" i="6"/>
  <c r="N53" i="5"/>
  <c r="J54" i="7"/>
  <c r="J54" i="6"/>
  <c r="F56" i="9"/>
  <c r="G56" i="9" s="1"/>
  <c r="H56" i="9" s="1"/>
  <c r="C57" i="9" s="1"/>
  <c r="E57" i="9"/>
  <c r="K56" i="9"/>
  <c r="R94" i="9"/>
  <c r="D93" i="9"/>
  <c r="B59" i="9"/>
  <c r="J58" i="9"/>
  <c r="I58" i="9"/>
  <c r="B56" i="6"/>
  <c r="I55" i="6"/>
  <c r="D55" i="6"/>
  <c r="L55" i="6"/>
  <c r="H55" i="6"/>
  <c r="E53" i="7"/>
  <c r="F53" i="7" s="1"/>
  <c r="G53" i="7" s="1"/>
  <c r="C54" i="7" s="1"/>
  <c r="E53" i="6"/>
  <c r="F53" i="6" s="1"/>
  <c r="G53" i="6" s="1"/>
  <c r="C54" i="6" s="1"/>
  <c r="H55" i="7"/>
  <c r="D55" i="7"/>
  <c r="J55" i="7" s="1"/>
  <c r="L55" i="7"/>
  <c r="B56" i="7"/>
  <c r="I55" i="7"/>
  <c r="I54" i="5"/>
  <c r="H54" i="5"/>
  <c r="D54" i="5"/>
  <c r="J54" i="5" s="1"/>
  <c r="L54" i="5"/>
  <c r="B55" i="5"/>
  <c r="W53" i="7" l="1"/>
  <c r="W53" i="6"/>
  <c r="N55" i="7"/>
  <c r="V55" i="7"/>
  <c r="U54" i="7"/>
  <c r="U54" i="6"/>
  <c r="N54" i="6"/>
  <c r="V54" i="6"/>
  <c r="N54" i="7"/>
  <c r="V54" i="7"/>
  <c r="N54" i="5"/>
  <c r="J55" i="6"/>
  <c r="F57" i="9"/>
  <c r="G57" i="9" s="1"/>
  <c r="H57" i="9" s="1"/>
  <c r="C58" i="9" s="1"/>
  <c r="E58" i="9"/>
  <c r="K57" i="9"/>
  <c r="B60" i="9"/>
  <c r="J59" i="9"/>
  <c r="I59" i="9"/>
  <c r="R95" i="9"/>
  <c r="D94" i="9"/>
  <c r="E54" i="7"/>
  <c r="F54" i="7" s="1"/>
  <c r="G54" i="7" s="1"/>
  <c r="C55" i="7" s="1"/>
  <c r="E54" i="5"/>
  <c r="F54" i="5" s="1"/>
  <c r="G54" i="5" s="1"/>
  <c r="C55" i="5" s="1"/>
  <c r="E54" i="6"/>
  <c r="F54" i="6" s="1"/>
  <c r="G54" i="6" s="1"/>
  <c r="C55" i="6" s="1"/>
  <c r="I55" i="5"/>
  <c r="D55" i="5"/>
  <c r="H55" i="5"/>
  <c r="L55" i="5"/>
  <c r="B56" i="5"/>
  <c r="H56" i="7"/>
  <c r="D56" i="7"/>
  <c r="L56" i="7"/>
  <c r="B57" i="7"/>
  <c r="I56" i="7"/>
  <c r="B57" i="6"/>
  <c r="I56" i="6"/>
  <c r="H56" i="6"/>
  <c r="L56" i="6"/>
  <c r="D56" i="6"/>
  <c r="W54" i="7" l="1"/>
  <c r="J56" i="7"/>
  <c r="W54" i="6"/>
  <c r="J55" i="5"/>
  <c r="N55" i="5" s="1"/>
  <c r="N55" i="6"/>
  <c r="V55" i="6"/>
  <c r="J56" i="6"/>
  <c r="F58" i="9"/>
  <c r="G58" i="9" s="1"/>
  <c r="H58" i="9" s="1"/>
  <c r="C59" i="9" s="1"/>
  <c r="J60" i="9"/>
  <c r="I60" i="9"/>
  <c r="B61" i="9"/>
  <c r="K58" i="9"/>
  <c r="R96" i="9"/>
  <c r="D95" i="9"/>
  <c r="E55" i="6"/>
  <c r="F55" i="6" s="1"/>
  <c r="G55" i="6" s="1"/>
  <c r="C56" i="6" s="1"/>
  <c r="E55" i="5"/>
  <c r="F55" i="5" s="1"/>
  <c r="G55" i="5" s="1"/>
  <c r="C56" i="5" s="1"/>
  <c r="E55" i="7"/>
  <c r="F55" i="7" s="1"/>
  <c r="G55" i="7" s="1"/>
  <c r="C56" i="7" s="1"/>
  <c r="B58" i="6"/>
  <c r="I57" i="6"/>
  <c r="D57" i="6"/>
  <c r="L57" i="6"/>
  <c r="H57" i="6"/>
  <c r="H57" i="7"/>
  <c r="D57" i="7"/>
  <c r="J57" i="7" s="1"/>
  <c r="L57" i="7"/>
  <c r="B58" i="7"/>
  <c r="I57" i="7"/>
  <c r="I56" i="5"/>
  <c r="H56" i="5"/>
  <c r="D56" i="5"/>
  <c r="J56" i="5" s="1"/>
  <c r="L56" i="5"/>
  <c r="B57" i="5"/>
  <c r="U56" i="7" l="1"/>
  <c r="U56" i="6"/>
  <c r="U55" i="7"/>
  <c r="W55" i="7" s="1"/>
  <c r="U55" i="6"/>
  <c r="W55" i="6" s="1"/>
  <c r="N56" i="6"/>
  <c r="V56" i="6"/>
  <c r="N57" i="7"/>
  <c r="V57" i="7"/>
  <c r="N56" i="7"/>
  <c r="V56" i="7"/>
  <c r="J57" i="6"/>
  <c r="N56" i="5"/>
  <c r="F59" i="9"/>
  <c r="E59" i="9"/>
  <c r="R97" i="9"/>
  <c r="D96" i="9"/>
  <c r="I61" i="9"/>
  <c r="B62" i="9"/>
  <c r="J61" i="9"/>
  <c r="E56" i="7"/>
  <c r="F56" i="7" s="1"/>
  <c r="G56" i="7" s="1"/>
  <c r="C57" i="7" s="1"/>
  <c r="E56" i="5"/>
  <c r="F56" i="5" s="1"/>
  <c r="G56" i="5" s="1"/>
  <c r="C57" i="5" s="1"/>
  <c r="E56" i="6"/>
  <c r="F56" i="6" s="1"/>
  <c r="G56" i="6" s="1"/>
  <c r="C57" i="6" s="1"/>
  <c r="B59" i="6"/>
  <c r="I58" i="6"/>
  <c r="H58" i="6"/>
  <c r="D58" i="6"/>
  <c r="L58" i="6"/>
  <c r="H58" i="7"/>
  <c r="D58" i="7"/>
  <c r="L58" i="7"/>
  <c r="B59" i="7"/>
  <c r="I58" i="7"/>
  <c r="I57" i="5"/>
  <c r="D57" i="5"/>
  <c r="H57" i="5"/>
  <c r="B58" i="5"/>
  <c r="L57" i="5"/>
  <c r="J58" i="7" l="1"/>
  <c r="J58" i="6"/>
  <c r="V58" i="6" s="1"/>
  <c r="W56" i="7"/>
  <c r="N58" i="7"/>
  <c r="V58" i="7"/>
  <c r="N57" i="6"/>
  <c r="V57" i="6"/>
  <c r="W56" i="6"/>
  <c r="J57" i="5"/>
  <c r="G59" i="9"/>
  <c r="H59" i="9" s="1"/>
  <c r="C60" i="9" s="1"/>
  <c r="E60" i="9"/>
  <c r="K59" i="9"/>
  <c r="B63" i="9"/>
  <c r="J62" i="9"/>
  <c r="I62" i="9"/>
  <c r="R98" i="9"/>
  <c r="D97" i="9"/>
  <c r="E57" i="5"/>
  <c r="F57" i="5" s="1"/>
  <c r="G57" i="5" s="1"/>
  <c r="C58" i="5" s="1"/>
  <c r="E57" i="6"/>
  <c r="F57" i="6" s="1"/>
  <c r="G57" i="6" s="1"/>
  <c r="C58" i="6" s="1"/>
  <c r="E57" i="7"/>
  <c r="F57" i="7" s="1"/>
  <c r="G57" i="7" s="1"/>
  <c r="C58" i="7" s="1"/>
  <c r="B60" i="6"/>
  <c r="I59" i="6"/>
  <c r="D59" i="6"/>
  <c r="L59" i="6"/>
  <c r="H59" i="6"/>
  <c r="I58" i="5"/>
  <c r="D58" i="5"/>
  <c r="H58" i="5"/>
  <c r="B59" i="5"/>
  <c r="L58" i="5"/>
  <c r="H59" i="7"/>
  <c r="D59" i="7"/>
  <c r="J59" i="7" s="1"/>
  <c r="V59" i="7" s="1"/>
  <c r="L59" i="7"/>
  <c r="B60" i="7"/>
  <c r="I59" i="7"/>
  <c r="N58" i="6" l="1"/>
  <c r="N57" i="5"/>
  <c r="U57" i="7"/>
  <c r="W57" i="7" s="1"/>
  <c r="U57" i="6"/>
  <c r="W57" i="6" s="1"/>
  <c r="J58" i="5"/>
  <c r="J59" i="6"/>
  <c r="B64" i="9"/>
  <c r="J63" i="9"/>
  <c r="I63" i="9"/>
  <c r="E61" i="9"/>
  <c r="K60" i="9"/>
  <c r="R99" i="9"/>
  <c r="D98" i="9"/>
  <c r="F60" i="9"/>
  <c r="G60" i="9" s="1"/>
  <c r="H60" i="9" s="1"/>
  <c r="C61" i="9" s="1"/>
  <c r="E58" i="7"/>
  <c r="F58" i="7" s="1"/>
  <c r="G58" i="7" s="1"/>
  <c r="C59" i="7" s="1"/>
  <c r="E58" i="5"/>
  <c r="F58" i="5" s="1"/>
  <c r="G58" i="5" s="1"/>
  <c r="C59" i="5" s="1"/>
  <c r="I59" i="5"/>
  <c r="H59" i="5"/>
  <c r="D59" i="5"/>
  <c r="B60" i="5"/>
  <c r="L59" i="5"/>
  <c r="N59" i="7"/>
  <c r="H60" i="7"/>
  <c r="D60" i="7"/>
  <c r="J60" i="7" s="1"/>
  <c r="L60" i="7"/>
  <c r="B61" i="7"/>
  <c r="I60" i="7"/>
  <c r="E58" i="6"/>
  <c r="F58" i="6" s="1"/>
  <c r="G58" i="6" s="1"/>
  <c r="C59" i="6" s="1"/>
  <c r="B61" i="6"/>
  <c r="I60" i="6"/>
  <c r="J60" i="6" s="1"/>
  <c r="V60" i="6" s="1"/>
  <c r="H60" i="6"/>
  <c r="L60" i="6"/>
  <c r="D60" i="6"/>
  <c r="J59" i="5" l="1"/>
  <c r="N60" i="7"/>
  <c r="V60" i="7"/>
  <c r="N59" i="6"/>
  <c r="V59" i="6"/>
  <c r="U58" i="7"/>
  <c r="W58" i="7" s="1"/>
  <c r="U58" i="6"/>
  <c r="W58" i="6" s="1"/>
  <c r="U59" i="7"/>
  <c r="W59" i="7" s="1"/>
  <c r="U59" i="6"/>
  <c r="N58" i="5"/>
  <c r="N60" i="6"/>
  <c r="F61" i="9"/>
  <c r="G61" i="9" s="1"/>
  <c r="H61" i="9" s="1"/>
  <c r="C62" i="9" s="1"/>
  <c r="E62" i="9"/>
  <c r="K61" i="9"/>
  <c r="R100" i="9"/>
  <c r="D99" i="9"/>
  <c r="J64" i="9"/>
  <c r="B65" i="9"/>
  <c r="I64" i="9"/>
  <c r="E59" i="5"/>
  <c r="F59" i="5" s="1"/>
  <c r="G59" i="5" s="1"/>
  <c r="C60" i="5" s="1"/>
  <c r="E59" i="6"/>
  <c r="F59" i="6" s="1"/>
  <c r="G59" i="6" s="1"/>
  <c r="C60" i="6" s="1"/>
  <c r="E59" i="7"/>
  <c r="F59" i="7" s="1"/>
  <c r="G59" i="7" s="1"/>
  <c r="C60" i="7" s="1"/>
  <c r="H61" i="7"/>
  <c r="D61" i="7"/>
  <c r="L61" i="7"/>
  <c r="B62" i="7"/>
  <c r="I61" i="7"/>
  <c r="N59" i="5"/>
  <c r="I60" i="5"/>
  <c r="D60" i="5"/>
  <c r="H60" i="5"/>
  <c r="B61" i="5"/>
  <c r="L60" i="5"/>
  <c r="B62" i="6"/>
  <c r="I61" i="6"/>
  <c r="D61" i="6"/>
  <c r="L61" i="6"/>
  <c r="H61" i="6"/>
  <c r="J60" i="5" l="1"/>
  <c r="W59" i="6"/>
  <c r="U60" i="7"/>
  <c r="U60" i="6"/>
  <c r="W60" i="6" s="1"/>
  <c r="J61" i="7"/>
  <c r="W60" i="7"/>
  <c r="N60" i="5"/>
  <c r="J61" i="6"/>
  <c r="F62" i="9"/>
  <c r="G62" i="9" s="1"/>
  <c r="H62" i="9" s="1"/>
  <c r="C63" i="9" s="1"/>
  <c r="E63" i="9"/>
  <c r="K62" i="9"/>
  <c r="R101" i="9"/>
  <c r="D100" i="9"/>
  <c r="I65" i="9"/>
  <c r="J65" i="9"/>
  <c r="B66" i="9"/>
  <c r="E60" i="6"/>
  <c r="F60" i="6" s="1"/>
  <c r="G60" i="6" s="1"/>
  <c r="C61" i="6" s="1"/>
  <c r="E60" i="5"/>
  <c r="F60" i="5" s="1"/>
  <c r="G60" i="5" s="1"/>
  <c r="C61" i="5" s="1"/>
  <c r="E60" i="7"/>
  <c r="F60" i="7" s="1"/>
  <c r="G60" i="7" s="1"/>
  <c r="C61" i="7" s="1"/>
  <c r="I61" i="5"/>
  <c r="H61" i="5"/>
  <c r="D61" i="5"/>
  <c r="L61" i="5"/>
  <c r="B62" i="5"/>
  <c r="B63" i="6"/>
  <c r="I62" i="6"/>
  <c r="H62" i="6"/>
  <c r="D62" i="6"/>
  <c r="L62" i="6"/>
  <c r="H62" i="7"/>
  <c r="D62" i="7"/>
  <c r="L62" i="7"/>
  <c r="B63" i="7"/>
  <c r="I62" i="7"/>
  <c r="J62" i="7" l="1"/>
  <c r="V62" i="7" s="1"/>
  <c r="N61" i="6"/>
  <c r="V61" i="6"/>
  <c r="N61" i="7"/>
  <c r="V61" i="7"/>
  <c r="J61" i="5"/>
  <c r="E64" i="9"/>
  <c r="K63" i="9"/>
  <c r="I66" i="9"/>
  <c r="B67" i="9"/>
  <c r="J66" i="9"/>
  <c r="R102" i="9"/>
  <c r="D101" i="9"/>
  <c r="F63" i="9"/>
  <c r="G63" i="9" s="1"/>
  <c r="H63" i="9" s="1"/>
  <c r="C64" i="9" s="1"/>
  <c r="E61" i="5"/>
  <c r="F61" i="5" s="1"/>
  <c r="G61" i="5" s="1"/>
  <c r="C62" i="5" s="1"/>
  <c r="H63" i="7"/>
  <c r="D63" i="7"/>
  <c r="L63" i="7"/>
  <c r="B64" i="7"/>
  <c r="I63" i="7"/>
  <c r="J63" i="7" s="1"/>
  <c r="J62" i="6"/>
  <c r="E61" i="7"/>
  <c r="F61" i="7" s="1"/>
  <c r="G61" i="7" s="1"/>
  <c r="C62" i="7" s="1"/>
  <c r="E61" i="6"/>
  <c r="F61" i="6" s="1"/>
  <c r="G61" i="6" s="1"/>
  <c r="C62" i="6" s="1"/>
  <c r="I62" i="5"/>
  <c r="D62" i="5"/>
  <c r="H62" i="5"/>
  <c r="L62" i="5"/>
  <c r="B63" i="5"/>
  <c r="B64" i="6"/>
  <c r="I63" i="6"/>
  <c r="D63" i="6"/>
  <c r="L63" i="6"/>
  <c r="H63" i="6"/>
  <c r="N61" i="5" l="1"/>
  <c r="U61" i="7"/>
  <c r="W61" i="7" s="1"/>
  <c r="U61" i="6"/>
  <c r="W61" i="6" s="1"/>
  <c r="J62" i="5"/>
  <c r="N62" i="5" s="1"/>
  <c r="N62" i="6"/>
  <c r="V62" i="6"/>
  <c r="N62" i="7"/>
  <c r="J63" i="6"/>
  <c r="N63" i="7"/>
  <c r="V63" i="7"/>
  <c r="F64" i="9"/>
  <c r="G64" i="9" s="1"/>
  <c r="H64" i="9" s="1"/>
  <c r="C65" i="9" s="1"/>
  <c r="I67" i="9"/>
  <c r="J67" i="9"/>
  <c r="B68" i="9"/>
  <c r="E65" i="9"/>
  <c r="K64" i="9"/>
  <c r="R103" i="9"/>
  <c r="D102" i="9"/>
  <c r="E62" i="5"/>
  <c r="F62" i="5" s="1"/>
  <c r="G62" i="5" s="1"/>
  <c r="C63" i="5" s="1"/>
  <c r="E62" i="6"/>
  <c r="F62" i="6" s="1"/>
  <c r="G62" i="6" s="1"/>
  <c r="C63" i="6" s="1"/>
  <c r="I63" i="5"/>
  <c r="H63" i="5"/>
  <c r="D63" i="5"/>
  <c r="L63" i="5"/>
  <c r="B64" i="5"/>
  <c r="E62" i="7"/>
  <c r="F62" i="7" s="1"/>
  <c r="G62" i="7" s="1"/>
  <c r="C63" i="7" s="1"/>
  <c r="B65" i="6"/>
  <c r="I64" i="6"/>
  <c r="H64" i="6"/>
  <c r="L64" i="6"/>
  <c r="D64" i="6"/>
  <c r="H64" i="7"/>
  <c r="D64" i="7"/>
  <c r="L64" i="7"/>
  <c r="B65" i="7"/>
  <c r="I64" i="7"/>
  <c r="J63" i="5" l="1"/>
  <c r="J64" i="6"/>
  <c r="N63" i="6"/>
  <c r="V63" i="6"/>
  <c r="U62" i="7"/>
  <c r="W62" i="7" s="1"/>
  <c r="U62" i="6"/>
  <c r="W62" i="6" s="1"/>
  <c r="U63" i="7"/>
  <c r="W63" i="7" s="1"/>
  <c r="U63" i="6"/>
  <c r="J64" i="7"/>
  <c r="N63" i="5"/>
  <c r="F65" i="9"/>
  <c r="G65" i="9" s="1"/>
  <c r="H65" i="9" s="1"/>
  <c r="C66" i="9" s="1"/>
  <c r="E66" i="9"/>
  <c r="K65" i="9"/>
  <c r="R104" i="9"/>
  <c r="D103" i="9"/>
  <c r="J68" i="9"/>
  <c r="B69" i="9"/>
  <c r="I68" i="9"/>
  <c r="E63" i="7"/>
  <c r="F63" i="7" s="1"/>
  <c r="G63" i="7" s="1"/>
  <c r="C64" i="7" s="1"/>
  <c r="E63" i="5"/>
  <c r="F63" i="5" s="1"/>
  <c r="G63" i="5" s="1"/>
  <c r="C64" i="5" s="1"/>
  <c r="H65" i="7"/>
  <c r="D65" i="7"/>
  <c r="J65" i="7" s="1"/>
  <c r="L65" i="7"/>
  <c r="B66" i="7"/>
  <c r="I65" i="7"/>
  <c r="I64" i="5"/>
  <c r="H64" i="5"/>
  <c r="D64" i="5"/>
  <c r="L64" i="5"/>
  <c r="B65" i="5"/>
  <c r="E63" i="6"/>
  <c r="F63" i="6" s="1"/>
  <c r="G63" i="6" s="1"/>
  <c r="C64" i="6" s="1"/>
  <c r="B66" i="6"/>
  <c r="I65" i="6"/>
  <c r="D65" i="6"/>
  <c r="L65" i="6"/>
  <c r="H65" i="6"/>
  <c r="J65" i="6" l="1"/>
  <c r="J64" i="5"/>
  <c r="N64" i="5" s="1"/>
  <c r="W63" i="6"/>
  <c r="N65" i="6"/>
  <c r="V65" i="6"/>
  <c r="N65" i="7"/>
  <c r="V65" i="7"/>
  <c r="N64" i="7"/>
  <c r="V64" i="7"/>
  <c r="N64" i="6"/>
  <c r="V64" i="6"/>
  <c r="F66" i="9"/>
  <c r="G66" i="9" s="1"/>
  <c r="H66" i="9" s="1"/>
  <c r="C67" i="9" s="1"/>
  <c r="I69" i="9"/>
  <c r="B70" i="9"/>
  <c r="J69" i="9"/>
  <c r="R105" i="9"/>
  <c r="D104" i="9"/>
  <c r="E67" i="9"/>
  <c r="K66" i="9"/>
  <c r="E64" i="5"/>
  <c r="F64" i="5" s="1"/>
  <c r="G64" i="5" s="1"/>
  <c r="C65" i="5" s="1"/>
  <c r="I65" i="5"/>
  <c r="H65" i="5"/>
  <c r="D65" i="5"/>
  <c r="B66" i="5"/>
  <c r="L65" i="5"/>
  <c r="E64" i="6"/>
  <c r="F64" i="6" s="1"/>
  <c r="G64" i="6" s="1"/>
  <c r="C65" i="6" s="1"/>
  <c r="H66" i="7"/>
  <c r="D66" i="7"/>
  <c r="L66" i="7"/>
  <c r="B67" i="7"/>
  <c r="I66" i="7"/>
  <c r="E64" i="7"/>
  <c r="F64" i="7" s="1"/>
  <c r="G64" i="7" s="1"/>
  <c r="C65" i="7" s="1"/>
  <c r="B67" i="6"/>
  <c r="I66" i="6"/>
  <c r="H66" i="6"/>
  <c r="D66" i="6"/>
  <c r="L66" i="6"/>
  <c r="J66" i="7" l="1"/>
  <c r="J66" i="6"/>
  <c r="V66" i="6" s="1"/>
  <c r="U64" i="6"/>
  <c r="U64" i="7"/>
  <c r="J65" i="5"/>
  <c r="U65" i="7" s="1"/>
  <c r="W65" i="7" s="1"/>
  <c r="N66" i="7"/>
  <c r="V66" i="7"/>
  <c r="W64" i="7"/>
  <c r="W64" i="6"/>
  <c r="F67" i="9"/>
  <c r="G67" i="9" s="1"/>
  <c r="H67" i="9" s="1"/>
  <c r="C68" i="9" s="1"/>
  <c r="R106" i="9"/>
  <c r="D105" i="9"/>
  <c r="E68" i="9"/>
  <c r="K67" i="9"/>
  <c r="I70" i="9"/>
  <c r="J70" i="9"/>
  <c r="B71" i="9"/>
  <c r="E65" i="7"/>
  <c r="F65" i="7" s="1"/>
  <c r="G65" i="7" s="1"/>
  <c r="C66" i="7" s="1"/>
  <c r="E65" i="5"/>
  <c r="F65" i="5" s="1"/>
  <c r="G65" i="5" s="1"/>
  <c r="C66" i="5" s="1"/>
  <c r="I66" i="5"/>
  <c r="D66" i="5"/>
  <c r="H66" i="5"/>
  <c r="B67" i="5"/>
  <c r="L66" i="5"/>
  <c r="B68" i="6"/>
  <c r="I67" i="6"/>
  <c r="D67" i="6"/>
  <c r="J67" i="6" s="1"/>
  <c r="V67" i="6" s="1"/>
  <c r="L67" i="6"/>
  <c r="H67" i="6"/>
  <c r="N66" i="6"/>
  <c r="H67" i="7"/>
  <c r="D67" i="7"/>
  <c r="L67" i="7"/>
  <c r="B68" i="7"/>
  <c r="I67" i="7"/>
  <c r="E65" i="6"/>
  <c r="F65" i="6" s="1"/>
  <c r="G65" i="6" s="1"/>
  <c r="C66" i="6" s="1"/>
  <c r="N65" i="5" l="1"/>
  <c r="U65" i="6"/>
  <c r="W65" i="6" s="1"/>
  <c r="J67" i="7"/>
  <c r="N67" i="6"/>
  <c r="F68" i="9"/>
  <c r="G68" i="9" s="1"/>
  <c r="H68" i="9" s="1"/>
  <c r="C69" i="9" s="1"/>
  <c r="I71" i="9"/>
  <c r="J71" i="9"/>
  <c r="B72" i="9"/>
  <c r="R107" i="9"/>
  <c r="D106" i="9"/>
  <c r="E69" i="9"/>
  <c r="K68" i="9"/>
  <c r="E66" i="6"/>
  <c r="F66" i="6" s="1"/>
  <c r="G66" i="6" s="1"/>
  <c r="C67" i="6" s="1"/>
  <c r="E66" i="5"/>
  <c r="F66" i="5" s="1"/>
  <c r="G66" i="5" s="1"/>
  <c r="C67" i="5" s="1"/>
  <c r="B69" i="6"/>
  <c r="I68" i="6"/>
  <c r="H68" i="6"/>
  <c r="L68" i="6"/>
  <c r="D68" i="6"/>
  <c r="I67" i="5"/>
  <c r="H67" i="5"/>
  <c r="D67" i="5"/>
  <c r="L67" i="5"/>
  <c r="B68" i="5"/>
  <c r="J66" i="5"/>
  <c r="E66" i="7"/>
  <c r="F66" i="7" s="1"/>
  <c r="G66" i="7" s="1"/>
  <c r="C67" i="7" s="1"/>
  <c r="H68" i="7"/>
  <c r="D68" i="7"/>
  <c r="L68" i="7"/>
  <c r="B69" i="7"/>
  <c r="I68" i="7"/>
  <c r="J68" i="7" l="1"/>
  <c r="N68" i="7" s="1"/>
  <c r="N66" i="5"/>
  <c r="U66" i="7"/>
  <c r="W66" i="7" s="1"/>
  <c r="U66" i="6"/>
  <c r="W66" i="6" s="1"/>
  <c r="J68" i="6"/>
  <c r="N67" i="7"/>
  <c r="V67" i="7"/>
  <c r="F69" i="9"/>
  <c r="G69" i="9" s="1"/>
  <c r="H69" i="9" s="1"/>
  <c r="C70" i="9" s="1"/>
  <c r="R108" i="9"/>
  <c r="D107" i="9"/>
  <c r="E70" i="9"/>
  <c r="K69" i="9"/>
  <c r="I72" i="9"/>
  <c r="B73" i="9"/>
  <c r="J72" i="9"/>
  <c r="E67" i="7"/>
  <c r="F67" i="7" s="1"/>
  <c r="G67" i="7" s="1"/>
  <c r="C68" i="7" s="1"/>
  <c r="E67" i="5"/>
  <c r="F67" i="5" s="1"/>
  <c r="G67" i="5" s="1"/>
  <c r="C68" i="5" s="1"/>
  <c r="E67" i="6"/>
  <c r="F67" i="6" s="1"/>
  <c r="G67" i="6" s="1"/>
  <c r="C68" i="6" s="1"/>
  <c r="J67" i="5"/>
  <c r="H69" i="7"/>
  <c r="D69" i="7"/>
  <c r="J69" i="7" s="1"/>
  <c r="L69" i="7"/>
  <c r="B70" i="7"/>
  <c r="I69" i="7"/>
  <c r="I68" i="5"/>
  <c r="D68" i="5"/>
  <c r="H68" i="5"/>
  <c r="L68" i="5"/>
  <c r="B69" i="5"/>
  <c r="B70" i="6"/>
  <c r="I69" i="6"/>
  <c r="D69" i="6"/>
  <c r="L69" i="6"/>
  <c r="H69" i="6"/>
  <c r="V68" i="7" l="1"/>
  <c r="J69" i="6"/>
  <c r="V69" i="6" s="1"/>
  <c r="J68" i="5"/>
  <c r="N69" i="7"/>
  <c r="V69" i="7"/>
  <c r="N68" i="5"/>
  <c r="U68" i="7"/>
  <c r="W68" i="7" s="1"/>
  <c r="U68" i="6"/>
  <c r="N68" i="6"/>
  <c r="V68" i="6"/>
  <c r="N67" i="5"/>
  <c r="U67" i="7"/>
  <c r="W67" i="7" s="1"/>
  <c r="U67" i="6"/>
  <c r="W67" i="6" s="1"/>
  <c r="N69" i="6"/>
  <c r="F70" i="9"/>
  <c r="G70" i="9" s="1"/>
  <c r="H70" i="9" s="1"/>
  <c r="C71" i="9" s="1"/>
  <c r="I73" i="9"/>
  <c r="B74" i="9"/>
  <c r="J73" i="9"/>
  <c r="R109" i="9"/>
  <c r="D108" i="9"/>
  <c r="K70" i="9"/>
  <c r="E68" i="6"/>
  <c r="F68" i="6" s="1"/>
  <c r="G68" i="6" s="1"/>
  <c r="C69" i="6" s="1"/>
  <c r="E68" i="5"/>
  <c r="F68" i="5" s="1"/>
  <c r="G68" i="5" s="1"/>
  <c r="C69" i="5" s="1"/>
  <c r="H70" i="7"/>
  <c r="D70" i="7"/>
  <c r="L70" i="7"/>
  <c r="B71" i="7"/>
  <c r="I70" i="7"/>
  <c r="E68" i="7"/>
  <c r="F68" i="7" s="1"/>
  <c r="G68" i="7" s="1"/>
  <c r="C69" i="7" s="1"/>
  <c r="I69" i="5"/>
  <c r="H69" i="5"/>
  <c r="D69" i="5"/>
  <c r="J69" i="5" s="1"/>
  <c r="B70" i="5"/>
  <c r="L69" i="5"/>
  <c r="B71" i="6"/>
  <c r="I70" i="6"/>
  <c r="H70" i="6"/>
  <c r="D70" i="6"/>
  <c r="L70" i="6"/>
  <c r="J70" i="7" l="1"/>
  <c r="J70" i="6"/>
  <c r="V70" i="6" s="1"/>
  <c r="W68" i="6"/>
  <c r="U69" i="7"/>
  <c r="W69" i="7" s="1"/>
  <c r="U69" i="6"/>
  <c r="W69" i="6" s="1"/>
  <c r="N70" i="7"/>
  <c r="V70" i="7"/>
  <c r="F71" i="9"/>
  <c r="E71" i="9"/>
  <c r="I74" i="9"/>
  <c r="J74" i="9"/>
  <c r="B75" i="9"/>
  <c r="R110" i="9"/>
  <c r="D109" i="9"/>
  <c r="E69" i="5"/>
  <c r="F69" i="5" s="1"/>
  <c r="G69" i="5" s="1"/>
  <c r="C70" i="5" s="1"/>
  <c r="N70" i="6"/>
  <c r="N69" i="5"/>
  <c r="H71" i="7"/>
  <c r="D71" i="7"/>
  <c r="L71" i="7"/>
  <c r="B72" i="7"/>
  <c r="I71" i="7"/>
  <c r="E69" i="6"/>
  <c r="F69" i="6" s="1"/>
  <c r="G69" i="6" s="1"/>
  <c r="C70" i="6" s="1"/>
  <c r="E69" i="7"/>
  <c r="F69" i="7" s="1"/>
  <c r="G69" i="7" s="1"/>
  <c r="C70" i="7" s="1"/>
  <c r="B72" i="6"/>
  <c r="I71" i="6"/>
  <c r="D71" i="6"/>
  <c r="L71" i="6"/>
  <c r="H71" i="6"/>
  <c r="I70" i="5"/>
  <c r="D70" i="5"/>
  <c r="H70" i="5"/>
  <c r="B71" i="5"/>
  <c r="L70" i="5"/>
  <c r="J71" i="7" l="1"/>
  <c r="N71" i="7"/>
  <c r="V71" i="7"/>
  <c r="J71" i="6"/>
  <c r="J70" i="5"/>
  <c r="I75" i="9"/>
  <c r="J75" i="9"/>
  <c r="B76" i="9"/>
  <c r="E72" i="9"/>
  <c r="G71" i="9"/>
  <c r="H71" i="9" s="1"/>
  <c r="C72" i="9" s="1"/>
  <c r="K71" i="9"/>
  <c r="R111" i="9"/>
  <c r="D110" i="9"/>
  <c r="E70" i="7"/>
  <c r="F70" i="7" s="1"/>
  <c r="G70" i="7" s="1"/>
  <c r="C71" i="7" s="1"/>
  <c r="E70" i="6"/>
  <c r="F70" i="6" s="1"/>
  <c r="G70" i="6" s="1"/>
  <c r="C71" i="6" s="1"/>
  <c r="E70" i="5"/>
  <c r="F70" i="5" s="1"/>
  <c r="G70" i="5" s="1"/>
  <c r="C71" i="5" s="1"/>
  <c r="H72" i="7"/>
  <c r="D72" i="7"/>
  <c r="L72" i="7"/>
  <c r="B73" i="7"/>
  <c r="I72" i="7"/>
  <c r="B73" i="6"/>
  <c r="I72" i="6"/>
  <c r="H72" i="6"/>
  <c r="L72" i="6"/>
  <c r="D72" i="6"/>
  <c r="I71" i="5"/>
  <c r="H71" i="5"/>
  <c r="D71" i="5"/>
  <c r="J71" i="5" s="1"/>
  <c r="L71" i="5"/>
  <c r="B72" i="5"/>
  <c r="J72" i="7" l="1"/>
  <c r="N71" i="5"/>
  <c r="U71" i="7"/>
  <c r="W71" i="7" s="1"/>
  <c r="U71" i="6"/>
  <c r="N71" i="6"/>
  <c r="V71" i="6"/>
  <c r="J72" i="6"/>
  <c r="N72" i="7"/>
  <c r="V72" i="7"/>
  <c r="N70" i="5"/>
  <c r="U70" i="7"/>
  <c r="W70" i="7" s="1"/>
  <c r="U70" i="6"/>
  <c r="W70" i="6" s="1"/>
  <c r="F72" i="9"/>
  <c r="G72" i="9" s="1"/>
  <c r="H72" i="9" s="1"/>
  <c r="C73" i="9" s="1"/>
  <c r="E73" i="9"/>
  <c r="K72" i="9"/>
  <c r="R112" i="9"/>
  <c r="D111" i="9"/>
  <c r="I76" i="9"/>
  <c r="B77" i="9"/>
  <c r="J76" i="9"/>
  <c r="E71" i="5"/>
  <c r="F71" i="5" s="1"/>
  <c r="G71" i="5" s="1"/>
  <c r="C72" i="5" s="1"/>
  <c r="E72" i="5" s="1"/>
  <c r="F72" i="5" s="1"/>
  <c r="E71" i="6"/>
  <c r="F71" i="6" s="1"/>
  <c r="G71" i="6" s="1"/>
  <c r="C72" i="6" s="1"/>
  <c r="E71" i="7"/>
  <c r="F71" i="7" s="1"/>
  <c r="G71" i="7" s="1"/>
  <c r="C72" i="7" s="1"/>
  <c r="B74" i="6"/>
  <c r="I73" i="6"/>
  <c r="D73" i="6"/>
  <c r="L73" i="6"/>
  <c r="H73" i="6"/>
  <c r="H73" i="7"/>
  <c r="D73" i="7"/>
  <c r="J73" i="7" s="1"/>
  <c r="L73" i="7"/>
  <c r="B74" i="7"/>
  <c r="I73" i="7"/>
  <c r="I72" i="5"/>
  <c r="H72" i="5"/>
  <c r="D72" i="5"/>
  <c r="L72" i="5"/>
  <c r="B73" i="5"/>
  <c r="W71" i="6" l="1"/>
  <c r="N73" i="7"/>
  <c r="V73" i="7"/>
  <c r="J72" i="5"/>
  <c r="N72" i="6"/>
  <c r="V72" i="6"/>
  <c r="J73" i="6"/>
  <c r="F73" i="9"/>
  <c r="G73" i="9" s="1"/>
  <c r="H73" i="9" s="1"/>
  <c r="C74" i="9" s="1"/>
  <c r="E74" i="9"/>
  <c r="K73" i="9"/>
  <c r="I77" i="9"/>
  <c r="B78" i="9"/>
  <c r="J77" i="9"/>
  <c r="R113" i="9"/>
  <c r="D112" i="9"/>
  <c r="E72" i="7"/>
  <c r="F72" i="7" s="1"/>
  <c r="G72" i="7" s="1"/>
  <c r="C73" i="7" s="1"/>
  <c r="B75" i="6"/>
  <c r="I74" i="6"/>
  <c r="H74" i="6"/>
  <c r="D74" i="6"/>
  <c r="J74" i="6" s="1"/>
  <c r="L74" i="6"/>
  <c r="E72" i="6"/>
  <c r="F72" i="6" s="1"/>
  <c r="G72" i="6" s="1"/>
  <c r="C73" i="6" s="1"/>
  <c r="G72" i="5"/>
  <c r="C73" i="5" s="1"/>
  <c r="H74" i="7"/>
  <c r="D74" i="7"/>
  <c r="L74" i="7"/>
  <c r="B75" i="7"/>
  <c r="I74" i="7"/>
  <c r="J74" i="7" s="1"/>
  <c r="I73" i="5"/>
  <c r="H73" i="5"/>
  <c r="D73" i="5"/>
  <c r="B74" i="5"/>
  <c r="L73" i="5"/>
  <c r="J73" i="5" l="1"/>
  <c r="N73" i="5" s="1"/>
  <c r="U73" i="7"/>
  <c r="W73" i="7" s="1"/>
  <c r="U73" i="6"/>
  <c r="N74" i="7"/>
  <c r="V74" i="7"/>
  <c r="N74" i="6"/>
  <c r="V74" i="6"/>
  <c r="N73" i="6"/>
  <c r="V73" i="6"/>
  <c r="U72" i="7"/>
  <c r="W72" i="7" s="1"/>
  <c r="U72" i="6"/>
  <c r="W72" i="6" s="1"/>
  <c r="N72" i="5"/>
  <c r="F74" i="9"/>
  <c r="G74" i="9" s="1"/>
  <c r="H74" i="9" s="1"/>
  <c r="C75" i="9" s="1"/>
  <c r="R114" i="9"/>
  <c r="D113" i="9"/>
  <c r="E75" i="9"/>
  <c r="K74" i="9"/>
  <c r="I78" i="9"/>
  <c r="J78" i="9"/>
  <c r="B79" i="9"/>
  <c r="E73" i="6"/>
  <c r="F73" i="6" s="1"/>
  <c r="G73" i="6" s="1"/>
  <c r="C74" i="6" s="1"/>
  <c r="E73" i="5"/>
  <c r="F73" i="5" s="1"/>
  <c r="G73" i="5" s="1"/>
  <c r="C74" i="5" s="1"/>
  <c r="I74" i="5"/>
  <c r="D74" i="5"/>
  <c r="H74" i="5"/>
  <c r="B75" i="5"/>
  <c r="L74" i="5"/>
  <c r="B76" i="6"/>
  <c r="I75" i="6"/>
  <c r="D75" i="6"/>
  <c r="J75" i="6" s="1"/>
  <c r="V75" i="6" s="1"/>
  <c r="L75" i="6"/>
  <c r="H75" i="6"/>
  <c r="E73" i="7"/>
  <c r="F73" i="7" s="1"/>
  <c r="G73" i="7" s="1"/>
  <c r="C74" i="7" s="1"/>
  <c r="H75" i="7"/>
  <c r="D75" i="7"/>
  <c r="L75" i="7"/>
  <c r="B76" i="7"/>
  <c r="I75" i="7"/>
  <c r="W73" i="6" l="1"/>
  <c r="J74" i="5"/>
  <c r="N74" i="5" s="1"/>
  <c r="J75" i="7"/>
  <c r="N75" i="6"/>
  <c r="F75" i="9"/>
  <c r="G75" i="9" s="1"/>
  <c r="H75" i="9" s="1"/>
  <c r="C76" i="9" s="1"/>
  <c r="I79" i="9"/>
  <c r="J79" i="9"/>
  <c r="B80" i="9"/>
  <c r="R115" i="9"/>
  <c r="D114" i="9"/>
  <c r="E76" i="9"/>
  <c r="K75" i="9"/>
  <c r="E74" i="7"/>
  <c r="F74" i="7" s="1"/>
  <c r="G74" i="7" s="1"/>
  <c r="C75" i="7" s="1"/>
  <c r="E74" i="5"/>
  <c r="F74" i="5" s="1"/>
  <c r="G74" i="5" s="1"/>
  <c r="C75" i="5" s="1"/>
  <c r="E74" i="6"/>
  <c r="F74" i="6" s="1"/>
  <c r="G74" i="6" s="1"/>
  <c r="C75" i="6" s="1"/>
  <c r="B77" i="6"/>
  <c r="I76" i="6"/>
  <c r="H76" i="6"/>
  <c r="D76" i="6"/>
  <c r="L76" i="6"/>
  <c r="I75" i="5"/>
  <c r="H75" i="5"/>
  <c r="D75" i="5"/>
  <c r="L75" i="5"/>
  <c r="B76" i="5"/>
  <c r="H76" i="7"/>
  <c r="D76" i="7"/>
  <c r="L76" i="7"/>
  <c r="B77" i="7"/>
  <c r="I76" i="7"/>
  <c r="J76" i="7" l="1"/>
  <c r="N76" i="7" s="1"/>
  <c r="N75" i="7"/>
  <c r="V75" i="7"/>
  <c r="U74" i="7"/>
  <c r="W74" i="7" s="1"/>
  <c r="U74" i="6"/>
  <c r="W74" i="6" s="1"/>
  <c r="J76" i="6"/>
  <c r="J75" i="5"/>
  <c r="F76" i="9"/>
  <c r="G76" i="9" s="1"/>
  <c r="H76" i="9" s="1"/>
  <c r="C77" i="9" s="1"/>
  <c r="I80" i="9"/>
  <c r="B81" i="9"/>
  <c r="J80" i="9"/>
  <c r="R116" i="9"/>
  <c r="D115" i="9"/>
  <c r="E77" i="9"/>
  <c r="K76" i="9"/>
  <c r="E75" i="6"/>
  <c r="F75" i="6" s="1"/>
  <c r="G75" i="6" s="1"/>
  <c r="C76" i="6" s="1"/>
  <c r="E75" i="5"/>
  <c r="F75" i="5" s="1"/>
  <c r="G75" i="5" s="1"/>
  <c r="C76" i="5" s="1"/>
  <c r="B78" i="6"/>
  <c r="I77" i="6"/>
  <c r="D77" i="6"/>
  <c r="J77" i="6" s="1"/>
  <c r="L77" i="6"/>
  <c r="H77" i="6"/>
  <c r="E75" i="7"/>
  <c r="F75" i="7" s="1"/>
  <c r="G75" i="7" s="1"/>
  <c r="C76" i="7" s="1"/>
  <c r="I76" i="5"/>
  <c r="D76" i="5"/>
  <c r="J76" i="5" s="1"/>
  <c r="B77" i="5"/>
  <c r="H76" i="5"/>
  <c r="L76" i="5"/>
  <c r="H77" i="7"/>
  <c r="D77" i="7"/>
  <c r="L77" i="7"/>
  <c r="B78" i="7"/>
  <c r="I77" i="7"/>
  <c r="V76" i="7" l="1"/>
  <c r="J77" i="7"/>
  <c r="V77" i="7" s="1"/>
  <c r="N75" i="5"/>
  <c r="U75" i="7"/>
  <c r="W75" i="7" s="1"/>
  <c r="U75" i="6"/>
  <c r="W75" i="6" s="1"/>
  <c r="N76" i="6"/>
  <c r="V76" i="6"/>
  <c r="N76" i="5"/>
  <c r="U76" i="7"/>
  <c r="W76" i="7" s="1"/>
  <c r="U76" i="6"/>
  <c r="N77" i="6"/>
  <c r="V77" i="6"/>
  <c r="N77" i="7"/>
  <c r="F77" i="9"/>
  <c r="G77" i="9" s="1"/>
  <c r="H77" i="9" s="1"/>
  <c r="C78" i="9" s="1"/>
  <c r="R117" i="9"/>
  <c r="D116" i="9"/>
  <c r="E78" i="9"/>
  <c r="K77" i="9"/>
  <c r="I81" i="9"/>
  <c r="B82" i="9"/>
  <c r="J81" i="9"/>
  <c r="E76" i="7"/>
  <c r="F76" i="7" s="1"/>
  <c r="G76" i="7" s="1"/>
  <c r="C77" i="7" s="1"/>
  <c r="E76" i="5"/>
  <c r="F76" i="5" s="1"/>
  <c r="G76" i="5" s="1"/>
  <c r="C77" i="5" s="1"/>
  <c r="E76" i="6"/>
  <c r="F76" i="6" s="1"/>
  <c r="G76" i="6" s="1"/>
  <c r="C77" i="6" s="1"/>
  <c r="B79" i="6"/>
  <c r="I78" i="6"/>
  <c r="H78" i="6"/>
  <c r="D78" i="6"/>
  <c r="L78" i="6"/>
  <c r="H78" i="7"/>
  <c r="D78" i="7"/>
  <c r="J78" i="7" s="1"/>
  <c r="L78" i="7"/>
  <c r="B79" i="7"/>
  <c r="I78" i="7"/>
  <c r="I77" i="5"/>
  <c r="H77" i="5"/>
  <c r="D77" i="5"/>
  <c r="L77" i="5"/>
  <c r="B78" i="5"/>
  <c r="J78" i="6" l="1"/>
  <c r="N78" i="7"/>
  <c r="V78" i="7"/>
  <c r="N78" i="6"/>
  <c r="V78" i="6"/>
  <c r="W76" i="6"/>
  <c r="J77" i="5"/>
  <c r="F78" i="9"/>
  <c r="G78" i="9" s="1"/>
  <c r="H78" i="9" s="1"/>
  <c r="C79" i="9" s="1"/>
  <c r="I82" i="9"/>
  <c r="J82" i="9"/>
  <c r="B83" i="9"/>
  <c r="R118" i="9"/>
  <c r="D117" i="9"/>
  <c r="E79" i="9"/>
  <c r="K78" i="9"/>
  <c r="E77" i="6"/>
  <c r="F77" i="6" s="1"/>
  <c r="G77" i="6" s="1"/>
  <c r="C78" i="6" s="1"/>
  <c r="E77" i="5"/>
  <c r="F77" i="5" s="1"/>
  <c r="G77" i="5" s="1"/>
  <c r="C78" i="5" s="1"/>
  <c r="E77" i="7"/>
  <c r="F77" i="7" s="1"/>
  <c r="G77" i="7" s="1"/>
  <c r="C78" i="7" s="1"/>
  <c r="H79" i="7"/>
  <c r="D79" i="7"/>
  <c r="L79" i="7"/>
  <c r="B80" i="7"/>
  <c r="I79" i="7"/>
  <c r="I78" i="5"/>
  <c r="D78" i="5"/>
  <c r="H78" i="5"/>
  <c r="L78" i="5"/>
  <c r="B79" i="5"/>
  <c r="B80" i="6"/>
  <c r="I79" i="6"/>
  <c r="D79" i="6"/>
  <c r="L79" i="6"/>
  <c r="H79" i="6"/>
  <c r="J79" i="6" l="1"/>
  <c r="N79" i="6"/>
  <c r="V79" i="6"/>
  <c r="N77" i="5"/>
  <c r="U77" i="6"/>
  <c r="W77" i="6" s="1"/>
  <c r="U77" i="7"/>
  <c r="W77" i="7" s="1"/>
  <c r="J79" i="7"/>
  <c r="F79" i="9"/>
  <c r="G79" i="9" s="1"/>
  <c r="H79" i="9" s="1"/>
  <c r="C80" i="9" s="1"/>
  <c r="E80" i="9"/>
  <c r="K79" i="9"/>
  <c r="I83" i="9"/>
  <c r="J83" i="9"/>
  <c r="B84" i="9"/>
  <c r="R119" i="9"/>
  <c r="D118" i="9"/>
  <c r="E78" i="5"/>
  <c r="F78" i="5" s="1"/>
  <c r="G78" i="5" s="1"/>
  <c r="C79" i="5" s="1"/>
  <c r="I79" i="5"/>
  <c r="H79" i="5"/>
  <c r="D79" i="5"/>
  <c r="L79" i="5"/>
  <c r="B80" i="5"/>
  <c r="E78" i="7"/>
  <c r="F78" i="7" s="1"/>
  <c r="G78" i="7" s="1"/>
  <c r="C79" i="7" s="1"/>
  <c r="E78" i="6"/>
  <c r="F78" i="6" s="1"/>
  <c r="G78" i="6" s="1"/>
  <c r="C79" i="6" s="1"/>
  <c r="B81" i="6"/>
  <c r="I80" i="6"/>
  <c r="H80" i="6"/>
  <c r="D80" i="6"/>
  <c r="L80" i="6"/>
  <c r="J78" i="5"/>
  <c r="H80" i="7"/>
  <c r="D80" i="7"/>
  <c r="J80" i="7" s="1"/>
  <c r="L80" i="7"/>
  <c r="B81" i="7"/>
  <c r="I80" i="7"/>
  <c r="J80" i="6" l="1"/>
  <c r="V80" i="6" s="1"/>
  <c r="N80" i="7"/>
  <c r="V80" i="7"/>
  <c r="N78" i="5"/>
  <c r="U78" i="7"/>
  <c r="W78" i="7" s="1"/>
  <c r="U78" i="6"/>
  <c r="W78" i="6" s="1"/>
  <c r="N79" i="7"/>
  <c r="V79" i="7"/>
  <c r="J79" i="5"/>
  <c r="F80" i="9"/>
  <c r="R120" i="9"/>
  <c r="D119" i="9"/>
  <c r="E81" i="9"/>
  <c r="G80" i="9"/>
  <c r="H80" i="9" s="1"/>
  <c r="C81" i="9" s="1"/>
  <c r="K80" i="9"/>
  <c r="I84" i="9"/>
  <c r="B85" i="9"/>
  <c r="J84" i="9"/>
  <c r="E79" i="7"/>
  <c r="F79" i="7" s="1"/>
  <c r="G79" i="7" s="1"/>
  <c r="C80" i="7" s="1"/>
  <c r="E79" i="5"/>
  <c r="F79" i="5" s="1"/>
  <c r="G79" i="5" s="1"/>
  <c r="C80" i="5" s="1"/>
  <c r="E79" i="6"/>
  <c r="F79" i="6" s="1"/>
  <c r="G79" i="6" s="1"/>
  <c r="C80" i="6" s="1"/>
  <c r="N80" i="6"/>
  <c r="H81" i="7"/>
  <c r="D81" i="7"/>
  <c r="L81" i="7"/>
  <c r="B82" i="7"/>
  <c r="I81" i="7"/>
  <c r="B82" i="6"/>
  <c r="I81" i="6"/>
  <c r="D81" i="6"/>
  <c r="J81" i="6" s="1"/>
  <c r="V81" i="6" s="1"/>
  <c r="L81" i="6"/>
  <c r="H81" i="6"/>
  <c r="I80" i="5"/>
  <c r="D80" i="5"/>
  <c r="H80" i="5"/>
  <c r="B81" i="5"/>
  <c r="L80" i="5"/>
  <c r="J80" i="5" l="1"/>
  <c r="J81" i="7"/>
  <c r="N79" i="5"/>
  <c r="U79" i="7"/>
  <c r="W79" i="7" s="1"/>
  <c r="U79" i="6"/>
  <c r="W79" i="6" s="1"/>
  <c r="N81" i="6"/>
  <c r="F81" i="9"/>
  <c r="G81" i="9" s="1"/>
  <c r="H81" i="9" s="1"/>
  <c r="C82" i="9" s="1"/>
  <c r="I85" i="9"/>
  <c r="B86" i="9"/>
  <c r="J85" i="9"/>
  <c r="R121" i="9"/>
  <c r="D120" i="9"/>
  <c r="E82" i="9"/>
  <c r="K81" i="9"/>
  <c r="E80" i="5"/>
  <c r="F80" i="5" s="1"/>
  <c r="G80" i="5" s="1"/>
  <c r="C81" i="5" s="1"/>
  <c r="E80" i="6"/>
  <c r="F80" i="6" s="1"/>
  <c r="G80" i="6" s="1"/>
  <c r="C81" i="6" s="1"/>
  <c r="I81" i="5"/>
  <c r="H81" i="5"/>
  <c r="D81" i="5"/>
  <c r="B82" i="5"/>
  <c r="L81" i="5"/>
  <c r="B83" i="6"/>
  <c r="I82" i="6"/>
  <c r="H82" i="6"/>
  <c r="D82" i="6"/>
  <c r="L82" i="6"/>
  <c r="E80" i="7"/>
  <c r="F80" i="7" s="1"/>
  <c r="G80" i="7" s="1"/>
  <c r="C81" i="7" s="1"/>
  <c r="H82" i="7"/>
  <c r="D82" i="7"/>
  <c r="L82" i="7"/>
  <c r="B83" i="7"/>
  <c r="I82" i="7"/>
  <c r="J82" i="6" l="1"/>
  <c r="V82" i="6" s="1"/>
  <c r="N81" i="7"/>
  <c r="V81" i="7"/>
  <c r="J82" i="7"/>
  <c r="J81" i="5"/>
  <c r="N81" i="5" s="1"/>
  <c r="N80" i="5"/>
  <c r="U80" i="7"/>
  <c r="W80" i="7" s="1"/>
  <c r="U80" i="6"/>
  <c r="W80" i="6" s="1"/>
  <c r="N82" i="6"/>
  <c r="F82" i="9"/>
  <c r="G82" i="9" s="1"/>
  <c r="H82" i="9" s="1"/>
  <c r="C83" i="9" s="1"/>
  <c r="K82" i="9"/>
  <c r="I86" i="9"/>
  <c r="J86" i="9"/>
  <c r="B87" i="9"/>
  <c r="R122" i="9"/>
  <c r="D121" i="9"/>
  <c r="E81" i="6"/>
  <c r="F81" i="6" s="1"/>
  <c r="G81" i="6" s="1"/>
  <c r="C82" i="6" s="1"/>
  <c r="E81" i="5"/>
  <c r="F81" i="5" s="1"/>
  <c r="G81" i="5" s="1"/>
  <c r="C82" i="5" s="1"/>
  <c r="B84" i="6"/>
  <c r="I83" i="6"/>
  <c r="D83" i="6"/>
  <c r="L83" i="6"/>
  <c r="H83" i="6"/>
  <c r="E81" i="7"/>
  <c r="F81" i="7" s="1"/>
  <c r="G81" i="7" s="1"/>
  <c r="C82" i="7" s="1"/>
  <c r="I82" i="5"/>
  <c r="H82" i="5"/>
  <c r="D82" i="5"/>
  <c r="L82" i="5"/>
  <c r="B83" i="5"/>
  <c r="H83" i="7"/>
  <c r="D83" i="7"/>
  <c r="J83" i="7" s="1"/>
  <c r="L83" i="7"/>
  <c r="B84" i="7"/>
  <c r="I83" i="7"/>
  <c r="N83" i="7" l="1"/>
  <c r="V83" i="7"/>
  <c r="U81" i="7"/>
  <c r="W81" i="7" s="1"/>
  <c r="U81" i="6"/>
  <c r="W81" i="6" s="1"/>
  <c r="N82" i="7"/>
  <c r="V82" i="7"/>
  <c r="J83" i="6"/>
  <c r="V83" i="6" s="1"/>
  <c r="F83" i="9"/>
  <c r="E83" i="9"/>
  <c r="R123" i="9"/>
  <c r="D122" i="9"/>
  <c r="I87" i="9"/>
  <c r="J87" i="9"/>
  <c r="B88" i="9"/>
  <c r="E82" i="5"/>
  <c r="F82" i="5" s="1"/>
  <c r="G82" i="5" s="1"/>
  <c r="C83" i="5" s="1"/>
  <c r="I83" i="5"/>
  <c r="D83" i="5"/>
  <c r="H83" i="5"/>
  <c r="L83" i="5"/>
  <c r="B84" i="5"/>
  <c r="H84" i="7"/>
  <c r="D84" i="7"/>
  <c r="L84" i="7"/>
  <c r="B85" i="7"/>
  <c r="I84" i="7"/>
  <c r="J82" i="5"/>
  <c r="B85" i="6"/>
  <c r="I84" i="6"/>
  <c r="H84" i="6"/>
  <c r="D84" i="6"/>
  <c r="L84" i="6"/>
  <c r="E82" i="6"/>
  <c r="F82" i="6" s="1"/>
  <c r="G82" i="6" s="1"/>
  <c r="C83" i="6" s="1"/>
  <c r="E82" i="7"/>
  <c r="F82" i="7" s="1"/>
  <c r="G82" i="7" s="1"/>
  <c r="C83" i="7" s="1"/>
  <c r="J84" i="6" l="1"/>
  <c r="J83" i="5"/>
  <c r="N83" i="5" s="1"/>
  <c r="N84" i="6"/>
  <c r="V84" i="6"/>
  <c r="N82" i="5"/>
  <c r="U82" i="7"/>
  <c r="W82" i="7" s="1"/>
  <c r="U82" i="6"/>
  <c r="W82" i="6" s="1"/>
  <c r="N83" i="6"/>
  <c r="J84" i="7"/>
  <c r="E84" i="9"/>
  <c r="G83" i="9"/>
  <c r="H83" i="9" s="1"/>
  <c r="C84" i="9" s="1"/>
  <c r="K83" i="9"/>
  <c r="I88" i="9"/>
  <c r="B89" i="9"/>
  <c r="J88" i="9"/>
  <c r="R124" i="9"/>
  <c r="D123" i="9"/>
  <c r="E83" i="5"/>
  <c r="F83" i="5" s="1"/>
  <c r="G83" i="5" s="1"/>
  <c r="C84" i="5" s="1"/>
  <c r="E83" i="6"/>
  <c r="F83" i="6" s="1"/>
  <c r="G83" i="6" s="1"/>
  <c r="C84" i="6" s="1"/>
  <c r="H85" i="7"/>
  <c r="D85" i="7"/>
  <c r="L85" i="7"/>
  <c r="B86" i="7"/>
  <c r="I85" i="7"/>
  <c r="B86" i="6"/>
  <c r="I85" i="6"/>
  <c r="D85" i="6"/>
  <c r="J85" i="6" s="1"/>
  <c r="L85" i="6"/>
  <c r="H85" i="6"/>
  <c r="I84" i="5"/>
  <c r="H84" i="5"/>
  <c r="D84" i="5"/>
  <c r="L84" i="5"/>
  <c r="B85" i="5"/>
  <c r="E83" i="7"/>
  <c r="F83" i="7" s="1"/>
  <c r="G83" i="7" s="1"/>
  <c r="C84" i="7" s="1"/>
  <c r="J85" i="7" l="1"/>
  <c r="U83" i="6"/>
  <c r="W83" i="6" s="1"/>
  <c r="U83" i="7"/>
  <c r="W83" i="7" s="1"/>
  <c r="N85" i="6"/>
  <c r="V85" i="6"/>
  <c r="N85" i="7"/>
  <c r="V85" i="7"/>
  <c r="N84" i="7"/>
  <c r="V84" i="7"/>
  <c r="J84" i="5"/>
  <c r="I89" i="9"/>
  <c r="B90" i="9"/>
  <c r="J89" i="9"/>
  <c r="F84" i="9"/>
  <c r="G84" i="9" s="1"/>
  <c r="H84" i="9" s="1"/>
  <c r="C85" i="9" s="1"/>
  <c r="R125" i="9"/>
  <c r="D124" i="9"/>
  <c r="E85" i="9"/>
  <c r="K84" i="9"/>
  <c r="E84" i="7"/>
  <c r="F84" i="7" s="1"/>
  <c r="G84" i="7" s="1"/>
  <c r="C85" i="7" s="1"/>
  <c r="E84" i="5"/>
  <c r="F84" i="5" s="1"/>
  <c r="G84" i="5" s="1"/>
  <c r="C85" i="5" s="1"/>
  <c r="I85" i="5"/>
  <c r="H85" i="5"/>
  <c r="D85" i="5"/>
  <c r="J85" i="5" s="1"/>
  <c r="L85" i="5"/>
  <c r="B86" i="5"/>
  <c r="E84" i="6"/>
  <c r="F84" i="6" s="1"/>
  <c r="G84" i="6" s="1"/>
  <c r="C85" i="6" s="1"/>
  <c r="B87" i="6"/>
  <c r="I86" i="6"/>
  <c r="H86" i="6"/>
  <c r="D86" i="6"/>
  <c r="L86" i="6"/>
  <c r="H86" i="7"/>
  <c r="D86" i="7"/>
  <c r="L86" i="7"/>
  <c r="B87" i="7"/>
  <c r="I86" i="7"/>
  <c r="U85" i="7" l="1"/>
  <c r="U85" i="6"/>
  <c r="W85" i="6" s="1"/>
  <c r="J86" i="6"/>
  <c r="W85" i="7"/>
  <c r="N84" i="5"/>
  <c r="U84" i="7"/>
  <c r="W84" i="7" s="1"/>
  <c r="U84" i="6"/>
  <c r="W84" i="6" s="1"/>
  <c r="J86" i="7"/>
  <c r="F85" i="9"/>
  <c r="G85" i="9" s="1"/>
  <c r="H85" i="9" s="1"/>
  <c r="C86" i="9" s="1"/>
  <c r="R126" i="9"/>
  <c r="D125" i="9"/>
  <c r="E86" i="9"/>
  <c r="K85" i="9"/>
  <c r="I90" i="9"/>
  <c r="J90" i="9"/>
  <c r="B91" i="9"/>
  <c r="E85" i="5"/>
  <c r="F85" i="5" s="1"/>
  <c r="G85" i="5" s="1"/>
  <c r="C86" i="5" s="1"/>
  <c r="B88" i="6"/>
  <c r="I87" i="6"/>
  <c r="D87" i="6"/>
  <c r="L87" i="6"/>
  <c r="H87" i="6"/>
  <c r="E85" i="7"/>
  <c r="F85" i="7" s="1"/>
  <c r="G85" i="7" s="1"/>
  <c r="C86" i="7" s="1"/>
  <c r="E85" i="6"/>
  <c r="F85" i="6" s="1"/>
  <c r="G85" i="6" s="1"/>
  <c r="C86" i="6" s="1"/>
  <c r="N85" i="5"/>
  <c r="I86" i="5"/>
  <c r="H86" i="5"/>
  <c r="D86" i="5"/>
  <c r="L86" i="5"/>
  <c r="B87" i="5"/>
  <c r="H87" i="7"/>
  <c r="D87" i="7"/>
  <c r="L87" i="7"/>
  <c r="B88" i="7"/>
  <c r="I87" i="7"/>
  <c r="J87" i="7" l="1"/>
  <c r="N86" i="6"/>
  <c r="V86" i="6"/>
  <c r="N86" i="7"/>
  <c r="V86" i="7"/>
  <c r="J86" i="5"/>
  <c r="F86" i="9"/>
  <c r="G86" i="9" s="1"/>
  <c r="H86" i="9" s="1"/>
  <c r="C87" i="9" s="1"/>
  <c r="I91" i="9"/>
  <c r="J91" i="9"/>
  <c r="B92" i="9"/>
  <c r="R127" i="9"/>
  <c r="D126" i="9"/>
  <c r="E87" i="9"/>
  <c r="K86" i="9"/>
  <c r="E86" i="6"/>
  <c r="F86" i="6" s="1"/>
  <c r="G86" i="6" s="1"/>
  <c r="C87" i="6" s="1"/>
  <c r="E86" i="7"/>
  <c r="F86" i="7" s="1"/>
  <c r="G86" i="7" s="1"/>
  <c r="C87" i="7" s="1"/>
  <c r="E86" i="5"/>
  <c r="F86" i="5" s="1"/>
  <c r="G86" i="5" s="1"/>
  <c r="C87" i="5" s="1"/>
  <c r="J87" i="6"/>
  <c r="I87" i="5"/>
  <c r="B88" i="5"/>
  <c r="H87" i="5"/>
  <c r="D87" i="5"/>
  <c r="J87" i="5" s="1"/>
  <c r="L87" i="5"/>
  <c r="B89" i="6"/>
  <c r="I88" i="6"/>
  <c r="H88" i="6"/>
  <c r="D88" i="6"/>
  <c r="L88" i="6"/>
  <c r="H88" i="7"/>
  <c r="D88" i="7"/>
  <c r="J88" i="7" s="1"/>
  <c r="V88" i="7" s="1"/>
  <c r="L88" i="7"/>
  <c r="B89" i="7"/>
  <c r="I88" i="7"/>
  <c r="N86" i="5" l="1"/>
  <c r="U86" i="7"/>
  <c r="W86" i="7" s="1"/>
  <c r="U86" i="6"/>
  <c r="W86" i="6" s="1"/>
  <c r="U87" i="7"/>
  <c r="U87" i="6"/>
  <c r="N87" i="6"/>
  <c r="V87" i="6"/>
  <c r="J88" i="6"/>
  <c r="V88" i="6" s="1"/>
  <c r="N87" i="7"/>
  <c r="V87" i="7"/>
  <c r="F87" i="9"/>
  <c r="G87" i="9" s="1"/>
  <c r="H87" i="9" s="1"/>
  <c r="C88" i="9" s="1"/>
  <c r="R128" i="9"/>
  <c r="D127" i="9"/>
  <c r="I92" i="9"/>
  <c r="B93" i="9"/>
  <c r="J92" i="9"/>
  <c r="E88" i="9"/>
  <c r="K87" i="9"/>
  <c r="E87" i="5"/>
  <c r="F87" i="5" s="1"/>
  <c r="G87" i="5" s="1"/>
  <c r="C88" i="5" s="1"/>
  <c r="E87" i="7"/>
  <c r="F87" i="7" s="1"/>
  <c r="G87" i="7" s="1"/>
  <c r="C88" i="7" s="1"/>
  <c r="I88" i="5"/>
  <c r="B89" i="5"/>
  <c r="H88" i="5"/>
  <c r="D88" i="5"/>
  <c r="L88" i="5"/>
  <c r="E87" i="6"/>
  <c r="F87" i="6" s="1"/>
  <c r="G87" i="6" s="1"/>
  <c r="C88" i="6" s="1"/>
  <c r="H89" i="7"/>
  <c r="D89" i="7"/>
  <c r="L89" i="7"/>
  <c r="B90" i="7"/>
  <c r="I89" i="7"/>
  <c r="N88" i="7"/>
  <c r="B90" i="6"/>
  <c r="I89" i="6"/>
  <c r="D89" i="6"/>
  <c r="J89" i="6" s="1"/>
  <c r="L89" i="6"/>
  <c r="H89" i="6"/>
  <c r="N87" i="5"/>
  <c r="J89" i="7" l="1"/>
  <c r="J88" i="5"/>
  <c r="N88" i="6"/>
  <c r="N89" i="7"/>
  <c r="V89" i="7"/>
  <c r="N89" i="6"/>
  <c r="V89" i="6"/>
  <c r="N88" i="5"/>
  <c r="U88" i="7"/>
  <c r="W88" i="7" s="1"/>
  <c r="U88" i="6"/>
  <c r="W88" i="6" s="1"/>
  <c r="W87" i="6"/>
  <c r="W87" i="7"/>
  <c r="F88" i="9"/>
  <c r="G88" i="9" s="1"/>
  <c r="H88" i="9" s="1"/>
  <c r="C89" i="9" s="1"/>
  <c r="I93" i="9"/>
  <c r="B94" i="9"/>
  <c r="J93" i="9"/>
  <c r="R129" i="9"/>
  <c r="D128" i="9"/>
  <c r="E89" i="9"/>
  <c r="K88" i="9"/>
  <c r="E88" i="7"/>
  <c r="F88" i="7" s="1"/>
  <c r="G88" i="7" s="1"/>
  <c r="C89" i="7" s="1"/>
  <c r="E88" i="5"/>
  <c r="F88" i="5" s="1"/>
  <c r="G88" i="5" s="1"/>
  <c r="C89" i="5" s="1"/>
  <c r="E89" i="5" s="1"/>
  <c r="B91" i="6"/>
  <c r="I90" i="6"/>
  <c r="H90" i="6"/>
  <c r="D90" i="6"/>
  <c r="L90" i="6"/>
  <c r="E88" i="6"/>
  <c r="F88" i="6" s="1"/>
  <c r="G88" i="6" s="1"/>
  <c r="C89" i="6" s="1"/>
  <c r="H90" i="7"/>
  <c r="D90" i="7"/>
  <c r="J90" i="7" s="1"/>
  <c r="L90" i="7"/>
  <c r="B91" i="7"/>
  <c r="I90" i="7"/>
  <c r="I89" i="5"/>
  <c r="H89" i="5"/>
  <c r="D89" i="5"/>
  <c r="L89" i="5"/>
  <c r="B90" i="5"/>
  <c r="J90" i="6" l="1"/>
  <c r="N90" i="6" s="1"/>
  <c r="N90" i="7"/>
  <c r="V90" i="7"/>
  <c r="V90" i="6"/>
  <c r="F89" i="5"/>
  <c r="G89" i="5" s="1"/>
  <c r="C90" i="5" s="1"/>
  <c r="F89" i="9"/>
  <c r="G89" i="9" s="1"/>
  <c r="H89" i="9" s="1"/>
  <c r="C90" i="9" s="1"/>
  <c r="R130" i="9"/>
  <c r="D129" i="9"/>
  <c r="E90" i="9"/>
  <c r="K89" i="9"/>
  <c r="I94" i="9"/>
  <c r="J94" i="9"/>
  <c r="B95" i="9"/>
  <c r="E89" i="6"/>
  <c r="F89" i="6" s="1"/>
  <c r="G89" i="6" s="1"/>
  <c r="C90" i="6" s="1"/>
  <c r="E89" i="7"/>
  <c r="F89" i="7" s="1"/>
  <c r="G89" i="7" s="1"/>
  <c r="C90" i="7" s="1"/>
  <c r="J89" i="5"/>
  <c r="D91" i="7"/>
  <c r="L91" i="7"/>
  <c r="B92" i="7"/>
  <c r="I90" i="5"/>
  <c r="B91" i="5"/>
  <c r="H90" i="5"/>
  <c r="D90" i="5"/>
  <c r="J90" i="5" s="1"/>
  <c r="L90" i="5"/>
  <c r="B92" i="6"/>
  <c r="D91" i="6"/>
  <c r="L91" i="6"/>
  <c r="U90" i="7" l="1"/>
  <c r="W90" i="7" s="1"/>
  <c r="U90" i="6"/>
  <c r="W90" i="6" s="1"/>
  <c r="N89" i="5"/>
  <c r="U89" i="7"/>
  <c r="W89" i="7" s="1"/>
  <c r="U89" i="6"/>
  <c r="W89" i="6" s="1"/>
  <c r="E90" i="5"/>
  <c r="F90" i="5" s="1"/>
  <c r="G90" i="5" s="1"/>
  <c r="C91" i="5" s="1"/>
  <c r="E91" i="5" s="1"/>
  <c r="F90" i="9"/>
  <c r="G90" i="9" s="1"/>
  <c r="H90" i="9" s="1"/>
  <c r="C91" i="9" s="1"/>
  <c r="I95" i="9"/>
  <c r="J95" i="9"/>
  <c r="B96" i="9"/>
  <c r="R131" i="9"/>
  <c r="D130" i="9"/>
  <c r="E91" i="9"/>
  <c r="K90" i="9"/>
  <c r="E90" i="7"/>
  <c r="F90" i="7" s="1"/>
  <c r="G90" i="7" s="1"/>
  <c r="C91" i="7" s="1"/>
  <c r="E90" i="6"/>
  <c r="F90" i="6" s="1"/>
  <c r="G90" i="6" s="1"/>
  <c r="C91" i="6" s="1"/>
  <c r="B93" i="6"/>
  <c r="I92" i="6"/>
  <c r="H92" i="6"/>
  <c r="D92" i="6"/>
  <c r="L92" i="6"/>
  <c r="D91" i="5"/>
  <c r="L91" i="5"/>
  <c r="B92" i="5"/>
  <c r="N90" i="5"/>
  <c r="H92" i="7"/>
  <c r="D92" i="7"/>
  <c r="L92" i="7"/>
  <c r="B93" i="7"/>
  <c r="I92" i="7"/>
  <c r="J92" i="7" s="1"/>
  <c r="N92" i="7" l="1"/>
  <c r="V92" i="7"/>
  <c r="J92" i="6"/>
  <c r="F91" i="9"/>
  <c r="G91" i="9" s="1"/>
  <c r="H91" i="9" s="1"/>
  <c r="C92" i="9" s="1"/>
  <c r="R132" i="9"/>
  <c r="D131" i="9"/>
  <c r="I96" i="9"/>
  <c r="B97" i="9"/>
  <c r="J96" i="9"/>
  <c r="E92" i="9"/>
  <c r="K91" i="9"/>
  <c r="E91" i="6"/>
  <c r="F91" i="6" s="1"/>
  <c r="G91" i="6" s="1"/>
  <c r="C92" i="6" s="1"/>
  <c r="F91" i="5"/>
  <c r="G91" i="5" s="1"/>
  <c r="C92" i="5" s="1"/>
  <c r="E91" i="7"/>
  <c r="F91" i="7" s="1"/>
  <c r="G91" i="7" s="1"/>
  <c r="C92" i="7" s="1"/>
  <c r="H93" i="7"/>
  <c r="D93" i="7"/>
  <c r="J93" i="7" s="1"/>
  <c r="V93" i="7" s="1"/>
  <c r="L93" i="7"/>
  <c r="B94" i="7"/>
  <c r="I93" i="7"/>
  <c r="B94" i="6"/>
  <c r="I93" i="6"/>
  <c r="D93" i="6"/>
  <c r="L93" i="6"/>
  <c r="H93" i="6"/>
  <c r="I92" i="5"/>
  <c r="H92" i="5"/>
  <c r="D92" i="5"/>
  <c r="L92" i="5"/>
  <c r="B93" i="5"/>
  <c r="J93" i="6" l="1"/>
  <c r="V93" i="6" s="1"/>
  <c r="J92" i="5"/>
  <c r="U92" i="7" s="1"/>
  <c r="W92" i="7" s="1"/>
  <c r="N92" i="6"/>
  <c r="V92" i="6"/>
  <c r="U92" i="6"/>
  <c r="N93" i="7"/>
  <c r="E92" i="7"/>
  <c r="F92" i="7" s="1"/>
  <c r="G92" i="7" s="1"/>
  <c r="C93" i="7" s="1"/>
  <c r="E92" i="6"/>
  <c r="F92" i="6" s="1"/>
  <c r="G92" i="6" s="1"/>
  <c r="C93" i="6" s="1"/>
  <c r="E92" i="5"/>
  <c r="F92" i="5" s="1"/>
  <c r="G92" i="5" s="1"/>
  <c r="C93" i="5" s="1"/>
  <c r="F92" i="9"/>
  <c r="G92" i="9" s="1"/>
  <c r="H92" i="9" s="1"/>
  <c r="C93" i="9" s="1"/>
  <c r="I97" i="9"/>
  <c r="B98" i="9"/>
  <c r="J97" i="9"/>
  <c r="R133" i="9"/>
  <c r="D132" i="9"/>
  <c r="E93" i="9"/>
  <c r="K92" i="9"/>
  <c r="H91" i="7"/>
  <c r="I91" i="7" s="1"/>
  <c r="J91" i="7" s="1"/>
  <c r="H91" i="6"/>
  <c r="I91" i="6"/>
  <c r="J91" i="6" s="1"/>
  <c r="N93" i="6"/>
  <c r="H94" i="7"/>
  <c r="D94" i="7"/>
  <c r="L94" i="7"/>
  <c r="B95" i="7"/>
  <c r="I94" i="7"/>
  <c r="N92" i="5"/>
  <c r="B95" i="6"/>
  <c r="I94" i="6"/>
  <c r="H94" i="6"/>
  <c r="D94" i="6"/>
  <c r="L94" i="6"/>
  <c r="H91" i="5"/>
  <c r="I91" i="5"/>
  <c r="J91" i="5" s="1"/>
  <c r="I93" i="5"/>
  <c r="H93" i="5"/>
  <c r="D93" i="5"/>
  <c r="J93" i="5" s="1"/>
  <c r="L93" i="5"/>
  <c r="B94" i="5"/>
  <c r="N91" i="5" l="1"/>
  <c r="U91" i="7"/>
  <c r="U91" i="6"/>
  <c r="N91" i="7"/>
  <c r="V91" i="7"/>
  <c r="N91" i="6"/>
  <c r="V91" i="6"/>
  <c r="W92" i="6"/>
  <c r="U93" i="7"/>
  <c r="W93" i="7" s="1"/>
  <c r="U93" i="6"/>
  <c r="W93" i="6" s="1"/>
  <c r="J94" i="6"/>
  <c r="V94" i="6" s="1"/>
  <c r="J94" i="7"/>
  <c r="E93" i="7"/>
  <c r="F93" i="7" s="1"/>
  <c r="G93" i="7" s="1"/>
  <c r="C94" i="7" s="1"/>
  <c r="E93" i="6"/>
  <c r="F93" i="6" s="1"/>
  <c r="G93" i="6" s="1"/>
  <c r="C94" i="6" s="1"/>
  <c r="E93" i="5"/>
  <c r="F93" i="5" s="1"/>
  <c r="G93" i="5" s="1"/>
  <c r="C94" i="5" s="1"/>
  <c r="E94" i="5" s="1"/>
  <c r="F94" i="5" s="1"/>
  <c r="F93" i="9"/>
  <c r="G93" i="9" s="1"/>
  <c r="H93" i="9" s="1"/>
  <c r="C94" i="9" s="1"/>
  <c r="E94" i="9"/>
  <c r="K93" i="9"/>
  <c r="I98" i="9"/>
  <c r="J98" i="9"/>
  <c r="B99" i="9"/>
  <c r="D133" i="9"/>
  <c r="R134" i="9"/>
  <c r="H95" i="7"/>
  <c r="D95" i="7"/>
  <c r="L95" i="7"/>
  <c r="B96" i="7"/>
  <c r="I95" i="7"/>
  <c r="J95" i="7" s="1"/>
  <c r="N93" i="5"/>
  <c r="I94" i="5"/>
  <c r="B95" i="5"/>
  <c r="H94" i="5"/>
  <c r="D94" i="5"/>
  <c r="L94" i="5"/>
  <c r="B96" i="6"/>
  <c r="I95" i="6"/>
  <c r="D95" i="6"/>
  <c r="L95" i="6"/>
  <c r="H95" i="6"/>
  <c r="J94" i="5" l="1"/>
  <c r="N94" i="6"/>
  <c r="N94" i="5"/>
  <c r="U94" i="7"/>
  <c r="U94" i="6"/>
  <c r="W94" i="6" s="1"/>
  <c r="N94" i="7"/>
  <c r="V94" i="7"/>
  <c r="W91" i="6"/>
  <c r="N95" i="7"/>
  <c r="V95" i="7"/>
  <c r="W91" i="7"/>
  <c r="E94" i="7"/>
  <c r="F94" i="7" s="1"/>
  <c r="G94" i="7" s="1"/>
  <c r="C95" i="7" s="1"/>
  <c r="J95" i="6"/>
  <c r="E94" i="6"/>
  <c r="F94" i="6" s="1"/>
  <c r="G94" i="6" s="1"/>
  <c r="C95" i="6" s="1"/>
  <c r="G94" i="5"/>
  <c r="C95" i="5" s="1"/>
  <c r="E95" i="5" s="1"/>
  <c r="F94" i="9"/>
  <c r="G94" i="9" s="1"/>
  <c r="H94" i="9" s="1"/>
  <c r="C95" i="9" s="1"/>
  <c r="R135" i="9"/>
  <c r="D134" i="9"/>
  <c r="I99" i="9"/>
  <c r="J99" i="9"/>
  <c r="B100" i="9"/>
  <c r="K94" i="9"/>
  <c r="B97" i="6"/>
  <c r="I96" i="6"/>
  <c r="H96" i="6"/>
  <c r="D96" i="6"/>
  <c r="L96" i="6"/>
  <c r="I95" i="5"/>
  <c r="B96" i="5"/>
  <c r="H95" i="5"/>
  <c r="D95" i="5"/>
  <c r="L95" i="5"/>
  <c r="H96" i="7"/>
  <c r="D96" i="7"/>
  <c r="L96" i="7"/>
  <c r="B97" i="7"/>
  <c r="I96" i="7"/>
  <c r="J96" i="6" l="1"/>
  <c r="V96" i="6" s="1"/>
  <c r="F95" i="5"/>
  <c r="G95" i="5" s="1"/>
  <c r="C96" i="5" s="1"/>
  <c r="E96" i="5" s="1"/>
  <c r="N95" i="6"/>
  <c r="V95" i="6"/>
  <c r="W94" i="7"/>
  <c r="E95" i="7"/>
  <c r="F95" i="7" s="1"/>
  <c r="G95" i="7" s="1"/>
  <c r="C96" i="7" s="1"/>
  <c r="J96" i="7"/>
  <c r="E95" i="6"/>
  <c r="F95" i="6" s="1"/>
  <c r="G95" i="6" s="1"/>
  <c r="C96" i="6" s="1"/>
  <c r="J95" i="5"/>
  <c r="F95" i="9"/>
  <c r="E95" i="9"/>
  <c r="D135" i="9"/>
  <c r="R136" i="9"/>
  <c r="I100" i="9"/>
  <c r="B101" i="9"/>
  <c r="J100" i="9"/>
  <c r="H97" i="7"/>
  <c r="D97" i="7"/>
  <c r="L97" i="7"/>
  <c r="B98" i="7"/>
  <c r="I97" i="7"/>
  <c r="N96" i="6"/>
  <c r="I96" i="5"/>
  <c r="B97" i="5"/>
  <c r="H96" i="5"/>
  <c r="D96" i="5"/>
  <c r="L96" i="5"/>
  <c r="B98" i="6"/>
  <c r="I97" i="6"/>
  <c r="D97" i="6"/>
  <c r="L97" i="6"/>
  <c r="H97" i="6"/>
  <c r="J97" i="7" l="1"/>
  <c r="F96" i="5"/>
  <c r="G96" i="5" s="1"/>
  <c r="J96" i="5"/>
  <c r="U96" i="7" s="1"/>
  <c r="U96" i="6"/>
  <c r="W96" i="6" s="1"/>
  <c r="N97" i="7"/>
  <c r="V97" i="7"/>
  <c r="N95" i="5"/>
  <c r="U95" i="7"/>
  <c r="W95" i="7" s="1"/>
  <c r="U95" i="6"/>
  <c r="W95" i="6" s="1"/>
  <c r="N96" i="7"/>
  <c r="V96" i="7"/>
  <c r="E96" i="7"/>
  <c r="F96" i="7" s="1"/>
  <c r="G96" i="7" s="1"/>
  <c r="C97" i="7" s="1"/>
  <c r="J97" i="6"/>
  <c r="V97" i="6" s="1"/>
  <c r="E96" i="6"/>
  <c r="F96" i="6" s="1"/>
  <c r="G96" i="6" s="1"/>
  <c r="C97" i="6" s="1"/>
  <c r="N96" i="5"/>
  <c r="E96" i="9"/>
  <c r="G95" i="9"/>
  <c r="H95" i="9" s="1"/>
  <c r="C96" i="9" s="1"/>
  <c r="K95" i="9"/>
  <c r="I101" i="9"/>
  <c r="B102" i="9"/>
  <c r="J101" i="9"/>
  <c r="R137" i="9"/>
  <c r="D136" i="9"/>
  <c r="B99" i="6"/>
  <c r="I98" i="6"/>
  <c r="H98" i="6"/>
  <c r="D98" i="6"/>
  <c r="L98" i="6"/>
  <c r="I97" i="5"/>
  <c r="H97" i="5"/>
  <c r="D97" i="5"/>
  <c r="J97" i="5" s="1"/>
  <c r="L97" i="5"/>
  <c r="C97" i="5"/>
  <c r="E97" i="5" s="1"/>
  <c r="B98" i="5"/>
  <c r="H98" i="7"/>
  <c r="D98" i="7"/>
  <c r="L98" i="7"/>
  <c r="B99" i="7"/>
  <c r="I98" i="7"/>
  <c r="N97" i="6" l="1"/>
  <c r="J98" i="6"/>
  <c r="W96" i="7"/>
  <c r="F97" i="5"/>
  <c r="G97" i="5" s="1"/>
  <c r="C98" i="5" s="1"/>
  <c r="E98" i="5" s="1"/>
  <c r="N98" i="6"/>
  <c r="V98" i="6"/>
  <c r="J98" i="7"/>
  <c r="V98" i="7" s="1"/>
  <c r="U97" i="7"/>
  <c r="W97" i="7" s="1"/>
  <c r="U97" i="6"/>
  <c r="W97" i="6" s="1"/>
  <c r="E97" i="7"/>
  <c r="F97" i="7" s="1"/>
  <c r="G97" i="7" s="1"/>
  <c r="C98" i="7" s="1"/>
  <c r="E97" i="6"/>
  <c r="F97" i="6" s="1"/>
  <c r="G97" i="6" s="1"/>
  <c r="C98" i="6" s="1"/>
  <c r="I102" i="9"/>
  <c r="B103" i="9"/>
  <c r="J102" i="9"/>
  <c r="F96" i="9"/>
  <c r="G96" i="9" s="1"/>
  <c r="H96" i="9" s="1"/>
  <c r="C97" i="9" s="1"/>
  <c r="D137" i="9"/>
  <c r="R138" i="9"/>
  <c r="E97" i="9"/>
  <c r="K96" i="9"/>
  <c r="N97" i="5"/>
  <c r="B100" i="6"/>
  <c r="I99" i="6"/>
  <c r="D99" i="6"/>
  <c r="L99" i="6"/>
  <c r="H99" i="6"/>
  <c r="H99" i="7"/>
  <c r="D99" i="7"/>
  <c r="L99" i="7"/>
  <c r="B100" i="7"/>
  <c r="I99" i="7"/>
  <c r="I98" i="5"/>
  <c r="H98" i="5"/>
  <c r="D98" i="5"/>
  <c r="L98" i="5"/>
  <c r="B99" i="5"/>
  <c r="N98" i="7" l="1"/>
  <c r="J99" i="7"/>
  <c r="V99" i="7" s="1"/>
  <c r="E98" i="7"/>
  <c r="F98" i="7" s="1"/>
  <c r="G98" i="7" s="1"/>
  <c r="C99" i="7" s="1"/>
  <c r="J99" i="6"/>
  <c r="E98" i="6"/>
  <c r="F98" i="6" s="1"/>
  <c r="G98" i="6" s="1"/>
  <c r="C99" i="6" s="1"/>
  <c r="F98" i="5"/>
  <c r="G98" i="5" s="1"/>
  <c r="C99" i="5" s="1"/>
  <c r="J98" i="5"/>
  <c r="N98" i="5" s="1"/>
  <c r="F97" i="9"/>
  <c r="G97" i="9" s="1"/>
  <c r="H97" i="9" s="1"/>
  <c r="C98" i="9" s="1"/>
  <c r="I103" i="9"/>
  <c r="J103" i="9"/>
  <c r="B104" i="9"/>
  <c r="E98" i="9"/>
  <c r="K97" i="9"/>
  <c r="R139" i="9"/>
  <c r="D138" i="9"/>
  <c r="B101" i="6"/>
  <c r="I100" i="6"/>
  <c r="H100" i="6"/>
  <c r="D100" i="6"/>
  <c r="L100" i="6"/>
  <c r="N99" i="7"/>
  <c r="H100" i="7"/>
  <c r="D100" i="7"/>
  <c r="J100" i="7" s="1"/>
  <c r="L100" i="7"/>
  <c r="B101" i="7"/>
  <c r="I100" i="7"/>
  <c r="I99" i="5"/>
  <c r="H99" i="5"/>
  <c r="D99" i="5"/>
  <c r="L99" i="5"/>
  <c r="B100" i="5"/>
  <c r="J100" i="6" l="1"/>
  <c r="V100" i="6" s="1"/>
  <c r="J99" i="5"/>
  <c r="U99" i="7" s="1"/>
  <c r="W99" i="7" s="1"/>
  <c r="N100" i="7"/>
  <c r="V100" i="7"/>
  <c r="U99" i="6"/>
  <c r="N99" i="6"/>
  <c r="V99" i="6"/>
  <c r="U98" i="7"/>
  <c r="W98" i="7" s="1"/>
  <c r="U98" i="6"/>
  <c r="W98" i="6" s="1"/>
  <c r="E99" i="7"/>
  <c r="F99" i="7" s="1"/>
  <c r="G99" i="7" s="1"/>
  <c r="C100" i="7" s="1"/>
  <c r="E99" i="6"/>
  <c r="F99" i="6" s="1"/>
  <c r="G99" i="6"/>
  <c r="C100" i="6" s="1"/>
  <c r="E99" i="5"/>
  <c r="F99" i="5" s="1"/>
  <c r="G99" i="5" s="1"/>
  <c r="C100" i="5" s="1"/>
  <c r="F98" i="9"/>
  <c r="G98" i="9" s="1"/>
  <c r="H98" i="9" s="1"/>
  <c r="C99" i="9" s="1"/>
  <c r="E99" i="9"/>
  <c r="K98" i="9"/>
  <c r="D139" i="9"/>
  <c r="R140" i="9"/>
  <c r="I104" i="9"/>
  <c r="B105" i="9"/>
  <c r="J104" i="9"/>
  <c r="N99" i="5"/>
  <c r="N100" i="6"/>
  <c r="I100" i="5"/>
  <c r="J100" i="5" s="1"/>
  <c r="H100" i="5"/>
  <c r="D100" i="5"/>
  <c r="L100" i="5"/>
  <c r="B101" i="5"/>
  <c r="H101" i="7"/>
  <c r="D101" i="7"/>
  <c r="J101" i="7" s="1"/>
  <c r="L101" i="7"/>
  <c r="B102" i="7"/>
  <c r="I101" i="7"/>
  <c r="B102" i="6"/>
  <c r="I101" i="6"/>
  <c r="D101" i="6"/>
  <c r="J101" i="6" s="1"/>
  <c r="L101" i="6"/>
  <c r="H101" i="6"/>
  <c r="W99" i="6" l="1"/>
  <c r="N101" i="7"/>
  <c r="V101" i="7"/>
  <c r="N101" i="6"/>
  <c r="V101" i="6"/>
  <c r="U100" i="7"/>
  <c r="W100" i="7" s="1"/>
  <c r="U100" i="6"/>
  <c r="W100" i="6" s="1"/>
  <c r="E100" i="7"/>
  <c r="F100" i="7" s="1"/>
  <c r="G100" i="7" s="1"/>
  <c r="C101" i="7" s="1"/>
  <c r="E100" i="6"/>
  <c r="F100" i="6" s="1"/>
  <c r="G100" i="6" s="1"/>
  <c r="C101" i="6" s="1"/>
  <c r="E100" i="5"/>
  <c r="F100" i="5" s="1"/>
  <c r="G100" i="5" s="1"/>
  <c r="C101" i="5" s="1"/>
  <c r="F99" i="9"/>
  <c r="G99" i="9" s="1"/>
  <c r="H99" i="9" s="1"/>
  <c r="C100" i="9" s="1"/>
  <c r="I105" i="9"/>
  <c r="B106" i="9"/>
  <c r="J105" i="9"/>
  <c r="R141" i="9"/>
  <c r="D140" i="9"/>
  <c r="E100" i="9"/>
  <c r="K99" i="9"/>
  <c r="B103" i="6"/>
  <c r="I102" i="6"/>
  <c r="H102" i="6"/>
  <c r="D102" i="6"/>
  <c r="L102" i="6"/>
  <c r="I101" i="5"/>
  <c r="B102" i="5"/>
  <c r="H101" i="5"/>
  <c r="D101" i="5"/>
  <c r="J101" i="5" s="1"/>
  <c r="L101" i="5"/>
  <c r="H102" i="7"/>
  <c r="D102" i="7"/>
  <c r="J102" i="7" s="1"/>
  <c r="V102" i="7" s="1"/>
  <c r="L102" i="7"/>
  <c r="B103" i="7"/>
  <c r="I102" i="7"/>
  <c r="N100" i="5"/>
  <c r="U101" i="7" l="1"/>
  <c r="W101" i="7" s="1"/>
  <c r="U101" i="6"/>
  <c r="W101" i="6" s="1"/>
  <c r="J102" i="6"/>
  <c r="V102" i="6" s="1"/>
  <c r="E101" i="7"/>
  <c r="F101" i="7" s="1"/>
  <c r="G101" i="7" s="1"/>
  <c r="C102" i="7" s="1"/>
  <c r="E101" i="6"/>
  <c r="F101" i="6" s="1"/>
  <c r="G101" i="6" s="1"/>
  <c r="C102" i="6" s="1"/>
  <c r="E101" i="5"/>
  <c r="F101" i="5" s="1"/>
  <c r="G101" i="5" s="1"/>
  <c r="C102" i="5" s="1"/>
  <c r="N101" i="5"/>
  <c r="F100" i="9"/>
  <c r="G100" i="9" s="1"/>
  <c r="H100" i="9" s="1"/>
  <c r="C101" i="9" s="1"/>
  <c r="D141" i="9"/>
  <c r="R142" i="9"/>
  <c r="E101" i="9"/>
  <c r="K100" i="9"/>
  <c r="I106" i="9"/>
  <c r="J106" i="9"/>
  <c r="B107" i="9"/>
  <c r="H103" i="7"/>
  <c r="D103" i="7"/>
  <c r="L103" i="7"/>
  <c r="B104" i="7"/>
  <c r="I103" i="7"/>
  <c r="J103" i="7" s="1"/>
  <c r="N102" i="7"/>
  <c r="I102" i="5"/>
  <c r="B103" i="5"/>
  <c r="H102" i="5"/>
  <c r="D102" i="5"/>
  <c r="L102" i="5"/>
  <c r="B104" i="6"/>
  <c r="I103" i="6"/>
  <c r="D103" i="6"/>
  <c r="J103" i="6" s="1"/>
  <c r="L103" i="6"/>
  <c r="H103" i="6"/>
  <c r="N102" i="6" l="1"/>
  <c r="J102" i="5"/>
  <c r="U102" i="7" s="1"/>
  <c r="W102" i="7" s="1"/>
  <c r="N103" i="7"/>
  <c r="V103" i="7"/>
  <c r="N103" i="6"/>
  <c r="V103" i="6"/>
  <c r="E102" i="7"/>
  <c r="F102" i="7" s="1"/>
  <c r="G102" i="7" s="1"/>
  <c r="C103" i="7" s="1"/>
  <c r="E102" i="6"/>
  <c r="F102" i="6" s="1"/>
  <c r="G102" i="6" s="1"/>
  <c r="C103" i="6" s="1"/>
  <c r="E102" i="5"/>
  <c r="F102" i="5" s="1"/>
  <c r="G102" i="5" s="1"/>
  <c r="C103" i="5" s="1"/>
  <c r="E103" i="5" s="1"/>
  <c r="F101" i="9"/>
  <c r="G101" i="9" s="1"/>
  <c r="H101" i="9" s="1"/>
  <c r="C102" i="9" s="1"/>
  <c r="R143" i="9"/>
  <c r="D142" i="9"/>
  <c r="I107" i="9"/>
  <c r="J107" i="9"/>
  <c r="B108" i="9"/>
  <c r="E102" i="9"/>
  <c r="K101" i="9"/>
  <c r="N102" i="5"/>
  <c r="H104" i="7"/>
  <c r="D104" i="7"/>
  <c r="L104" i="7"/>
  <c r="B105" i="7"/>
  <c r="I104" i="7"/>
  <c r="B105" i="6"/>
  <c r="I104" i="6"/>
  <c r="H104" i="6"/>
  <c r="D104" i="6"/>
  <c r="J104" i="6" s="1"/>
  <c r="V104" i="6" s="1"/>
  <c r="L104" i="6"/>
  <c r="I103" i="5"/>
  <c r="B104" i="5"/>
  <c r="H103" i="5"/>
  <c r="D103" i="5"/>
  <c r="L103" i="5"/>
  <c r="J104" i="7" l="1"/>
  <c r="V104" i="7" s="1"/>
  <c r="U102" i="6"/>
  <c r="W102" i="6" s="1"/>
  <c r="J103" i="5"/>
  <c r="F103" i="5"/>
  <c r="G103" i="5" s="1"/>
  <c r="U103" i="7"/>
  <c r="W103" i="7" s="1"/>
  <c r="U103" i="6"/>
  <c r="W103" i="6" s="1"/>
  <c r="E103" i="7"/>
  <c r="F103" i="7" s="1"/>
  <c r="G103" i="7" s="1"/>
  <c r="C104" i="7" s="1"/>
  <c r="E103" i="6"/>
  <c r="F103" i="6" s="1"/>
  <c r="G103" i="6" s="1"/>
  <c r="C104" i="6" s="1"/>
  <c r="F102" i="9"/>
  <c r="G102" i="9" s="1"/>
  <c r="H102" i="9" s="1"/>
  <c r="C103" i="9" s="1"/>
  <c r="E103" i="9"/>
  <c r="K102" i="9"/>
  <c r="D143" i="9"/>
  <c r="R144" i="9"/>
  <c r="I108" i="9"/>
  <c r="B109" i="9"/>
  <c r="J108" i="9"/>
  <c r="N104" i="7"/>
  <c r="H105" i="7"/>
  <c r="D105" i="7"/>
  <c r="L105" i="7"/>
  <c r="B106" i="7"/>
  <c r="I105" i="7"/>
  <c r="I104" i="5"/>
  <c r="B105" i="5"/>
  <c r="H104" i="5"/>
  <c r="D104" i="5"/>
  <c r="L104" i="5"/>
  <c r="C104" i="5"/>
  <c r="E104" i="5" s="1"/>
  <c r="F104" i="5" s="1"/>
  <c r="G104" i="5" s="1"/>
  <c r="B106" i="6"/>
  <c r="I105" i="6"/>
  <c r="D105" i="6"/>
  <c r="J105" i="6" s="1"/>
  <c r="V105" i="6" s="1"/>
  <c r="L105" i="6"/>
  <c r="H105" i="6"/>
  <c r="N103" i="5"/>
  <c r="N104" i="6"/>
  <c r="J105" i="7" l="1"/>
  <c r="V105" i="7" s="1"/>
  <c r="J104" i="5"/>
  <c r="U104" i="7" s="1"/>
  <c r="W104" i="7" s="1"/>
  <c r="E104" i="7"/>
  <c r="F104" i="7" s="1"/>
  <c r="G104" i="7" s="1"/>
  <c r="C105" i="7" s="1"/>
  <c r="E104" i="6"/>
  <c r="F104" i="6" s="1"/>
  <c r="G104" i="6" s="1"/>
  <c r="C105" i="6" s="1"/>
  <c r="F103" i="9"/>
  <c r="G103" i="9" s="1"/>
  <c r="H103" i="9" s="1"/>
  <c r="C104" i="9" s="1"/>
  <c r="I109" i="9"/>
  <c r="B110" i="9"/>
  <c r="J109" i="9"/>
  <c r="R145" i="9"/>
  <c r="D144" i="9"/>
  <c r="E104" i="9"/>
  <c r="K103" i="9"/>
  <c r="H106" i="7"/>
  <c r="D106" i="7"/>
  <c r="J106" i="7" s="1"/>
  <c r="L106" i="7"/>
  <c r="B107" i="7"/>
  <c r="I106" i="7"/>
  <c r="B107" i="6"/>
  <c r="I106" i="6"/>
  <c r="H106" i="6"/>
  <c r="D106" i="6"/>
  <c r="L106" i="6"/>
  <c r="I105" i="5"/>
  <c r="B106" i="5"/>
  <c r="H105" i="5"/>
  <c r="D105" i="5"/>
  <c r="L105" i="5"/>
  <c r="C105" i="5"/>
  <c r="E105" i="5" s="1"/>
  <c r="F105" i="5" s="1"/>
  <c r="N105" i="7"/>
  <c r="N105" i="6"/>
  <c r="N104" i="5"/>
  <c r="J106" i="6" l="1"/>
  <c r="U104" i="6"/>
  <c r="W104" i="6" s="1"/>
  <c r="J105" i="5"/>
  <c r="U105" i="6" s="1"/>
  <c r="W105" i="6" s="1"/>
  <c r="N106" i="6"/>
  <c r="V106" i="6"/>
  <c r="N106" i="7"/>
  <c r="V106" i="7"/>
  <c r="E105" i="7"/>
  <c r="F105" i="7" s="1"/>
  <c r="G105" i="7" s="1"/>
  <c r="C106" i="7" s="1"/>
  <c r="E105" i="6"/>
  <c r="F105" i="6" s="1"/>
  <c r="G105" i="6" s="1"/>
  <c r="C106" i="6" s="1"/>
  <c r="G105" i="5"/>
  <c r="C106" i="5" s="1"/>
  <c r="E106" i="5" s="1"/>
  <c r="F104" i="9"/>
  <c r="G104" i="9" s="1"/>
  <c r="H104" i="9" s="1"/>
  <c r="C105" i="9" s="1"/>
  <c r="D145" i="9"/>
  <c r="R146" i="9"/>
  <c r="E105" i="9"/>
  <c r="K104" i="9"/>
  <c r="I110" i="9"/>
  <c r="B111" i="9"/>
  <c r="J110" i="9"/>
  <c r="I106" i="5"/>
  <c r="B107" i="5"/>
  <c r="H106" i="5"/>
  <c r="D106" i="5"/>
  <c r="J106" i="5" s="1"/>
  <c r="L106" i="5"/>
  <c r="B108" i="6"/>
  <c r="I107" i="6"/>
  <c r="D107" i="6"/>
  <c r="J107" i="6" s="1"/>
  <c r="L107" i="6"/>
  <c r="H107" i="6"/>
  <c r="N105" i="5"/>
  <c r="H107" i="7"/>
  <c r="D107" i="7"/>
  <c r="L107" i="7"/>
  <c r="B108" i="7"/>
  <c r="I107" i="7"/>
  <c r="J107" i="7" l="1"/>
  <c r="V107" i="7" s="1"/>
  <c r="U105" i="7"/>
  <c r="W105" i="7" s="1"/>
  <c r="F106" i="5"/>
  <c r="G106" i="5" s="1"/>
  <c r="C107" i="5" s="1"/>
  <c r="E107" i="5" s="1"/>
  <c r="U106" i="7"/>
  <c r="W106" i="7" s="1"/>
  <c r="U106" i="6"/>
  <c r="W106" i="6" s="1"/>
  <c r="N107" i="6"/>
  <c r="V107" i="6"/>
  <c r="E106" i="7"/>
  <c r="F106" i="7" s="1"/>
  <c r="G106" i="7" s="1"/>
  <c r="C107" i="7" s="1"/>
  <c r="E106" i="6"/>
  <c r="F106" i="6" s="1"/>
  <c r="G106" i="6" s="1"/>
  <c r="C107" i="6" s="1"/>
  <c r="F105" i="9"/>
  <c r="G105" i="9" s="1"/>
  <c r="H105" i="9" s="1"/>
  <c r="C106" i="9" s="1"/>
  <c r="R147" i="9"/>
  <c r="D146" i="9"/>
  <c r="I111" i="9"/>
  <c r="J111" i="9"/>
  <c r="B112" i="9"/>
  <c r="E106" i="9"/>
  <c r="K105" i="9"/>
  <c r="N107" i="7"/>
  <c r="B109" i="6"/>
  <c r="I108" i="6"/>
  <c r="H108" i="6"/>
  <c r="D108" i="6"/>
  <c r="L108" i="6"/>
  <c r="I107" i="5"/>
  <c r="B108" i="5"/>
  <c r="H107" i="5"/>
  <c r="D107" i="5"/>
  <c r="L107" i="5"/>
  <c r="N106" i="5"/>
  <c r="H108" i="7"/>
  <c r="D108" i="7"/>
  <c r="L108" i="7"/>
  <c r="B109" i="7"/>
  <c r="I108" i="7"/>
  <c r="J108" i="7" l="1"/>
  <c r="J108" i="6"/>
  <c r="F107" i="5"/>
  <c r="J107" i="5"/>
  <c r="U107" i="6" s="1"/>
  <c r="W107" i="6" s="1"/>
  <c r="N108" i="7"/>
  <c r="V108" i="7"/>
  <c r="N108" i="6"/>
  <c r="V108" i="6"/>
  <c r="U107" i="7"/>
  <c r="W107" i="7" s="1"/>
  <c r="E107" i="7"/>
  <c r="F107" i="7" s="1"/>
  <c r="G107" i="7" s="1"/>
  <c r="C108" i="7" s="1"/>
  <c r="E107" i="6"/>
  <c r="F107" i="6" s="1"/>
  <c r="G107" i="6"/>
  <c r="C108" i="6" s="1"/>
  <c r="G107" i="5"/>
  <c r="F106" i="9"/>
  <c r="G106" i="9" s="1"/>
  <c r="H106" i="9" s="1"/>
  <c r="C107" i="9" s="1"/>
  <c r="D147" i="9"/>
  <c r="R148" i="9"/>
  <c r="K106" i="9"/>
  <c r="I112" i="9"/>
  <c r="B113" i="9"/>
  <c r="J112" i="9"/>
  <c r="H109" i="7"/>
  <c r="D109" i="7"/>
  <c r="J109" i="7" s="1"/>
  <c r="L109" i="7"/>
  <c r="B110" i="7"/>
  <c r="I109" i="7"/>
  <c r="I108" i="5"/>
  <c r="B109" i="5"/>
  <c r="H108" i="5"/>
  <c r="D108" i="5"/>
  <c r="L108" i="5"/>
  <c r="C108" i="5"/>
  <c r="E108" i="5" s="1"/>
  <c r="F108" i="5" s="1"/>
  <c r="B110" i="6"/>
  <c r="I109" i="6"/>
  <c r="D109" i="6"/>
  <c r="L109" i="6"/>
  <c r="H109" i="6"/>
  <c r="N107" i="5"/>
  <c r="J109" i="6" l="1"/>
  <c r="V109" i="6" s="1"/>
  <c r="J108" i="5"/>
  <c r="U108" i="7" s="1"/>
  <c r="W108" i="7" s="1"/>
  <c r="N109" i="7"/>
  <c r="V109" i="7"/>
  <c r="E108" i="7"/>
  <c r="F108" i="7" s="1"/>
  <c r="G108" i="7" s="1"/>
  <c r="C109" i="7" s="1"/>
  <c r="E108" i="6"/>
  <c r="F108" i="6" s="1"/>
  <c r="G108" i="6" s="1"/>
  <c r="C109" i="6" s="1"/>
  <c r="G108" i="5"/>
  <c r="C109" i="5" s="1"/>
  <c r="E109" i="5" s="1"/>
  <c r="F107" i="9"/>
  <c r="E107" i="9"/>
  <c r="R149" i="9"/>
  <c r="D148" i="9"/>
  <c r="I113" i="9"/>
  <c r="B114" i="9"/>
  <c r="J113" i="9"/>
  <c r="N109" i="6"/>
  <c r="H110" i="7"/>
  <c r="D110" i="7"/>
  <c r="L110" i="7"/>
  <c r="B111" i="7"/>
  <c r="I110" i="7"/>
  <c r="B111" i="6"/>
  <c r="I110" i="6"/>
  <c r="H110" i="6"/>
  <c r="D110" i="6"/>
  <c r="J110" i="6" s="1"/>
  <c r="V110" i="6" s="1"/>
  <c r="L110" i="6"/>
  <c r="I109" i="5"/>
  <c r="B110" i="5"/>
  <c r="H109" i="5"/>
  <c r="D109" i="5"/>
  <c r="L109" i="5"/>
  <c r="J110" i="7" l="1"/>
  <c r="V110" i="7" s="1"/>
  <c r="N108" i="5"/>
  <c r="U108" i="6"/>
  <c r="W108" i="6" s="1"/>
  <c r="F109" i="5"/>
  <c r="G109" i="5" s="1"/>
  <c r="C110" i="5" s="1"/>
  <c r="E110" i="5" s="1"/>
  <c r="J109" i="5"/>
  <c r="U109" i="6" s="1"/>
  <c r="W109" i="6" s="1"/>
  <c r="U109" i="7"/>
  <c r="W109" i="7" s="1"/>
  <c r="E109" i="7"/>
  <c r="F109" i="7" s="1"/>
  <c r="G109" i="7" s="1"/>
  <c r="C110" i="7" s="1"/>
  <c r="E109" i="6"/>
  <c r="F109" i="6" s="1"/>
  <c r="G109" i="6" s="1"/>
  <c r="C110" i="6" s="1"/>
  <c r="D149" i="9"/>
  <c r="R150" i="9"/>
  <c r="E108" i="9"/>
  <c r="G107" i="9"/>
  <c r="H107" i="9" s="1"/>
  <c r="C108" i="9" s="1"/>
  <c r="K107" i="9"/>
  <c r="I114" i="9"/>
  <c r="B115" i="9"/>
  <c r="J114" i="9"/>
  <c r="N110" i="7"/>
  <c r="H111" i="7"/>
  <c r="D111" i="7"/>
  <c r="L111" i="7"/>
  <c r="B112" i="7"/>
  <c r="I111" i="7"/>
  <c r="I110" i="5"/>
  <c r="B111" i="5"/>
  <c r="H110" i="5"/>
  <c r="D110" i="5"/>
  <c r="L110" i="5"/>
  <c r="B112" i="6"/>
  <c r="I111" i="6"/>
  <c r="D111" i="6"/>
  <c r="L111" i="6"/>
  <c r="H111" i="6"/>
  <c r="N110" i="6"/>
  <c r="J111" i="7" l="1"/>
  <c r="V111" i="7" s="1"/>
  <c r="J111" i="6"/>
  <c r="V111" i="6" s="1"/>
  <c r="N109" i="5"/>
  <c r="F110" i="5"/>
  <c r="E110" i="7"/>
  <c r="F110" i="7" s="1"/>
  <c r="G110" i="7" s="1"/>
  <c r="C111" i="7" s="1"/>
  <c r="E110" i="6"/>
  <c r="F110" i="6" s="1"/>
  <c r="G110" i="6" s="1"/>
  <c r="C111" i="6" s="1"/>
  <c r="G110" i="5"/>
  <c r="C111" i="5" s="1"/>
  <c r="E111" i="5" s="1"/>
  <c r="J110" i="5"/>
  <c r="N110" i="5" s="1"/>
  <c r="F108" i="9"/>
  <c r="G108" i="9" s="1"/>
  <c r="H108" i="9" s="1"/>
  <c r="C109" i="9" s="1"/>
  <c r="I115" i="9"/>
  <c r="J115" i="9"/>
  <c r="B116" i="9"/>
  <c r="R151" i="9"/>
  <c r="D150" i="9"/>
  <c r="E109" i="9"/>
  <c r="K108" i="9"/>
  <c r="N111" i="6"/>
  <c r="H112" i="7"/>
  <c r="D112" i="7"/>
  <c r="L112" i="7"/>
  <c r="B113" i="7"/>
  <c r="I112" i="7"/>
  <c r="J112" i="7" s="1"/>
  <c r="V112" i="7" s="1"/>
  <c r="B113" i="6"/>
  <c r="I112" i="6"/>
  <c r="H112" i="6"/>
  <c r="D112" i="6"/>
  <c r="L112" i="6"/>
  <c r="I111" i="5"/>
  <c r="B112" i="5"/>
  <c r="H111" i="5"/>
  <c r="D111" i="5"/>
  <c r="J111" i="5" s="1"/>
  <c r="L111" i="5"/>
  <c r="N111" i="7"/>
  <c r="F111" i="5" l="1"/>
  <c r="G111" i="5" s="1"/>
  <c r="U110" i="7"/>
  <c r="W110" i="7" s="1"/>
  <c r="U110" i="6"/>
  <c r="W110" i="6" s="1"/>
  <c r="J112" i="6"/>
  <c r="V112" i="6" s="1"/>
  <c r="U111" i="7"/>
  <c r="W111" i="7" s="1"/>
  <c r="U111" i="6"/>
  <c r="W111" i="6" s="1"/>
  <c r="E111" i="7"/>
  <c r="F111" i="7" s="1"/>
  <c r="G111" i="7" s="1"/>
  <c r="C112" i="7" s="1"/>
  <c r="E111" i="6"/>
  <c r="F111" i="6" s="1"/>
  <c r="G111" i="6" s="1"/>
  <c r="C112" i="6" s="1"/>
  <c r="F109" i="9"/>
  <c r="G109" i="9" s="1"/>
  <c r="H109" i="9" s="1"/>
  <c r="C110" i="9" s="1"/>
  <c r="E110" i="9"/>
  <c r="K109" i="9"/>
  <c r="D151" i="9"/>
  <c r="R152" i="9"/>
  <c r="I116" i="9"/>
  <c r="B117" i="9"/>
  <c r="J116" i="9"/>
  <c r="B114" i="6"/>
  <c r="I113" i="6"/>
  <c r="D113" i="6"/>
  <c r="L113" i="6"/>
  <c r="H113" i="6"/>
  <c r="N111" i="5"/>
  <c r="H113" i="7"/>
  <c r="D113" i="7"/>
  <c r="J113" i="7" s="1"/>
  <c r="L113" i="7"/>
  <c r="B114" i="7"/>
  <c r="I113" i="7"/>
  <c r="I112" i="5"/>
  <c r="H112" i="5"/>
  <c r="D112" i="5"/>
  <c r="L112" i="5"/>
  <c r="C112" i="5"/>
  <c r="E112" i="5" s="1"/>
  <c r="B113" i="5"/>
  <c r="N112" i="7"/>
  <c r="F112" i="5" l="1"/>
  <c r="G112" i="5" s="1"/>
  <c r="C113" i="5" s="1"/>
  <c r="E113" i="5" s="1"/>
  <c r="N112" i="6"/>
  <c r="N113" i="7"/>
  <c r="V113" i="7"/>
  <c r="J112" i="5"/>
  <c r="J113" i="6"/>
  <c r="V113" i="6" s="1"/>
  <c r="E112" i="7"/>
  <c r="F112" i="7" s="1"/>
  <c r="G112" i="7" s="1"/>
  <c r="C113" i="7" s="1"/>
  <c r="E112" i="6"/>
  <c r="F112" i="6" s="1"/>
  <c r="G112" i="6" s="1"/>
  <c r="C113" i="6" s="1"/>
  <c r="F110" i="9"/>
  <c r="R153" i="9"/>
  <c r="D152" i="9"/>
  <c r="E111" i="9"/>
  <c r="G110" i="9"/>
  <c r="H110" i="9" s="1"/>
  <c r="C111" i="9" s="1"/>
  <c r="K110" i="9"/>
  <c r="I117" i="9"/>
  <c r="J117" i="9"/>
  <c r="B118" i="9"/>
  <c r="I113" i="5"/>
  <c r="H113" i="5"/>
  <c r="D113" i="5"/>
  <c r="L113" i="5"/>
  <c r="B114" i="5"/>
  <c r="H114" i="7"/>
  <c r="D114" i="7"/>
  <c r="J114" i="7" s="1"/>
  <c r="L114" i="7"/>
  <c r="B115" i="7"/>
  <c r="I114" i="7"/>
  <c r="B115" i="6"/>
  <c r="I114" i="6"/>
  <c r="H114" i="6"/>
  <c r="D114" i="6"/>
  <c r="J114" i="6" s="1"/>
  <c r="V114" i="6" s="1"/>
  <c r="L114" i="6"/>
  <c r="N114" i="7" l="1"/>
  <c r="V114" i="7"/>
  <c r="N113" i="6"/>
  <c r="U112" i="7"/>
  <c r="W112" i="7" s="1"/>
  <c r="U112" i="6"/>
  <c r="W112" i="6" s="1"/>
  <c r="N112" i="5"/>
  <c r="E113" i="7"/>
  <c r="F113" i="7" s="1"/>
  <c r="G113" i="7" s="1"/>
  <c r="C114" i="7" s="1"/>
  <c r="N114" i="6"/>
  <c r="E113" i="6"/>
  <c r="F113" i="6" s="1"/>
  <c r="G113" i="6" s="1"/>
  <c r="C114" i="6" s="1"/>
  <c r="F113" i="5"/>
  <c r="G113" i="5" s="1"/>
  <c r="C114" i="5" s="1"/>
  <c r="J113" i="5"/>
  <c r="F111" i="9"/>
  <c r="G111" i="9" s="1"/>
  <c r="H111" i="9" s="1"/>
  <c r="C112" i="9" s="1"/>
  <c r="D153" i="9"/>
  <c r="R154" i="9"/>
  <c r="D154" i="9" s="1"/>
  <c r="I118" i="9"/>
  <c r="B119" i="9"/>
  <c r="J118" i="9"/>
  <c r="E112" i="9"/>
  <c r="K111" i="9"/>
  <c r="I114" i="5"/>
  <c r="B115" i="5"/>
  <c r="H114" i="5"/>
  <c r="D114" i="5"/>
  <c r="L114" i="5"/>
  <c r="B116" i="6"/>
  <c r="I115" i="6"/>
  <c r="D115" i="6"/>
  <c r="L115" i="6"/>
  <c r="H115" i="6"/>
  <c r="H115" i="7"/>
  <c r="D115" i="7"/>
  <c r="L115" i="7"/>
  <c r="B116" i="7"/>
  <c r="I115" i="7"/>
  <c r="J114" i="5" l="1"/>
  <c r="U114" i="7"/>
  <c r="W114" i="7" s="1"/>
  <c r="U114" i="6"/>
  <c r="W114" i="6" s="1"/>
  <c r="N113" i="5"/>
  <c r="U113" i="7"/>
  <c r="W113" i="7" s="1"/>
  <c r="U113" i="6"/>
  <c r="W113" i="6" s="1"/>
  <c r="J115" i="7"/>
  <c r="V115" i="7" s="1"/>
  <c r="J115" i="6"/>
  <c r="E114" i="7"/>
  <c r="F114" i="7" s="1"/>
  <c r="G114" i="7" s="1"/>
  <c r="C115" i="7" s="1"/>
  <c r="E114" i="6"/>
  <c r="F114" i="6" s="1"/>
  <c r="G114" i="6" s="1"/>
  <c r="C115" i="6" s="1"/>
  <c r="E114" i="5"/>
  <c r="F114" i="5" s="1"/>
  <c r="G114" i="5" s="1"/>
  <c r="C115" i="5" s="1"/>
  <c r="F112" i="9"/>
  <c r="G112" i="9" s="1"/>
  <c r="H112" i="9" s="1"/>
  <c r="C113" i="9" s="1"/>
  <c r="E113" i="9"/>
  <c r="K112" i="9"/>
  <c r="I119" i="9"/>
  <c r="B120" i="9"/>
  <c r="J119" i="9"/>
  <c r="B117" i="6"/>
  <c r="I116" i="6"/>
  <c r="H116" i="6"/>
  <c r="D116" i="6"/>
  <c r="L116" i="6"/>
  <c r="I115" i="5"/>
  <c r="J115" i="5" s="1"/>
  <c r="H115" i="5"/>
  <c r="D115" i="5"/>
  <c r="L115" i="5"/>
  <c r="B116" i="5"/>
  <c r="N114" i="5"/>
  <c r="H116" i="7"/>
  <c r="D116" i="7"/>
  <c r="L116" i="7"/>
  <c r="B117" i="7"/>
  <c r="I116" i="7"/>
  <c r="U115" i="7" l="1"/>
  <c r="U115" i="6"/>
  <c r="J116" i="7"/>
  <c r="W115" i="7"/>
  <c r="J116" i="6"/>
  <c r="N115" i="7"/>
  <c r="N115" i="6"/>
  <c r="V115" i="6"/>
  <c r="E115" i="7"/>
  <c r="F115" i="7" s="1"/>
  <c r="G115" i="7" s="1"/>
  <c r="C116" i="7" s="1"/>
  <c r="E115" i="6"/>
  <c r="F115" i="6" s="1"/>
  <c r="G115" i="6" s="1"/>
  <c r="C116" i="6" s="1"/>
  <c r="E115" i="5"/>
  <c r="F115" i="5" s="1"/>
  <c r="G115" i="5" s="1"/>
  <c r="C116" i="5" s="1"/>
  <c r="F113" i="9"/>
  <c r="G113" i="9" s="1"/>
  <c r="H113" i="9" s="1"/>
  <c r="C114" i="9" s="1"/>
  <c r="E114" i="9"/>
  <c r="K113" i="9"/>
  <c r="I120" i="9"/>
  <c r="J120" i="9"/>
  <c r="B121" i="9"/>
  <c r="N115" i="5"/>
  <c r="B118" i="6"/>
  <c r="I117" i="6"/>
  <c r="D117" i="6"/>
  <c r="L117" i="6"/>
  <c r="H117" i="6"/>
  <c r="H117" i="7"/>
  <c r="D117" i="7"/>
  <c r="L117" i="7"/>
  <c r="B118" i="7"/>
  <c r="I117" i="7"/>
  <c r="J117" i="7" s="1"/>
  <c r="I116" i="5"/>
  <c r="H116" i="5"/>
  <c r="D116" i="5"/>
  <c r="L116" i="5"/>
  <c r="B117" i="5"/>
  <c r="J116" i="5" l="1"/>
  <c r="N116" i="5" s="1"/>
  <c r="J117" i="6"/>
  <c r="V117" i="6" s="1"/>
  <c r="N116" i="7"/>
  <c r="V116" i="7"/>
  <c r="N117" i="7"/>
  <c r="V117" i="7"/>
  <c r="W115" i="6"/>
  <c r="E116" i="5"/>
  <c r="F116" i="5" s="1"/>
  <c r="G116" i="5" s="1"/>
  <c r="C117" i="5" s="1"/>
  <c r="N116" i="6"/>
  <c r="V116" i="6"/>
  <c r="E116" i="7"/>
  <c r="F116" i="7" s="1"/>
  <c r="G116" i="7" s="1"/>
  <c r="C117" i="7" s="1"/>
  <c r="E116" i="6"/>
  <c r="F116" i="6" s="1"/>
  <c r="G116" i="6" s="1"/>
  <c r="C117" i="6" s="1"/>
  <c r="F114" i="9"/>
  <c r="G114" i="9" s="1"/>
  <c r="H114" i="9" s="1"/>
  <c r="C115" i="9" s="1"/>
  <c r="E115" i="9"/>
  <c r="K114" i="9"/>
  <c r="I121" i="9"/>
  <c r="B122" i="9"/>
  <c r="J121" i="9"/>
  <c r="I117" i="5"/>
  <c r="H117" i="5"/>
  <c r="D117" i="5"/>
  <c r="J117" i="5" s="1"/>
  <c r="L117" i="5"/>
  <c r="B118" i="5"/>
  <c r="B119" i="6"/>
  <c r="I118" i="6"/>
  <c r="H118" i="6"/>
  <c r="D118" i="6"/>
  <c r="L118" i="6"/>
  <c r="H118" i="7"/>
  <c r="D118" i="7"/>
  <c r="J118" i="7" s="1"/>
  <c r="L118" i="7"/>
  <c r="B119" i="7"/>
  <c r="I118" i="7"/>
  <c r="N117" i="6" l="1"/>
  <c r="E117" i="5"/>
  <c r="F117" i="5" s="1"/>
  <c r="G117" i="5" s="1"/>
  <c r="C118" i="5" s="1"/>
  <c r="E118" i="5" s="1"/>
  <c r="N118" i="7"/>
  <c r="V118" i="7"/>
  <c r="U117" i="7"/>
  <c r="W117" i="7" s="1"/>
  <c r="U117" i="6"/>
  <c r="W117" i="6" s="1"/>
  <c r="U116" i="7"/>
  <c r="W116" i="7" s="1"/>
  <c r="U116" i="6"/>
  <c r="W116" i="6" s="1"/>
  <c r="E117" i="7"/>
  <c r="F117" i="7" s="1"/>
  <c r="G117" i="7" s="1"/>
  <c r="C118" i="7" s="1"/>
  <c r="J118" i="6"/>
  <c r="E117" i="6"/>
  <c r="F117" i="6" s="1"/>
  <c r="G117" i="6" s="1"/>
  <c r="C118" i="6" s="1"/>
  <c r="F115" i="9"/>
  <c r="G115" i="9" s="1"/>
  <c r="H115" i="9" s="1"/>
  <c r="C116" i="9" s="1"/>
  <c r="E116" i="9"/>
  <c r="K115" i="9"/>
  <c r="I122" i="9"/>
  <c r="B123" i="9"/>
  <c r="J122" i="9"/>
  <c r="I118" i="5"/>
  <c r="H118" i="5"/>
  <c r="D118" i="5"/>
  <c r="L118" i="5"/>
  <c r="B119" i="5"/>
  <c r="H119" i="7"/>
  <c r="D119" i="7"/>
  <c r="L119" i="7"/>
  <c r="B120" i="7"/>
  <c r="I119" i="7"/>
  <c r="B120" i="6"/>
  <c r="I119" i="6"/>
  <c r="D119" i="6"/>
  <c r="J119" i="6" s="1"/>
  <c r="V119" i="6" s="1"/>
  <c r="L119" i="6"/>
  <c r="H119" i="6"/>
  <c r="N117" i="5"/>
  <c r="N118" i="6" l="1"/>
  <c r="V118" i="6"/>
  <c r="J119" i="7"/>
  <c r="E118" i="7"/>
  <c r="F118" i="7" s="1"/>
  <c r="G118" i="7" s="1"/>
  <c r="C119" i="7" s="1"/>
  <c r="E118" i="6"/>
  <c r="F118" i="6" s="1"/>
  <c r="G118" i="6" s="1"/>
  <c r="C119" i="6" s="1"/>
  <c r="F118" i="5"/>
  <c r="G118" i="5" s="1"/>
  <c r="C119" i="5" s="1"/>
  <c r="J118" i="5"/>
  <c r="F116" i="9"/>
  <c r="G116" i="9" s="1"/>
  <c r="H116" i="9" s="1"/>
  <c r="C117" i="9" s="1"/>
  <c r="E117" i="9"/>
  <c r="K116" i="9"/>
  <c r="I123" i="9"/>
  <c r="B124" i="9"/>
  <c r="J123" i="9"/>
  <c r="B121" i="6"/>
  <c r="I120" i="6"/>
  <c r="H120" i="6"/>
  <c r="D120" i="6"/>
  <c r="L120" i="6"/>
  <c r="I119" i="5"/>
  <c r="H119" i="5"/>
  <c r="D119" i="5"/>
  <c r="J119" i="5" s="1"/>
  <c r="L119" i="5"/>
  <c r="B120" i="5"/>
  <c r="N119" i="6"/>
  <c r="H120" i="7"/>
  <c r="D120" i="7"/>
  <c r="L120" i="7"/>
  <c r="B121" i="7"/>
  <c r="I120" i="7"/>
  <c r="J120" i="7" l="1"/>
  <c r="V120" i="7" s="1"/>
  <c r="E119" i="5"/>
  <c r="F119" i="5" s="1"/>
  <c r="G119" i="5" s="1"/>
  <c r="C120" i="5" s="1"/>
  <c r="U119" i="7"/>
  <c r="U119" i="6"/>
  <c r="W119" i="6" s="1"/>
  <c r="U118" i="7"/>
  <c r="W118" i="7" s="1"/>
  <c r="U118" i="6"/>
  <c r="W118" i="6" s="1"/>
  <c r="J120" i="6"/>
  <c r="V120" i="6" s="1"/>
  <c r="N118" i="5"/>
  <c r="N119" i="7"/>
  <c r="V119" i="7"/>
  <c r="E119" i="7"/>
  <c r="F119" i="7" s="1"/>
  <c r="G119" i="7" s="1"/>
  <c r="C120" i="7" s="1"/>
  <c r="E119" i="6"/>
  <c r="F119" i="6" s="1"/>
  <c r="G119" i="6" s="1"/>
  <c r="C120" i="6" s="1"/>
  <c r="F117" i="9"/>
  <c r="G117" i="9" s="1"/>
  <c r="H117" i="9" s="1"/>
  <c r="C118" i="9" s="1"/>
  <c r="E118" i="9"/>
  <c r="K117" i="9"/>
  <c r="I124" i="9"/>
  <c r="J124" i="9"/>
  <c r="B125" i="9"/>
  <c r="N119" i="5"/>
  <c r="B122" i="6"/>
  <c r="I121" i="6"/>
  <c r="D121" i="6"/>
  <c r="L121" i="6"/>
  <c r="H121" i="6"/>
  <c r="H121" i="7"/>
  <c r="D121" i="7"/>
  <c r="L121" i="7"/>
  <c r="B122" i="7"/>
  <c r="I121" i="7"/>
  <c r="I120" i="5"/>
  <c r="H120" i="5"/>
  <c r="D120" i="5"/>
  <c r="B121" i="5"/>
  <c r="L120" i="5"/>
  <c r="N120" i="7" l="1"/>
  <c r="J121" i="7"/>
  <c r="V121" i="7" s="1"/>
  <c r="J121" i="6"/>
  <c r="J120" i="5"/>
  <c r="U120" i="7" s="1"/>
  <c r="W120" i="7" s="1"/>
  <c r="N120" i="6"/>
  <c r="U120" i="6"/>
  <c r="W120" i="6" s="1"/>
  <c r="E120" i="5"/>
  <c r="F120" i="5" s="1"/>
  <c r="G120" i="5" s="1"/>
  <c r="C121" i="5" s="1"/>
  <c r="N121" i="6"/>
  <c r="V121" i="6"/>
  <c r="W119" i="7"/>
  <c r="E120" i="7"/>
  <c r="F120" i="7" s="1"/>
  <c r="G120" i="7" s="1"/>
  <c r="C121" i="7" s="1"/>
  <c r="N121" i="7"/>
  <c r="E120" i="6"/>
  <c r="F120" i="6" s="1"/>
  <c r="G120" i="6" s="1"/>
  <c r="C121" i="6" s="1"/>
  <c r="F118" i="9"/>
  <c r="G118" i="9" s="1"/>
  <c r="H118" i="9" s="1"/>
  <c r="C119" i="9" s="1"/>
  <c r="K118" i="9"/>
  <c r="I125" i="9"/>
  <c r="B126" i="9"/>
  <c r="J125" i="9"/>
  <c r="B123" i="6"/>
  <c r="I122" i="6"/>
  <c r="H122" i="6"/>
  <c r="D122" i="6"/>
  <c r="J122" i="6" s="1"/>
  <c r="L122" i="6"/>
  <c r="H122" i="7"/>
  <c r="D122" i="7"/>
  <c r="L122" i="7"/>
  <c r="B123" i="7"/>
  <c r="I122" i="7"/>
  <c r="I121" i="5"/>
  <c r="H121" i="5"/>
  <c r="D121" i="5"/>
  <c r="B122" i="5"/>
  <c r="L121" i="5"/>
  <c r="N120" i="5"/>
  <c r="J122" i="7" l="1"/>
  <c r="E121" i="5"/>
  <c r="F121" i="5" s="1"/>
  <c r="G121" i="5" s="1"/>
  <c r="C122" i="5" s="1"/>
  <c r="E122" i="5" s="1"/>
  <c r="N122" i="6"/>
  <c r="V122" i="6"/>
  <c r="N122" i="7"/>
  <c r="V122" i="7"/>
  <c r="J121" i="5"/>
  <c r="N121" i="5" s="1"/>
  <c r="E121" i="7"/>
  <c r="F121" i="7" s="1"/>
  <c r="G121" i="7" s="1"/>
  <c r="C122" i="7" s="1"/>
  <c r="E121" i="6"/>
  <c r="F121" i="6" s="1"/>
  <c r="G121" i="6" s="1"/>
  <c r="C122" i="6" s="1"/>
  <c r="F119" i="9"/>
  <c r="E119" i="9"/>
  <c r="I126" i="9"/>
  <c r="B127" i="9"/>
  <c r="J126" i="9"/>
  <c r="H123" i="7"/>
  <c r="D123" i="7"/>
  <c r="J123" i="7" s="1"/>
  <c r="V123" i="7" s="1"/>
  <c r="L123" i="7"/>
  <c r="B124" i="7"/>
  <c r="I123" i="7"/>
  <c r="I122" i="5"/>
  <c r="H122" i="5"/>
  <c r="D122" i="5"/>
  <c r="J122" i="5" s="1"/>
  <c r="L122" i="5"/>
  <c r="B123" i="5"/>
  <c r="B124" i="6"/>
  <c r="I123" i="6"/>
  <c r="D123" i="6"/>
  <c r="L123" i="6"/>
  <c r="H123" i="6"/>
  <c r="F122" i="5" l="1"/>
  <c r="U122" i="7"/>
  <c r="W122" i="7" s="1"/>
  <c r="U122" i="6"/>
  <c r="W122" i="6" s="1"/>
  <c r="U121" i="7"/>
  <c r="W121" i="7" s="1"/>
  <c r="U121" i="6"/>
  <c r="W121" i="6" s="1"/>
  <c r="N122" i="5"/>
  <c r="E122" i="7"/>
  <c r="F122" i="7" s="1"/>
  <c r="G122" i="7" s="1"/>
  <c r="C123" i="7" s="1"/>
  <c r="N123" i="7"/>
  <c r="J123" i="6"/>
  <c r="V123" i="6" s="1"/>
  <c r="E122" i="6"/>
  <c r="F122" i="6" s="1"/>
  <c r="G122" i="6" s="1"/>
  <c r="C123" i="6" s="1"/>
  <c r="G122" i="5"/>
  <c r="C123" i="5" s="1"/>
  <c r="E123" i="5" s="1"/>
  <c r="I127" i="9"/>
  <c r="B128" i="9"/>
  <c r="J127" i="9"/>
  <c r="E120" i="9"/>
  <c r="G119" i="9"/>
  <c r="H119" i="9" s="1"/>
  <c r="C120" i="9" s="1"/>
  <c r="K119" i="9"/>
  <c r="H124" i="7"/>
  <c r="D124" i="7"/>
  <c r="L124" i="7"/>
  <c r="B125" i="7"/>
  <c r="I124" i="7"/>
  <c r="J124" i="7" s="1"/>
  <c r="V124" i="7" s="1"/>
  <c r="B125" i="6"/>
  <c r="I124" i="6"/>
  <c r="H124" i="6"/>
  <c r="D124" i="6"/>
  <c r="J124" i="6" s="1"/>
  <c r="V124" i="6" s="1"/>
  <c r="L124" i="6"/>
  <c r="I123" i="5"/>
  <c r="H123" i="5"/>
  <c r="D123" i="5"/>
  <c r="L123" i="5"/>
  <c r="B124" i="5"/>
  <c r="F123" i="5" l="1"/>
  <c r="G123" i="5" s="1"/>
  <c r="J123" i="5"/>
  <c r="N123" i="6"/>
  <c r="U123" i="7"/>
  <c r="W123" i="7" s="1"/>
  <c r="U123" i="6"/>
  <c r="W123" i="6" s="1"/>
  <c r="E123" i="7"/>
  <c r="F123" i="7" s="1"/>
  <c r="G123" i="7" s="1"/>
  <c r="C124" i="7" s="1"/>
  <c r="E123" i="6"/>
  <c r="F123" i="6" s="1"/>
  <c r="G123" i="6" s="1"/>
  <c r="C124" i="6" s="1"/>
  <c r="I128" i="9"/>
  <c r="J128" i="9"/>
  <c r="B129" i="9"/>
  <c r="F120" i="9"/>
  <c r="G120" i="9" s="1"/>
  <c r="H120" i="9" s="1"/>
  <c r="C121" i="9" s="1"/>
  <c r="E121" i="9"/>
  <c r="K120" i="9"/>
  <c r="N123" i="5"/>
  <c r="B126" i="7"/>
  <c r="H125" i="7"/>
  <c r="D125" i="7"/>
  <c r="L125" i="7"/>
  <c r="I125" i="7"/>
  <c r="L125" i="6"/>
  <c r="H125" i="6"/>
  <c r="B126" i="6"/>
  <c r="D125" i="6"/>
  <c r="I125" i="6"/>
  <c r="I124" i="5"/>
  <c r="H124" i="5"/>
  <c r="D124" i="5"/>
  <c r="L124" i="5"/>
  <c r="C124" i="5"/>
  <c r="E124" i="5" s="1"/>
  <c r="B125" i="5"/>
  <c r="N124" i="7"/>
  <c r="N124" i="6"/>
  <c r="J125" i="7" l="1"/>
  <c r="V125" i="7" s="1"/>
  <c r="N125" i="7"/>
  <c r="E124" i="7"/>
  <c r="F124" i="7" s="1"/>
  <c r="G124" i="7" s="1"/>
  <c r="C125" i="7" s="1"/>
  <c r="E124" i="6"/>
  <c r="F124" i="6" s="1"/>
  <c r="G124" i="6" s="1"/>
  <c r="C125" i="6" s="1"/>
  <c r="J125" i="6"/>
  <c r="F124" i="5"/>
  <c r="G124" i="5" s="1"/>
  <c r="C125" i="5" s="1"/>
  <c r="E125" i="5" s="1"/>
  <c r="J124" i="5"/>
  <c r="F121" i="9"/>
  <c r="G121" i="9" s="1"/>
  <c r="H121" i="9" s="1"/>
  <c r="C122" i="9" s="1"/>
  <c r="E122" i="9"/>
  <c r="K121" i="9"/>
  <c r="I129" i="9"/>
  <c r="B130" i="9"/>
  <c r="J129" i="9"/>
  <c r="I125" i="5"/>
  <c r="H125" i="5"/>
  <c r="D125" i="5"/>
  <c r="L125" i="5"/>
  <c r="B126" i="5"/>
  <c r="L126" i="6"/>
  <c r="B127" i="6"/>
  <c r="D126" i="6"/>
  <c r="I126" i="6"/>
  <c r="J126" i="6" s="1"/>
  <c r="V126" i="6" s="1"/>
  <c r="H126" i="6"/>
  <c r="B127" i="7"/>
  <c r="L126" i="7"/>
  <c r="I126" i="7"/>
  <c r="D126" i="7"/>
  <c r="H126" i="7"/>
  <c r="N124" i="5" l="1"/>
  <c r="U124" i="7"/>
  <c r="W124" i="7" s="1"/>
  <c r="U124" i="6"/>
  <c r="W124" i="6" s="1"/>
  <c r="N125" i="6"/>
  <c r="V125" i="6"/>
  <c r="E125" i="7"/>
  <c r="F125" i="7" s="1"/>
  <c r="G125" i="7" s="1"/>
  <c r="C126" i="7" s="1"/>
  <c r="J126" i="7"/>
  <c r="E125" i="6"/>
  <c r="F125" i="6" s="1"/>
  <c r="G125" i="6" s="1"/>
  <c r="C126" i="6" s="1"/>
  <c r="F125" i="5"/>
  <c r="G125" i="5" s="1"/>
  <c r="C126" i="5" s="1"/>
  <c r="E126" i="5" s="1"/>
  <c r="J125" i="5"/>
  <c r="F122" i="9"/>
  <c r="G122" i="9" s="1"/>
  <c r="H122" i="9" s="1"/>
  <c r="C123" i="9" s="1"/>
  <c r="E123" i="9"/>
  <c r="K122" i="9"/>
  <c r="I130" i="9"/>
  <c r="B131" i="9"/>
  <c r="J130" i="9"/>
  <c r="I126" i="5"/>
  <c r="H126" i="5"/>
  <c r="D126" i="5"/>
  <c r="B127" i="5"/>
  <c r="L126" i="5"/>
  <c r="B128" i="7"/>
  <c r="I127" i="7"/>
  <c r="D127" i="7"/>
  <c r="H127" i="7"/>
  <c r="L127" i="7"/>
  <c r="L127" i="6"/>
  <c r="B128" i="6"/>
  <c r="I127" i="6"/>
  <c r="D127" i="6"/>
  <c r="H127" i="6"/>
  <c r="N126" i="6"/>
  <c r="J127" i="7" l="1"/>
  <c r="V127" i="7" s="1"/>
  <c r="J127" i="6"/>
  <c r="F126" i="5"/>
  <c r="G126" i="5" s="1"/>
  <c r="C127" i="5" s="1"/>
  <c r="E127" i="5" s="1"/>
  <c r="J126" i="5"/>
  <c r="N126" i="5" s="1"/>
  <c r="N127" i="6"/>
  <c r="V127" i="6"/>
  <c r="N125" i="5"/>
  <c r="U125" i="7"/>
  <c r="W125" i="7" s="1"/>
  <c r="U125" i="6"/>
  <c r="W125" i="6" s="1"/>
  <c r="N126" i="7"/>
  <c r="V126" i="7"/>
  <c r="E126" i="7"/>
  <c r="F126" i="7" s="1"/>
  <c r="G126" i="7" s="1"/>
  <c r="C127" i="7" s="1"/>
  <c r="E126" i="6"/>
  <c r="F126" i="6" s="1"/>
  <c r="G126" i="6" s="1"/>
  <c r="C127" i="6" s="1"/>
  <c r="F123" i="9"/>
  <c r="G123" i="9" s="1"/>
  <c r="H123" i="9" s="1"/>
  <c r="C124" i="9" s="1"/>
  <c r="E124" i="9"/>
  <c r="K123" i="9"/>
  <c r="I131" i="9"/>
  <c r="B132" i="9"/>
  <c r="J131" i="9"/>
  <c r="N127" i="7"/>
  <c r="B129" i="7"/>
  <c r="H128" i="7"/>
  <c r="L128" i="7"/>
  <c r="I128" i="7"/>
  <c r="D128" i="7"/>
  <c r="L128" i="6"/>
  <c r="B129" i="6"/>
  <c r="I128" i="6"/>
  <c r="D128" i="6"/>
  <c r="H128" i="6"/>
  <c r="I127" i="5"/>
  <c r="H127" i="5"/>
  <c r="D127" i="5"/>
  <c r="B128" i="5"/>
  <c r="L127" i="5"/>
  <c r="J128" i="7" l="1"/>
  <c r="V128" i="7" s="1"/>
  <c r="F127" i="5"/>
  <c r="G127" i="5" s="1"/>
  <c r="C128" i="5" s="1"/>
  <c r="E128" i="5" s="1"/>
  <c r="J127" i="5"/>
  <c r="J128" i="6"/>
  <c r="U126" i="7"/>
  <c r="W126" i="7" s="1"/>
  <c r="U126" i="6"/>
  <c r="W126" i="6" s="1"/>
  <c r="E127" i="7"/>
  <c r="F127" i="7" s="1"/>
  <c r="G127" i="7" s="1"/>
  <c r="C128" i="7" s="1"/>
  <c r="E127" i="6"/>
  <c r="F127" i="6" s="1"/>
  <c r="G127" i="6" s="1"/>
  <c r="C128" i="6" s="1"/>
  <c r="F124" i="9"/>
  <c r="G124" i="9" s="1"/>
  <c r="H124" i="9" s="1"/>
  <c r="C125" i="9" s="1"/>
  <c r="E125" i="9"/>
  <c r="K124" i="9"/>
  <c r="I132" i="9"/>
  <c r="J132" i="9"/>
  <c r="B133" i="9"/>
  <c r="I128" i="5"/>
  <c r="H128" i="5"/>
  <c r="D128" i="5"/>
  <c r="L128" i="5"/>
  <c r="B129" i="5"/>
  <c r="L129" i="6"/>
  <c r="H129" i="6"/>
  <c r="I129" i="6"/>
  <c r="D129" i="6"/>
  <c r="B130" i="6"/>
  <c r="N128" i="7"/>
  <c r="B130" i="7"/>
  <c r="L129" i="7"/>
  <c r="I129" i="7"/>
  <c r="D129" i="7"/>
  <c r="J129" i="7" s="1"/>
  <c r="H129" i="7"/>
  <c r="N127" i="5"/>
  <c r="F128" i="5" l="1"/>
  <c r="J128" i="5"/>
  <c r="U128" i="6" s="1"/>
  <c r="U128" i="7"/>
  <c r="W128" i="7" s="1"/>
  <c r="N129" i="7"/>
  <c r="V129" i="7"/>
  <c r="N128" i="6"/>
  <c r="V128" i="6"/>
  <c r="U127" i="7"/>
  <c r="W127" i="7" s="1"/>
  <c r="U127" i="6"/>
  <c r="W127" i="6" s="1"/>
  <c r="N128" i="5"/>
  <c r="E128" i="7"/>
  <c r="F128" i="7" s="1"/>
  <c r="G128" i="7" s="1"/>
  <c r="C129" i="7" s="1"/>
  <c r="E128" i="6"/>
  <c r="F128" i="6" s="1"/>
  <c r="G128" i="6" s="1"/>
  <c r="C129" i="6" s="1"/>
  <c r="J129" i="6"/>
  <c r="G128" i="5"/>
  <c r="C129" i="5" s="1"/>
  <c r="E129" i="5" s="1"/>
  <c r="F125" i="9"/>
  <c r="G125" i="9" s="1"/>
  <c r="H125" i="9" s="1"/>
  <c r="C126" i="9" s="1"/>
  <c r="B134" i="9"/>
  <c r="J133" i="9"/>
  <c r="I133" i="9"/>
  <c r="E126" i="9"/>
  <c r="K125" i="9"/>
  <c r="L130" i="6"/>
  <c r="I130" i="6"/>
  <c r="H130" i="6"/>
  <c r="B131" i="6"/>
  <c r="D130" i="6"/>
  <c r="B131" i="7"/>
  <c r="L130" i="7"/>
  <c r="I130" i="7"/>
  <c r="D130" i="7"/>
  <c r="H130" i="7"/>
  <c r="I129" i="5"/>
  <c r="H129" i="5"/>
  <c r="D129" i="5"/>
  <c r="L129" i="5"/>
  <c r="B130" i="5"/>
  <c r="J130" i="6" l="1"/>
  <c r="V130" i="6" s="1"/>
  <c r="W128" i="6"/>
  <c r="J130" i="7"/>
  <c r="N129" i="6"/>
  <c r="V129" i="6"/>
  <c r="E129" i="7"/>
  <c r="F129" i="7" s="1"/>
  <c r="G129" i="7" s="1"/>
  <c r="C130" i="7" s="1"/>
  <c r="E129" i="6"/>
  <c r="F129" i="6" s="1"/>
  <c r="G129" i="6" s="1"/>
  <c r="C130" i="6" s="1"/>
  <c r="N130" i="6"/>
  <c r="F129" i="5"/>
  <c r="G129" i="5" s="1"/>
  <c r="C130" i="5" s="1"/>
  <c r="J129" i="5"/>
  <c r="F126" i="9"/>
  <c r="G126" i="9" s="1"/>
  <c r="H126" i="9" s="1"/>
  <c r="C127" i="9" s="1"/>
  <c r="E127" i="9"/>
  <c r="K126" i="9"/>
  <c r="B135" i="9"/>
  <c r="J134" i="9"/>
  <c r="I134" i="9"/>
  <c r="B132" i="7"/>
  <c r="I131" i="7"/>
  <c r="D131" i="7"/>
  <c r="J131" i="7" s="1"/>
  <c r="H131" i="7"/>
  <c r="L131" i="7"/>
  <c r="I130" i="5"/>
  <c r="B131" i="5"/>
  <c r="H130" i="5"/>
  <c r="D130" i="5"/>
  <c r="L130" i="5"/>
  <c r="L131" i="6"/>
  <c r="B132" i="6"/>
  <c r="I131" i="6"/>
  <c r="D131" i="6"/>
  <c r="H131" i="6"/>
  <c r="J130" i="5" l="1"/>
  <c r="U130" i="7" s="1"/>
  <c r="U130" i="6"/>
  <c r="W130" i="6" s="1"/>
  <c r="N131" i="7"/>
  <c r="V131" i="7"/>
  <c r="N129" i="5"/>
  <c r="U129" i="7"/>
  <c r="W129" i="7" s="1"/>
  <c r="U129" i="6"/>
  <c r="W129" i="6" s="1"/>
  <c r="N130" i="7"/>
  <c r="V130" i="7"/>
  <c r="E130" i="7"/>
  <c r="F130" i="7" s="1"/>
  <c r="G130" i="7" s="1"/>
  <c r="C131" i="7" s="1"/>
  <c r="E130" i="6"/>
  <c r="F130" i="6" s="1"/>
  <c r="G130" i="6" s="1"/>
  <c r="C131" i="6" s="1"/>
  <c r="J131" i="6"/>
  <c r="E130" i="5"/>
  <c r="F130" i="5" s="1"/>
  <c r="G130" i="5" s="1"/>
  <c r="C131" i="5" s="1"/>
  <c r="E131" i="5" s="1"/>
  <c r="F131" i="5" s="1"/>
  <c r="F127" i="9"/>
  <c r="G127" i="9" s="1"/>
  <c r="H127" i="9" s="1"/>
  <c r="C128" i="9" s="1"/>
  <c r="B136" i="9"/>
  <c r="J135" i="9"/>
  <c r="I135" i="9"/>
  <c r="E128" i="9"/>
  <c r="K127" i="9"/>
  <c r="L132" i="6"/>
  <c r="B133" i="6"/>
  <c r="I132" i="6"/>
  <c r="D132" i="6"/>
  <c r="H132" i="6"/>
  <c r="I131" i="5"/>
  <c r="B132" i="5"/>
  <c r="H131" i="5"/>
  <c r="D131" i="5"/>
  <c r="J131" i="5" s="1"/>
  <c r="L131" i="5"/>
  <c r="B133" i="7"/>
  <c r="I132" i="7"/>
  <c r="L132" i="7"/>
  <c r="H132" i="7"/>
  <c r="D132" i="7"/>
  <c r="N130" i="5"/>
  <c r="J132" i="6" l="1"/>
  <c r="N131" i="6"/>
  <c r="V131" i="6"/>
  <c r="U131" i="7"/>
  <c r="W131" i="7" s="1"/>
  <c r="U131" i="6"/>
  <c r="W130" i="7"/>
  <c r="N131" i="5"/>
  <c r="G131" i="7"/>
  <c r="C132" i="7" s="1"/>
  <c r="E131" i="7"/>
  <c r="F131" i="7" s="1"/>
  <c r="J132" i="7"/>
  <c r="V132" i="7" s="1"/>
  <c r="E131" i="6"/>
  <c r="F131" i="6" s="1"/>
  <c r="G131" i="6" s="1"/>
  <c r="C132" i="6" s="1"/>
  <c r="G131" i="5"/>
  <c r="C132" i="5" s="1"/>
  <c r="E132" i="5" s="1"/>
  <c r="F128" i="9"/>
  <c r="G128" i="9" s="1"/>
  <c r="H128" i="9" s="1"/>
  <c r="C129" i="9" s="1"/>
  <c r="E129" i="9"/>
  <c r="K128" i="9"/>
  <c r="B137" i="9"/>
  <c r="J136" i="9"/>
  <c r="I136" i="9"/>
  <c r="L133" i="6"/>
  <c r="B134" i="6"/>
  <c r="D133" i="6"/>
  <c r="I133" i="6"/>
  <c r="H133" i="6"/>
  <c r="L133" i="7"/>
  <c r="H133" i="7"/>
  <c r="I133" i="7"/>
  <c r="B134" i="7"/>
  <c r="D133" i="7"/>
  <c r="I132" i="5"/>
  <c r="H132" i="5"/>
  <c r="D132" i="5"/>
  <c r="L132" i="5"/>
  <c r="B133" i="5"/>
  <c r="J133" i="6" l="1"/>
  <c r="V133" i="6" s="1"/>
  <c r="J132" i="5"/>
  <c r="N132" i="7"/>
  <c r="W131" i="6"/>
  <c r="F132" i="5"/>
  <c r="G132" i="5" s="1"/>
  <c r="C133" i="5" s="1"/>
  <c r="U132" i="7"/>
  <c r="W132" i="7" s="1"/>
  <c r="U132" i="6"/>
  <c r="N132" i="6"/>
  <c r="V132" i="6"/>
  <c r="J133" i="7"/>
  <c r="V133" i="7" s="1"/>
  <c r="E132" i="7"/>
  <c r="F132" i="7" s="1"/>
  <c r="G132" i="7" s="1"/>
  <c r="C133" i="7" s="1"/>
  <c r="E132" i="6"/>
  <c r="F132" i="6" s="1"/>
  <c r="G132" i="6" s="1"/>
  <c r="C133" i="6" s="1"/>
  <c r="N133" i="6"/>
  <c r="F129" i="9"/>
  <c r="G129" i="9" s="1"/>
  <c r="H129" i="9" s="1"/>
  <c r="C130" i="9" s="1"/>
  <c r="B138" i="9"/>
  <c r="J137" i="9"/>
  <c r="I137" i="9"/>
  <c r="E130" i="9"/>
  <c r="K129" i="9"/>
  <c r="L134" i="7"/>
  <c r="H134" i="7"/>
  <c r="B135" i="7"/>
  <c r="D134" i="7"/>
  <c r="I134" i="7"/>
  <c r="L134" i="6"/>
  <c r="B135" i="6"/>
  <c r="I134" i="6"/>
  <c r="H134" i="6"/>
  <c r="D134" i="6"/>
  <c r="J134" i="6" s="1"/>
  <c r="N132" i="5"/>
  <c r="I133" i="5"/>
  <c r="H133" i="5"/>
  <c r="D133" i="5"/>
  <c r="L133" i="5"/>
  <c r="B134" i="5"/>
  <c r="J133" i="5" l="1"/>
  <c r="W132" i="6"/>
  <c r="N133" i="7"/>
  <c r="E133" i="5"/>
  <c r="F133" i="5" s="1"/>
  <c r="G133" i="5" s="1"/>
  <c r="C134" i="5" s="1"/>
  <c r="E134" i="5" s="1"/>
  <c r="U133" i="7"/>
  <c r="W133" i="7" s="1"/>
  <c r="U133" i="6"/>
  <c r="W133" i="6" s="1"/>
  <c r="N134" i="6"/>
  <c r="V134" i="6"/>
  <c r="E133" i="7"/>
  <c r="F133" i="7" s="1"/>
  <c r="G133" i="7" s="1"/>
  <c r="C134" i="7" s="1"/>
  <c r="J134" i="7"/>
  <c r="E133" i="6"/>
  <c r="F133" i="6" s="1"/>
  <c r="G133" i="6" s="1"/>
  <c r="C134" i="6" s="1"/>
  <c r="F130" i="9"/>
  <c r="G130" i="9" s="1"/>
  <c r="H130" i="9" s="1"/>
  <c r="C131" i="9" s="1"/>
  <c r="K130" i="9"/>
  <c r="B139" i="9"/>
  <c r="J138" i="9"/>
  <c r="I138" i="9"/>
  <c r="N133" i="5"/>
  <c r="L135" i="7"/>
  <c r="B136" i="7"/>
  <c r="I135" i="7"/>
  <c r="D135" i="7"/>
  <c r="H135" i="7"/>
  <c r="L135" i="6"/>
  <c r="B136" i="6"/>
  <c r="D135" i="6"/>
  <c r="I135" i="6"/>
  <c r="H135" i="6"/>
  <c r="I134" i="5"/>
  <c r="H134" i="5"/>
  <c r="D134" i="5"/>
  <c r="B135" i="5"/>
  <c r="L134" i="5"/>
  <c r="J135" i="6" l="1"/>
  <c r="V135" i="6" s="1"/>
  <c r="J134" i="5"/>
  <c r="N134" i="5" s="1"/>
  <c r="N134" i="7"/>
  <c r="V134" i="7"/>
  <c r="E134" i="7"/>
  <c r="F134" i="7" s="1"/>
  <c r="G134" i="7" s="1"/>
  <c r="C135" i="7" s="1"/>
  <c r="J135" i="7"/>
  <c r="V135" i="7" s="1"/>
  <c r="E134" i="6"/>
  <c r="F134" i="6" s="1"/>
  <c r="G134" i="6" s="1"/>
  <c r="C135" i="6" s="1"/>
  <c r="F134" i="5"/>
  <c r="G134" i="5" s="1"/>
  <c r="C135" i="5" s="1"/>
  <c r="F131" i="9"/>
  <c r="E131" i="9"/>
  <c r="B140" i="9"/>
  <c r="J139" i="9"/>
  <c r="I139" i="9"/>
  <c r="N135" i="6"/>
  <c r="L136" i="6"/>
  <c r="B137" i="6"/>
  <c r="I136" i="6"/>
  <c r="H136" i="6"/>
  <c r="D136" i="6"/>
  <c r="L136" i="7"/>
  <c r="B137" i="7"/>
  <c r="I136" i="7"/>
  <c r="D136" i="7"/>
  <c r="H136" i="7"/>
  <c r="I135" i="5"/>
  <c r="H135" i="5"/>
  <c r="D135" i="5"/>
  <c r="B136" i="5"/>
  <c r="L135" i="5"/>
  <c r="N135" i="7"/>
  <c r="J136" i="7" l="1"/>
  <c r="V136" i="7" s="1"/>
  <c r="J136" i="6"/>
  <c r="V136" i="6" s="1"/>
  <c r="J135" i="5"/>
  <c r="U135" i="6" s="1"/>
  <c r="W135" i="6" s="1"/>
  <c r="E135" i="5"/>
  <c r="F135" i="5" s="1"/>
  <c r="G135" i="5" s="1"/>
  <c r="C136" i="5" s="1"/>
  <c r="E136" i="5" s="1"/>
  <c r="U135" i="7"/>
  <c r="W135" i="7" s="1"/>
  <c r="U134" i="7"/>
  <c r="W134" i="7" s="1"/>
  <c r="U134" i="6"/>
  <c r="W134" i="6" s="1"/>
  <c r="E135" i="7"/>
  <c r="F135" i="7" s="1"/>
  <c r="G135" i="7" s="1"/>
  <c r="C136" i="7" s="1"/>
  <c r="E135" i="6"/>
  <c r="F135" i="6" s="1"/>
  <c r="G135" i="6" s="1"/>
  <c r="C136" i="6" s="1"/>
  <c r="N136" i="6"/>
  <c r="E132" i="9"/>
  <c r="G131" i="9"/>
  <c r="H131" i="9" s="1"/>
  <c r="C132" i="9" s="1"/>
  <c r="K131" i="9"/>
  <c r="B141" i="9"/>
  <c r="J140" i="9"/>
  <c r="I140" i="9"/>
  <c r="I136" i="5"/>
  <c r="H136" i="5"/>
  <c r="D136" i="5"/>
  <c r="B137" i="5"/>
  <c r="L136" i="5"/>
  <c r="L137" i="7"/>
  <c r="H137" i="7"/>
  <c r="B138" i="7"/>
  <c r="I137" i="7"/>
  <c r="D137" i="7"/>
  <c r="N136" i="7"/>
  <c r="L137" i="6"/>
  <c r="B138" i="6"/>
  <c r="D137" i="6"/>
  <c r="I137" i="6"/>
  <c r="J137" i="6" s="1"/>
  <c r="V137" i="6" s="1"/>
  <c r="H137" i="6"/>
  <c r="N135" i="5" l="1"/>
  <c r="J136" i="5"/>
  <c r="J137" i="7"/>
  <c r="E136" i="7"/>
  <c r="F136" i="7" s="1"/>
  <c r="G136" i="7" s="1"/>
  <c r="C137" i="7" s="1"/>
  <c r="E136" i="6"/>
  <c r="F136" i="6" s="1"/>
  <c r="G136" i="6" s="1"/>
  <c r="C137" i="6" s="1"/>
  <c r="F136" i="5"/>
  <c r="G136" i="5" s="1"/>
  <c r="C137" i="5" s="1"/>
  <c r="B142" i="9"/>
  <c r="J141" i="9"/>
  <c r="I141" i="9"/>
  <c r="F132" i="9"/>
  <c r="G132" i="9" s="1"/>
  <c r="H132" i="9" s="1"/>
  <c r="C133" i="9" s="1"/>
  <c r="E133" i="9"/>
  <c r="K132" i="9"/>
  <c r="L138" i="7"/>
  <c r="B139" i="7"/>
  <c r="I138" i="7"/>
  <c r="D138" i="7"/>
  <c r="H138" i="7"/>
  <c r="N136" i="5"/>
  <c r="I137" i="5"/>
  <c r="H137" i="5"/>
  <c r="D137" i="5"/>
  <c r="B138" i="5"/>
  <c r="L137" i="5"/>
  <c r="N137" i="6"/>
  <c r="L138" i="6"/>
  <c r="B139" i="6"/>
  <c r="I138" i="6"/>
  <c r="H138" i="6"/>
  <c r="D138" i="6"/>
  <c r="J138" i="6" s="1"/>
  <c r="J138" i="7" l="1"/>
  <c r="N138" i="6"/>
  <c r="V138" i="6"/>
  <c r="N138" i="7"/>
  <c r="V138" i="7"/>
  <c r="N137" i="7"/>
  <c r="V137" i="7"/>
  <c r="U136" i="7"/>
  <c r="W136" i="7" s="1"/>
  <c r="U136" i="6"/>
  <c r="W136" i="6" s="1"/>
  <c r="E137" i="7"/>
  <c r="F137" i="7" s="1"/>
  <c r="G137" i="7" s="1"/>
  <c r="C138" i="7" s="1"/>
  <c r="E137" i="6"/>
  <c r="F137" i="6" s="1"/>
  <c r="G137" i="6" s="1"/>
  <c r="C138" i="6" s="1"/>
  <c r="E137" i="5"/>
  <c r="F137" i="5" s="1"/>
  <c r="G137" i="5" s="1"/>
  <c r="C138" i="5" s="1"/>
  <c r="J137" i="5"/>
  <c r="F133" i="9"/>
  <c r="G133" i="9" s="1"/>
  <c r="H133" i="9" s="1"/>
  <c r="C134" i="9" s="1"/>
  <c r="E134" i="9"/>
  <c r="K133" i="9"/>
  <c r="B143" i="9"/>
  <c r="J142" i="9"/>
  <c r="I142" i="9"/>
  <c r="L139" i="7"/>
  <c r="B140" i="7"/>
  <c r="I139" i="7"/>
  <c r="D139" i="7"/>
  <c r="H139" i="7"/>
  <c r="L139" i="6"/>
  <c r="B140" i="6"/>
  <c r="D139" i="6"/>
  <c r="I139" i="6"/>
  <c r="H139" i="6"/>
  <c r="I138" i="5"/>
  <c r="H138" i="5"/>
  <c r="D138" i="5"/>
  <c r="L138" i="5"/>
  <c r="B139" i="5"/>
  <c r="N137" i="5" l="1"/>
  <c r="U137" i="7"/>
  <c r="W137" i="7" s="1"/>
  <c r="U137" i="6"/>
  <c r="W137" i="6" s="1"/>
  <c r="J139" i="6"/>
  <c r="V139" i="6" s="1"/>
  <c r="E138" i="7"/>
  <c r="F138" i="7" s="1"/>
  <c r="G138" i="7" s="1"/>
  <c r="C139" i="7" s="1"/>
  <c r="J139" i="7"/>
  <c r="E138" i="6"/>
  <c r="F138" i="6" s="1"/>
  <c r="G138" i="6" s="1"/>
  <c r="C139" i="6" s="1"/>
  <c r="E138" i="5"/>
  <c r="F138" i="5" s="1"/>
  <c r="G138" i="5" s="1"/>
  <c r="C139" i="5" s="1"/>
  <c r="J138" i="5"/>
  <c r="F134" i="9"/>
  <c r="B144" i="9"/>
  <c r="J143" i="9"/>
  <c r="I143" i="9"/>
  <c r="G134" i="9"/>
  <c r="H134" i="9" s="1"/>
  <c r="C135" i="9" s="1"/>
  <c r="E135" i="9"/>
  <c r="K134" i="9"/>
  <c r="L140" i="6"/>
  <c r="B141" i="6"/>
  <c r="I140" i="6"/>
  <c r="H140" i="6"/>
  <c r="D140" i="6"/>
  <c r="J140" i="6" s="1"/>
  <c r="L140" i="7"/>
  <c r="B141" i="7"/>
  <c r="I140" i="7"/>
  <c r="D140" i="7"/>
  <c r="H140" i="7"/>
  <c r="I139" i="5"/>
  <c r="H139" i="5"/>
  <c r="D139" i="5"/>
  <c r="J139" i="5" s="1"/>
  <c r="L139" i="5"/>
  <c r="B140" i="5"/>
  <c r="J140" i="7" l="1"/>
  <c r="V140" i="7" s="1"/>
  <c r="N140" i="6"/>
  <c r="V140" i="6"/>
  <c r="U139" i="7"/>
  <c r="U139" i="6"/>
  <c r="W139" i="6" s="1"/>
  <c r="N138" i="5"/>
  <c r="U138" i="7"/>
  <c r="W138" i="7" s="1"/>
  <c r="U138" i="6"/>
  <c r="W138" i="6" s="1"/>
  <c r="N139" i="7"/>
  <c r="V139" i="7"/>
  <c r="N139" i="6"/>
  <c r="E139" i="7"/>
  <c r="F139" i="7" s="1"/>
  <c r="G139" i="7" s="1"/>
  <c r="C140" i="7" s="1"/>
  <c r="E139" i="6"/>
  <c r="F139" i="6" s="1"/>
  <c r="G139" i="6" s="1"/>
  <c r="C140" i="6" s="1"/>
  <c r="E139" i="5"/>
  <c r="F139" i="5" s="1"/>
  <c r="G139" i="5" s="1"/>
  <c r="C140" i="5" s="1"/>
  <c r="F135" i="9"/>
  <c r="G135" i="9" s="1"/>
  <c r="H135" i="9" s="1"/>
  <c r="C136" i="9" s="1"/>
  <c r="E136" i="9"/>
  <c r="K135" i="9"/>
  <c r="B145" i="9"/>
  <c r="J144" i="9"/>
  <c r="I144" i="9"/>
  <c r="N140" i="7"/>
  <c r="L141" i="7"/>
  <c r="H141" i="7"/>
  <c r="J141" i="7"/>
  <c r="I141" i="7"/>
  <c r="D141" i="7"/>
  <c r="B142" i="7"/>
  <c r="I140" i="5"/>
  <c r="H140" i="5"/>
  <c r="D140" i="5"/>
  <c r="L140" i="5"/>
  <c r="B141" i="5"/>
  <c r="N139" i="5"/>
  <c r="L141" i="6"/>
  <c r="B142" i="6"/>
  <c r="D141" i="6"/>
  <c r="I141" i="6"/>
  <c r="H141" i="6"/>
  <c r="J140" i="5" l="1"/>
  <c r="U140" i="7" s="1"/>
  <c r="W140" i="7" s="1"/>
  <c r="U140" i="6"/>
  <c r="W140" i="6" s="1"/>
  <c r="N141" i="7"/>
  <c r="V141" i="7"/>
  <c r="J141" i="6"/>
  <c r="V141" i="6" s="1"/>
  <c r="W139" i="7"/>
  <c r="E140" i="7"/>
  <c r="F140" i="7" s="1"/>
  <c r="G140" i="7" s="1"/>
  <c r="C141" i="7" s="1"/>
  <c r="E140" i="6"/>
  <c r="F140" i="6" s="1"/>
  <c r="G140" i="6" s="1"/>
  <c r="C141" i="6" s="1"/>
  <c r="E140" i="5"/>
  <c r="F140" i="5" s="1"/>
  <c r="G140" i="5" s="1"/>
  <c r="C141" i="5" s="1"/>
  <c r="E141" i="5" s="1"/>
  <c r="F136" i="9"/>
  <c r="G136" i="9" s="1"/>
  <c r="H136" i="9" s="1"/>
  <c r="C137" i="9" s="1"/>
  <c r="B146" i="9"/>
  <c r="J145" i="9"/>
  <c r="I145" i="9"/>
  <c r="E137" i="9"/>
  <c r="K136" i="9"/>
  <c r="L142" i="7"/>
  <c r="B143" i="7"/>
  <c r="I142" i="7"/>
  <c r="D142" i="7"/>
  <c r="H142" i="7"/>
  <c r="L142" i="6"/>
  <c r="B143" i="6"/>
  <c r="I142" i="6"/>
  <c r="J142" i="6" s="1"/>
  <c r="V142" i="6" s="1"/>
  <c r="H142" i="6"/>
  <c r="D142" i="6"/>
  <c r="I141" i="5"/>
  <c r="H141" i="5"/>
  <c r="D141" i="5"/>
  <c r="B142" i="5"/>
  <c r="L141" i="5"/>
  <c r="N140" i="5"/>
  <c r="J142" i="7" l="1"/>
  <c r="N141" i="6"/>
  <c r="N142" i="7"/>
  <c r="V142" i="7"/>
  <c r="J141" i="5"/>
  <c r="E141" i="7"/>
  <c r="F141" i="7" s="1"/>
  <c r="G141" i="7" s="1"/>
  <c r="C142" i="7" s="1"/>
  <c r="N142" i="6"/>
  <c r="E141" i="6"/>
  <c r="F141" i="6" s="1"/>
  <c r="G141" i="6" s="1"/>
  <c r="C142" i="6" s="1"/>
  <c r="F141" i="5"/>
  <c r="G141" i="5" s="1"/>
  <c r="C142" i="5" s="1"/>
  <c r="E138" i="9"/>
  <c r="K137" i="9"/>
  <c r="F137" i="9"/>
  <c r="G137" i="9" s="1"/>
  <c r="H137" i="9" s="1"/>
  <c r="C138" i="9" s="1"/>
  <c r="B147" i="9"/>
  <c r="J146" i="9"/>
  <c r="I146" i="9"/>
  <c r="I142" i="5"/>
  <c r="J142" i="5" s="1"/>
  <c r="H142" i="5"/>
  <c r="D142" i="5"/>
  <c r="B143" i="5"/>
  <c r="L142" i="5"/>
  <c r="L143" i="7"/>
  <c r="B144" i="7"/>
  <c r="I143" i="7"/>
  <c r="D143" i="7"/>
  <c r="J143" i="7" s="1"/>
  <c r="V143" i="7" s="1"/>
  <c r="H143" i="7"/>
  <c r="L143" i="6"/>
  <c r="B144" i="6"/>
  <c r="D143" i="6"/>
  <c r="I143" i="6"/>
  <c r="H143" i="6"/>
  <c r="J143" i="6" l="1"/>
  <c r="N143" i="6" s="1"/>
  <c r="V143" i="6"/>
  <c r="U142" i="7"/>
  <c r="W142" i="7" s="1"/>
  <c r="U142" i="6"/>
  <c r="W142" i="6" s="1"/>
  <c r="U141" i="7"/>
  <c r="W141" i="7" s="1"/>
  <c r="U141" i="6"/>
  <c r="W141" i="6" s="1"/>
  <c r="N141" i="5"/>
  <c r="E142" i="7"/>
  <c r="F142" i="7" s="1"/>
  <c r="G142" i="7" s="1"/>
  <c r="C143" i="7" s="1"/>
  <c r="E142" i="6"/>
  <c r="F142" i="6" s="1"/>
  <c r="G142" i="6" s="1"/>
  <c r="C143" i="6" s="1"/>
  <c r="E142" i="5"/>
  <c r="F142" i="5" s="1"/>
  <c r="G142" i="5" s="1"/>
  <c r="C143" i="5" s="1"/>
  <c r="F138" i="9"/>
  <c r="G138" i="9" s="1"/>
  <c r="H138" i="9" s="1"/>
  <c r="C139" i="9" s="1"/>
  <c r="E139" i="9"/>
  <c r="K138" i="9"/>
  <c r="B148" i="9"/>
  <c r="J147" i="9"/>
  <c r="I147" i="9"/>
  <c r="N142" i="5"/>
  <c r="L144" i="6"/>
  <c r="B145" i="6"/>
  <c r="I144" i="6"/>
  <c r="H144" i="6"/>
  <c r="D144" i="6"/>
  <c r="N143" i="7"/>
  <c r="I143" i="5"/>
  <c r="H143" i="5"/>
  <c r="D143" i="5"/>
  <c r="L143" i="5"/>
  <c r="B144" i="5"/>
  <c r="H144" i="7"/>
  <c r="D144" i="7"/>
  <c r="L144" i="7"/>
  <c r="I144" i="7"/>
  <c r="B145" i="7"/>
  <c r="J143" i="5" l="1"/>
  <c r="N143" i="5" s="1"/>
  <c r="J144" i="6"/>
  <c r="E143" i="7"/>
  <c r="F143" i="7" s="1"/>
  <c r="G143" i="7" s="1"/>
  <c r="C144" i="7" s="1"/>
  <c r="J144" i="7"/>
  <c r="E143" i="6"/>
  <c r="F143" i="6" s="1"/>
  <c r="G143" i="6" s="1"/>
  <c r="C144" i="6" s="1"/>
  <c r="E143" i="5"/>
  <c r="F143" i="5" s="1"/>
  <c r="G143" i="5" s="1"/>
  <c r="C144" i="5" s="1"/>
  <c r="E144" i="5" s="1"/>
  <c r="F139" i="9"/>
  <c r="G139" i="9" s="1"/>
  <c r="H139" i="9" s="1"/>
  <c r="C140" i="9" s="1"/>
  <c r="E140" i="9"/>
  <c r="K139" i="9"/>
  <c r="B149" i="9"/>
  <c r="J148" i="9"/>
  <c r="I148" i="9"/>
  <c r="H145" i="7"/>
  <c r="D145" i="7"/>
  <c r="L145" i="7"/>
  <c r="I145" i="7"/>
  <c r="B146" i="7"/>
  <c r="I144" i="5"/>
  <c r="H144" i="5"/>
  <c r="D144" i="5"/>
  <c r="L144" i="5"/>
  <c r="B145" i="5"/>
  <c r="L145" i="6"/>
  <c r="B146" i="6"/>
  <c r="D145" i="6"/>
  <c r="I145" i="6"/>
  <c r="H145" i="6"/>
  <c r="J145" i="7" l="1"/>
  <c r="V145" i="7" s="1"/>
  <c r="J145" i="6"/>
  <c r="U143" i="6"/>
  <c r="W143" i="6" s="1"/>
  <c r="U143" i="7"/>
  <c r="W143" i="7" s="1"/>
  <c r="N144" i="7"/>
  <c r="V144" i="7"/>
  <c r="N145" i="6"/>
  <c r="V145" i="6"/>
  <c r="N144" i="6"/>
  <c r="V144" i="6"/>
  <c r="E144" i="7"/>
  <c r="F144" i="7" s="1"/>
  <c r="G144" i="7" s="1"/>
  <c r="C145" i="7" s="1"/>
  <c r="E144" i="6"/>
  <c r="F144" i="6" s="1"/>
  <c r="G144" i="6" s="1"/>
  <c r="C145" i="6" s="1"/>
  <c r="F144" i="5"/>
  <c r="G144" i="5" s="1"/>
  <c r="C145" i="5" s="1"/>
  <c r="J144" i="5"/>
  <c r="F140" i="9"/>
  <c r="G140" i="9" s="1"/>
  <c r="H140" i="9" s="1"/>
  <c r="C141" i="9" s="1"/>
  <c r="B150" i="9"/>
  <c r="J149" i="9"/>
  <c r="I149" i="9"/>
  <c r="E141" i="9"/>
  <c r="K140" i="9"/>
  <c r="L146" i="6"/>
  <c r="B147" i="6"/>
  <c r="I146" i="6"/>
  <c r="H146" i="6"/>
  <c r="D146" i="6"/>
  <c r="J146" i="6" s="1"/>
  <c r="I145" i="5"/>
  <c r="H145" i="5"/>
  <c r="D145" i="5"/>
  <c r="L145" i="5"/>
  <c r="B146" i="5"/>
  <c r="H146" i="7"/>
  <c r="D146" i="7"/>
  <c r="L146" i="7"/>
  <c r="I146" i="7"/>
  <c r="B147" i="7"/>
  <c r="N145" i="7"/>
  <c r="J146" i="7" l="1"/>
  <c r="V146" i="7" s="1"/>
  <c r="J145" i="5"/>
  <c r="U145" i="7"/>
  <c r="W145" i="7" s="1"/>
  <c r="U145" i="6"/>
  <c r="W145" i="6" s="1"/>
  <c r="N146" i="6"/>
  <c r="V146" i="6"/>
  <c r="N144" i="5"/>
  <c r="U144" i="7"/>
  <c r="W144" i="7" s="1"/>
  <c r="U144" i="6"/>
  <c r="W144" i="6" s="1"/>
  <c r="E145" i="7"/>
  <c r="F145" i="7" s="1"/>
  <c r="G145" i="7" s="1"/>
  <c r="C146" i="7" s="1"/>
  <c r="E145" i="6"/>
  <c r="F145" i="6" s="1"/>
  <c r="G145" i="6" s="1"/>
  <c r="C146" i="6" s="1"/>
  <c r="E145" i="5"/>
  <c r="F145" i="5" s="1"/>
  <c r="G145" i="5" s="1"/>
  <c r="C146" i="5" s="1"/>
  <c r="E146" i="5" s="1"/>
  <c r="F141" i="9"/>
  <c r="G141" i="9" s="1"/>
  <c r="H141" i="9" s="1"/>
  <c r="C142" i="9" s="1"/>
  <c r="E142" i="9"/>
  <c r="K141" i="9"/>
  <c r="B151" i="9"/>
  <c r="J150" i="9"/>
  <c r="I150" i="9"/>
  <c r="L147" i="6"/>
  <c r="B148" i="6"/>
  <c r="D147" i="6"/>
  <c r="I147" i="6"/>
  <c r="H147" i="6"/>
  <c r="I146" i="5"/>
  <c r="H146" i="5"/>
  <c r="D146" i="5"/>
  <c r="L146" i="5"/>
  <c r="B147" i="5"/>
  <c r="H147" i="7"/>
  <c r="D147" i="7"/>
  <c r="L147" i="7"/>
  <c r="I147" i="7"/>
  <c r="J147" i="7" s="1"/>
  <c r="V147" i="7" s="1"/>
  <c r="B148" i="7"/>
  <c r="N145" i="5"/>
  <c r="N146" i="7" l="1"/>
  <c r="J147" i="6"/>
  <c r="N147" i="6" s="1"/>
  <c r="E146" i="7"/>
  <c r="F146" i="7" s="1"/>
  <c r="G146" i="7" s="1"/>
  <c r="C147" i="7" s="1"/>
  <c r="N147" i="7"/>
  <c r="E146" i="6"/>
  <c r="F146" i="6" s="1"/>
  <c r="G146" i="6" s="1"/>
  <c r="C147" i="6" s="1"/>
  <c r="F146" i="5"/>
  <c r="G146" i="5" s="1"/>
  <c r="C147" i="5" s="1"/>
  <c r="J146" i="5"/>
  <c r="N146" i="5" s="1"/>
  <c r="F142" i="9"/>
  <c r="G142" i="9" s="1"/>
  <c r="H142" i="9" s="1"/>
  <c r="C143" i="9" s="1"/>
  <c r="B152" i="9"/>
  <c r="J151" i="9"/>
  <c r="I151" i="9"/>
  <c r="K142" i="9"/>
  <c r="I147" i="5"/>
  <c r="B148" i="5"/>
  <c r="H147" i="5"/>
  <c r="D147" i="5"/>
  <c r="L147" i="5"/>
  <c r="L148" i="6"/>
  <c r="B149" i="6"/>
  <c r="I148" i="6"/>
  <c r="H148" i="6"/>
  <c r="D148" i="6"/>
  <c r="J148" i="6" s="1"/>
  <c r="H148" i="7"/>
  <c r="D148" i="7"/>
  <c r="L148" i="7"/>
  <c r="I148" i="7"/>
  <c r="B149" i="7"/>
  <c r="J148" i="7" l="1"/>
  <c r="V147" i="6"/>
  <c r="J147" i="5"/>
  <c r="U147" i="7"/>
  <c r="W147" i="7" s="1"/>
  <c r="U147" i="6"/>
  <c r="W147" i="6" s="1"/>
  <c r="N148" i="7"/>
  <c r="V148" i="7"/>
  <c r="N148" i="6"/>
  <c r="V148" i="6"/>
  <c r="U146" i="7"/>
  <c r="W146" i="7" s="1"/>
  <c r="U146" i="6"/>
  <c r="W146" i="6" s="1"/>
  <c r="E147" i="7"/>
  <c r="F147" i="7" s="1"/>
  <c r="G147" i="7" s="1"/>
  <c r="C148" i="7" s="1"/>
  <c r="E147" i="6"/>
  <c r="F147" i="6" s="1"/>
  <c r="G147" i="6" s="1"/>
  <c r="C148" i="6" s="1"/>
  <c r="E147" i="5"/>
  <c r="F147" i="5" s="1"/>
  <c r="G147" i="5" s="1"/>
  <c r="C148" i="5" s="1"/>
  <c r="F143" i="9"/>
  <c r="E143" i="9"/>
  <c r="B153" i="9"/>
  <c r="J152" i="9"/>
  <c r="I152" i="9"/>
  <c r="I148" i="5"/>
  <c r="H148" i="5"/>
  <c r="D148" i="5"/>
  <c r="B149" i="5"/>
  <c r="L148" i="5"/>
  <c r="L149" i="6"/>
  <c r="B150" i="6"/>
  <c r="D149" i="6"/>
  <c r="I149" i="6"/>
  <c r="J149" i="6" s="1"/>
  <c r="H149" i="6"/>
  <c r="N147" i="5"/>
  <c r="H149" i="7"/>
  <c r="D149" i="7"/>
  <c r="L149" i="7"/>
  <c r="I149" i="7"/>
  <c r="B150" i="7"/>
  <c r="J149" i="7" l="1"/>
  <c r="V149" i="7" s="1"/>
  <c r="N149" i="6"/>
  <c r="V149" i="6"/>
  <c r="E148" i="7"/>
  <c r="F148" i="7" s="1"/>
  <c r="G148" i="7" s="1"/>
  <c r="C149" i="7" s="1"/>
  <c r="E148" i="6"/>
  <c r="F148" i="6" s="1"/>
  <c r="G148" i="6" s="1"/>
  <c r="C149" i="6" s="1"/>
  <c r="E148" i="5"/>
  <c r="F148" i="5" s="1"/>
  <c r="G148" i="5" s="1"/>
  <c r="C149" i="5" s="1"/>
  <c r="J148" i="5"/>
  <c r="G143" i="9"/>
  <c r="H143" i="9" s="1"/>
  <c r="C144" i="9" s="1"/>
  <c r="E144" i="9"/>
  <c r="K143" i="9"/>
  <c r="B154" i="9"/>
  <c r="J153" i="9"/>
  <c r="I153" i="9"/>
  <c r="H150" i="7"/>
  <c r="D150" i="7"/>
  <c r="L150" i="7"/>
  <c r="I150" i="7"/>
  <c r="B151" i="7"/>
  <c r="L150" i="6"/>
  <c r="B151" i="6"/>
  <c r="I150" i="6"/>
  <c r="H150" i="6"/>
  <c r="D150" i="6"/>
  <c r="I149" i="5"/>
  <c r="H149" i="5"/>
  <c r="D149" i="5"/>
  <c r="L149" i="5"/>
  <c r="B150" i="5"/>
  <c r="N149" i="7" l="1"/>
  <c r="J149" i="5"/>
  <c r="U149" i="7" s="1"/>
  <c r="W149" i="7" s="1"/>
  <c r="J150" i="6"/>
  <c r="J150" i="7"/>
  <c r="N148" i="5"/>
  <c r="U148" i="7"/>
  <c r="W148" i="7" s="1"/>
  <c r="U148" i="6"/>
  <c r="W148" i="6" s="1"/>
  <c r="E149" i="7"/>
  <c r="F149" i="7" s="1"/>
  <c r="G149" i="7" s="1"/>
  <c r="C150" i="7" s="1"/>
  <c r="E149" i="6"/>
  <c r="F149" i="6" s="1"/>
  <c r="G149" i="6" s="1"/>
  <c r="C150" i="6" s="1"/>
  <c r="E149" i="5"/>
  <c r="F149" i="5" s="1"/>
  <c r="G149" i="5" s="1"/>
  <c r="C150" i="5" s="1"/>
  <c r="E150" i="5" s="1"/>
  <c r="E145" i="9"/>
  <c r="K144" i="9"/>
  <c r="F144" i="9"/>
  <c r="G144" i="9" s="1"/>
  <c r="H144" i="9" s="1"/>
  <c r="C145" i="9" s="1"/>
  <c r="L151" i="6"/>
  <c r="B152" i="6"/>
  <c r="D151" i="6"/>
  <c r="I150" i="5"/>
  <c r="B151" i="5"/>
  <c r="H150" i="5"/>
  <c r="D150" i="5"/>
  <c r="L150" i="5"/>
  <c r="N149" i="5"/>
  <c r="D151" i="7"/>
  <c r="L151" i="7"/>
  <c r="B152" i="7"/>
  <c r="U149" i="6" l="1"/>
  <c r="W149" i="6" s="1"/>
  <c r="N150" i="7"/>
  <c r="V150" i="7"/>
  <c r="N150" i="6"/>
  <c r="V150" i="6"/>
  <c r="F150" i="5"/>
  <c r="G150" i="5" s="1"/>
  <c r="C151" i="5" s="1"/>
  <c r="E151" i="5" s="1"/>
  <c r="E150" i="7"/>
  <c r="F150" i="7" s="1"/>
  <c r="G150" i="7" s="1"/>
  <c r="C151" i="7" s="1"/>
  <c r="E150" i="6"/>
  <c r="F150" i="6" s="1"/>
  <c r="G150" i="6" s="1"/>
  <c r="C151" i="6" s="1"/>
  <c r="J150" i="5"/>
  <c r="N150" i="5" s="1"/>
  <c r="F145" i="9"/>
  <c r="G145" i="9" s="1"/>
  <c r="H145" i="9" s="1"/>
  <c r="C146" i="9" s="1"/>
  <c r="E146" i="9"/>
  <c r="K145" i="9"/>
  <c r="B152" i="5"/>
  <c r="D151" i="5"/>
  <c r="L151" i="5"/>
  <c r="H152" i="7"/>
  <c r="D152" i="7"/>
  <c r="L152" i="7"/>
  <c r="G152" i="7"/>
  <c r="C152" i="7"/>
  <c r="E152" i="7"/>
  <c r="J152" i="7"/>
  <c r="I152" i="7"/>
  <c r="B153" i="7"/>
  <c r="F152" i="7"/>
  <c r="L152" i="6"/>
  <c r="G152" i="6"/>
  <c r="C152" i="6"/>
  <c r="B153" i="6"/>
  <c r="J152" i="6"/>
  <c r="F152" i="6"/>
  <c r="I152" i="6"/>
  <c r="H152" i="6"/>
  <c r="E152" i="6"/>
  <c r="D152" i="6"/>
  <c r="N152" i="6" l="1"/>
  <c r="V152" i="6"/>
  <c r="N152" i="7"/>
  <c r="V152" i="7"/>
  <c r="U150" i="7"/>
  <c r="W150" i="7" s="1"/>
  <c r="U150" i="6"/>
  <c r="W150" i="6" s="1"/>
  <c r="E151" i="7"/>
  <c r="F151" i="7" s="1"/>
  <c r="G151" i="7" s="1"/>
  <c r="E151" i="6"/>
  <c r="F151" i="6" s="1"/>
  <c r="G151" i="6" s="1"/>
  <c r="F151" i="5"/>
  <c r="G151" i="5" s="1"/>
  <c r="C21" i="5" s="1"/>
  <c r="C23" i="5" s="1"/>
  <c r="F146" i="9"/>
  <c r="G146" i="9" s="1"/>
  <c r="H146" i="9" s="1"/>
  <c r="C147" i="9" s="1"/>
  <c r="E147" i="9"/>
  <c r="K146" i="9"/>
  <c r="H153" i="7"/>
  <c r="D153" i="7"/>
  <c r="L153" i="7"/>
  <c r="G153" i="7"/>
  <c r="C153" i="7"/>
  <c r="I153" i="7"/>
  <c r="B154" i="7"/>
  <c r="F153" i="7"/>
  <c r="E153" i="7"/>
  <c r="J153" i="7"/>
  <c r="V153" i="7" s="1"/>
  <c r="I152" i="5"/>
  <c r="E152" i="5"/>
  <c r="B153" i="5"/>
  <c r="H152" i="5"/>
  <c r="D152" i="5"/>
  <c r="F152" i="5"/>
  <c r="L152" i="5"/>
  <c r="G152" i="5"/>
  <c r="C152" i="5"/>
  <c r="J152" i="5"/>
  <c r="L153" i="6"/>
  <c r="G153" i="6"/>
  <c r="C153" i="6"/>
  <c r="B154" i="6"/>
  <c r="J153" i="6"/>
  <c r="F153" i="6"/>
  <c r="E153" i="6"/>
  <c r="D153" i="6"/>
  <c r="I153" i="6"/>
  <c r="H153" i="6"/>
  <c r="N153" i="6" l="1"/>
  <c r="V153" i="6"/>
  <c r="N152" i="5"/>
  <c r="U152" i="7"/>
  <c r="W152" i="7" s="1"/>
  <c r="U152" i="6"/>
  <c r="W152" i="6" s="1"/>
  <c r="H151" i="7"/>
  <c r="H151" i="6"/>
  <c r="H151" i="5"/>
  <c r="F147" i="9"/>
  <c r="G147" i="9" s="1"/>
  <c r="H147" i="9" s="1"/>
  <c r="C148" i="9" s="1"/>
  <c r="E148" i="9"/>
  <c r="K147" i="9"/>
  <c r="H154" i="7"/>
  <c r="D154" i="7"/>
  <c r="L154" i="7"/>
  <c r="G154" i="7"/>
  <c r="C154" i="7"/>
  <c r="E154" i="7"/>
  <c r="J154" i="7"/>
  <c r="I154" i="7"/>
  <c r="B155" i="7"/>
  <c r="F154" i="7"/>
  <c r="N153" i="7"/>
  <c r="L154" i="6"/>
  <c r="G154" i="6"/>
  <c r="C154" i="6"/>
  <c r="B155" i="6"/>
  <c r="J154" i="6"/>
  <c r="V154" i="6" s="1"/>
  <c r="F154" i="6"/>
  <c r="I154" i="6"/>
  <c r="H154" i="6"/>
  <c r="E154" i="6"/>
  <c r="D154" i="6"/>
  <c r="I153" i="5"/>
  <c r="E153" i="5"/>
  <c r="B154" i="5"/>
  <c r="H153" i="5"/>
  <c r="D153" i="5"/>
  <c r="F153" i="5"/>
  <c r="L153" i="5"/>
  <c r="G153" i="5"/>
  <c r="C153" i="5"/>
  <c r="J153" i="5"/>
  <c r="N154" i="7" l="1"/>
  <c r="V154" i="7"/>
  <c r="U153" i="7"/>
  <c r="W153" i="7" s="1"/>
  <c r="U153" i="6"/>
  <c r="W153" i="6" s="1"/>
  <c r="I151" i="7"/>
  <c r="J151" i="7" s="1"/>
  <c r="I151" i="6"/>
  <c r="J151" i="6" s="1"/>
  <c r="I151" i="5"/>
  <c r="J151" i="5" s="1"/>
  <c r="F148" i="9"/>
  <c r="G148" i="9" s="1"/>
  <c r="H148" i="9" s="1"/>
  <c r="C149" i="9" s="1"/>
  <c r="E149" i="9"/>
  <c r="K148" i="9"/>
  <c r="N153" i="5"/>
  <c r="I154" i="5"/>
  <c r="E154" i="5"/>
  <c r="H154" i="5"/>
  <c r="D154" i="5"/>
  <c r="F154" i="5"/>
  <c r="L154" i="5"/>
  <c r="G154" i="5"/>
  <c r="C154" i="5"/>
  <c r="B155" i="5"/>
  <c r="J154" i="5"/>
  <c r="N154" i="6"/>
  <c r="L155" i="6"/>
  <c r="G155" i="6"/>
  <c r="C155" i="6"/>
  <c r="B156" i="6"/>
  <c r="J155" i="6"/>
  <c r="V155" i="6" s="1"/>
  <c r="F155" i="6"/>
  <c r="E155" i="6"/>
  <c r="D155" i="6"/>
  <c r="I155" i="6"/>
  <c r="H155" i="6"/>
  <c r="H155" i="7"/>
  <c r="D155" i="7"/>
  <c r="L155" i="7"/>
  <c r="G155" i="7"/>
  <c r="C155" i="7"/>
  <c r="I155" i="7"/>
  <c r="B156" i="7"/>
  <c r="F155" i="7"/>
  <c r="E155" i="7"/>
  <c r="J155" i="7"/>
  <c r="N151" i="6" l="1"/>
  <c r="N27" i="6" s="1"/>
  <c r="V151" i="6"/>
  <c r="N155" i="7"/>
  <c r="V155" i="7"/>
  <c r="N154" i="5"/>
  <c r="U154" i="7"/>
  <c r="W154" i="7" s="1"/>
  <c r="U154" i="6"/>
  <c r="W154" i="6" s="1"/>
  <c r="N151" i="5"/>
  <c r="N27" i="5" s="1"/>
  <c r="U151" i="7"/>
  <c r="U151" i="6"/>
  <c r="W151" i="6" s="1"/>
  <c r="W28" i="6" s="1"/>
  <c r="N151" i="7"/>
  <c r="N27" i="7" s="1"/>
  <c r="V151" i="7"/>
  <c r="N155" i="6"/>
  <c r="F149" i="9"/>
  <c r="G149" i="9" s="1"/>
  <c r="H149" i="9" s="1"/>
  <c r="C150" i="9" s="1"/>
  <c r="E150" i="9"/>
  <c r="K149" i="9"/>
  <c r="L156" i="6"/>
  <c r="G156" i="6"/>
  <c r="C156" i="6"/>
  <c r="B157" i="6"/>
  <c r="J156" i="6"/>
  <c r="V156" i="6" s="1"/>
  <c r="F156" i="6"/>
  <c r="I156" i="6"/>
  <c r="H156" i="6"/>
  <c r="E156" i="6"/>
  <c r="D156" i="6"/>
  <c r="I155" i="5"/>
  <c r="E155" i="5"/>
  <c r="F155" i="5"/>
  <c r="H155" i="5"/>
  <c r="D155" i="5"/>
  <c r="J155" i="5"/>
  <c r="L155" i="5"/>
  <c r="G155" i="5"/>
  <c r="C155" i="5"/>
  <c r="B156" i="5"/>
  <c r="H156" i="7"/>
  <c r="D156" i="7"/>
  <c r="L156" i="7"/>
  <c r="G156" i="7"/>
  <c r="C156" i="7"/>
  <c r="E156" i="7"/>
  <c r="J156" i="7"/>
  <c r="I156" i="7"/>
  <c r="F156" i="7"/>
  <c r="B157" i="7"/>
  <c r="N155" i="5" l="1"/>
  <c r="U155" i="7"/>
  <c r="W155" i="7" s="1"/>
  <c r="U155" i="6"/>
  <c r="W155" i="6" s="1"/>
  <c r="N156" i="7"/>
  <c r="V156" i="7"/>
  <c r="W151" i="7"/>
  <c r="N156" i="6"/>
  <c r="F150" i="9"/>
  <c r="G150" i="9" s="1"/>
  <c r="H150" i="9" s="1"/>
  <c r="C151" i="9" s="1"/>
  <c r="E151" i="9"/>
  <c r="K150" i="9"/>
  <c r="I156" i="5"/>
  <c r="E156" i="5"/>
  <c r="F156" i="5"/>
  <c r="H156" i="5"/>
  <c r="D156" i="5"/>
  <c r="B157" i="5"/>
  <c r="L156" i="5"/>
  <c r="G156" i="5"/>
  <c r="C156" i="5"/>
  <c r="J156" i="5"/>
  <c r="L157" i="6"/>
  <c r="G157" i="6"/>
  <c r="C157" i="6"/>
  <c r="B158" i="6"/>
  <c r="J157" i="6"/>
  <c r="V157" i="6" s="1"/>
  <c r="F157" i="6"/>
  <c r="E157" i="6"/>
  <c r="D157" i="6"/>
  <c r="I157" i="6"/>
  <c r="H157" i="6"/>
  <c r="H157" i="7"/>
  <c r="D157" i="7"/>
  <c r="L157" i="7"/>
  <c r="G157" i="7"/>
  <c r="C157" i="7"/>
  <c r="I157" i="7"/>
  <c r="B158" i="7"/>
  <c r="F157" i="7"/>
  <c r="E157" i="7"/>
  <c r="J157" i="7"/>
  <c r="V157" i="7" s="1"/>
  <c r="U156" i="7" l="1"/>
  <c r="W156" i="7" s="1"/>
  <c r="U156" i="6"/>
  <c r="W156" i="6" s="1"/>
  <c r="F151" i="9"/>
  <c r="G151" i="9" s="1"/>
  <c r="H151" i="9" s="1"/>
  <c r="C152" i="9" s="1"/>
  <c r="E152" i="9"/>
  <c r="K151" i="9"/>
  <c r="H158" i="7"/>
  <c r="D158" i="7"/>
  <c r="L158" i="7"/>
  <c r="G158" i="7"/>
  <c r="C158" i="7"/>
  <c r="E158" i="7"/>
  <c r="J158" i="7"/>
  <c r="V158" i="7" s="1"/>
  <c r="I158" i="7"/>
  <c r="B159" i="7"/>
  <c r="F158" i="7"/>
  <c r="N157" i="6"/>
  <c r="N157" i="7"/>
  <c r="L158" i="6"/>
  <c r="G158" i="6"/>
  <c r="C158" i="6"/>
  <c r="B159" i="6"/>
  <c r="J158" i="6"/>
  <c r="F158" i="6"/>
  <c r="I158" i="6"/>
  <c r="H158" i="6"/>
  <c r="E158" i="6"/>
  <c r="D158" i="6"/>
  <c r="N156" i="5"/>
  <c r="I157" i="5"/>
  <c r="E157" i="5"/>
  <c r="F157" i="5"/>
  <c r="H157" i="5"/>
  <c r="D157" i="5"/>
  <c r="B158" i="5"/>
  <c r="L157" i="5"/>
  <c r="G157" i="5"/>
  <c r="C157" i="5"/>
  <c r="J157" i="5"/>
  <c r="U157" i="7" l="1"/>
  <c r="W157" i="7" s="1"/>
  <c r="U157" i="6"/>
  <c r="W157" i="6" s="1"/>
  <c r="N158" i="6"/>
  <c r="V158" i="6"/>
  <c r="N158" i="7"/>
  <c r="F152" i="9"/>
  <c r="G152" i="9" s="1"/>
  <c r="H152" i="9" s="1"/>
  <c r="C153" i="9" s="1"/>
  <c r="E153" i="9"/>
  <c r="K152" i="9"/>
  <c r="L159" i="6"/>
  <c r="G159" i="6"/>
  <c r="C159" i="6"/>
  <c r="B160" i="6"/>
  <c r="J159" i="6"/>
  <c r="F159" i="6"/>
  <c r="E159" i="6"/>
  <c r="D159" i="6"/>
  <c r="I159" i="6"/>
  <c r="H159" i="6"/>
  <c r="N157" i="5"/>
  <c r="I158" i="5"/>
  <c r="E158" i="5"/>
  <c r="J158" i="5"/>
  <c r="H158" i="5"/>
  <c r="D158" i="5"/>
  <c r="L158" i="5"/>
  <c r="G158" i="5"/>
  <c r="C158" i="5"/>
  <c r="B159" i="5"/>
  <c r="F158" i="5"/>
  <c r="H159" i="7"/>
  <c r="D159" i="7"/>
  <c r="L159" i="7"/>
  <c r="G159" i="7"/>
  <c r="C159" i="7"/>
  <c r="I159" i="7"/>
  <c r="B160" i="7"/>
  <c r="F159" i="7"/>
  <c r="E159" i="7"/>
  <c r="J159" i="7"/>
  <c r="V159" i="7" s="1"/>
  <c r="U158" i="7" l="1"/>
  <c r="W158" i="7" s="1"/>
  <c r="U158" i="6"/>
  <c r="W158" i="6" s="1"/>
  <c r="N159" i="6"/>
  <c r="V159" i="6"/>
  <c r="F153" i="9"/>
  <c r="G153" i="9" s="1"/>
  <c r="H153" i="9" s="1"/>
  <c r="C154" i="9" s="1"/>
  <c r="E154" i="9"/>
  <c r="K153" i="9"/>
  <c r="H160" i="7"/>
  <c r="D160" i="7"/>
  <c r="L160" i="7"/>
  <c r="G160" i="7"/>
  <c r="C160" i="7"/>
  <c r="E160" i="7"/>
  <c r="J160" i="7"/>
  <c r="I160" i="7"/>
  <c r="B161" i="7"/>
  <c r="F160" i="7"/>
  <c r="I159" i="5"/>
  <c r="E159" i="5"/>
  <c r="J159" i="5"/>
  <c r="H159" i="5"/>
  <c r="D159" i="5"/>
  <c r="F159" i="5"/>
  <c r="L159" i="5"/>
  <c r="G159" i="5"/>
  <c r="C159" i="5"/>
  <c r="B160" i="5"/>
  <c r="L160" i="6"/>
  <c r="G160" i="6"/>
  <c r="C160" i="6"/>
  <c r="B161" i="6"/>
  <c r="J160" i="6"/>
  <c r="F160" i="6"/>
  <c r="I160" i="6"/>
  <c r="H160" i="6"/>
  <c r="E160" i="6"/>
  <c r="D160" i="6"/>
  <c r="N158" i="5"/>
  <c r="N159" i="7"/>
  <c r="N160" i="7" l="1"/>
  <c r="V160" i="7"/>
  <c r="N160" i="6"/>
  <c r="V160" i="6"/>
  <c r="U159" i="7"/>
  <c r="W159" i="7" s="1"/>
  <c r="U159" i="6"/>
  <c r="W159" i="6" s="1"/>
  <c r="F154" i="9"/>
  <c r="G154" i="9" s="1"/>
  <c r="I160" i="5"/>
  <c r="E160" i="5"/>
  <c r="F160" i="5"/>
  <c r="H160" i="5"/>
  <c r="D160" i="5"/>
  <c r="J160" i="5"/>
  <c r="L160" i="5"/>
  <c r="G160" i="5"/>
  <c r="C160" i="5"/>
  <c r="B161" i="5"/>
  <c r="L161" i="6"/>
  <c r="G161" i="6"/>
  <c r="C161" i="6"/>
  <c r="B162" i="6"/>
  <c r="J161" i="6"/>
  <c r="V161" i="6" s="1"/>
  <c r="F161" i="6"/>
  <c r="E161" i="6"/>
  <c r="D161" i="6"/>
  <c r="I161" i="6"/>
  <c r="H161" i="6"/>
  <c r="N159" i="5"/>
  <c r="H161" i="7"/>
  <c r="D161" i="7"/>
  <c r="L161" i="7"/>
  <c r="G161" i="7"/>
  <c r="C161" i="7"/>
  <c r="I161" i="7"/>
  <c r="B162" i="7"/>
  <c r="F161" i="7"/>
  <c r="E161" i="7"/>
  <c r="J161" i="7"/>
  <c r="V161" i="7" s="1"/>
  <c r="H154" i="9" l="1"/>
  <c r="C21" i="9"/>
  <c r="C23" i="9" s="1"/>
  <c r="U160" i="7"/>
  <c r="W160" i="7" s="1"/>
  <c r="U160" i="6"/>
  <c r="W160" i="6" s="1"/>
  <c r="J154" i="9"/>
  <c r="H162" i="7"/>
  <c r="D162" i="7"/>
  <c r="L162" i="7"/>
  <c r="G162" i="7"/>
  <c r="C162" i="7"/>
  <c r="E162" i="7"/>
  <c r="J162" i="7"/>
  <c r="I162" i="7"/>
  <c r="B163" i="7"/>
  <c r="F162" i="7"/>
  <c r="N161" i="7"/>
  <c r="L162" i="6"/>
  <c r="G162" i="6"/>
  <c r="C162" i="6"/>
  <c r="B163" i="6"/>
  <c r="J162" i="6"/>
  <c r="V162" i="6" s="1"/>
  <c r="F162" i="6"/>
  <c r="I162" i="6"/>
  <c r="H162" i="6"/>
  <c r="E162" i="6"/>
  <c r="D162" i="6"/>
  <c r="I161" i="5"/>
  <c r="E161" i="5"/>
  <c r="F161" i="5"/>
  <c r="H161" i="5"/>
  <c r="D161" i="5"/>
  <c r="B162" i="5"/>
  <c r="L161" i="5"/>
  <c r="G161" i="5"/>
  <c r="C161" i="5"/>
  <c r="J161" i="5"/>
  <c r="N160" i="5"/>
  <c r="N161" i="6"/>
  <c r="K154" i="9" l="1"/>
  <c r="U161" i="7"/>
  <c r="W161" i="7" s="1"/>
  <c r="U161" i="6"/>
  <c r="W161" i="6" s="1"/>
  <c r="N162" i="7"/>
  <c r="V162" i="7"/>
  <c r="N162" i="6"/>
  <c r="L163" i="6"/>
  <c r="G163" i="6"/>
  <c r="C163" i="6"/>
  <c r="B164" i="6"/>
  <c r="J163" i="6"/>
  <c r="F163" i="6"/>
  <c r="E163" i="6"/>
  <c r="D163" i="6"/>
  <c r="I163" i="6"/>
  <c r="H163" i="6"/>
  <c r="I162" i="5"/>
  <c r="E162" i="5"/>
  <c r="F162" i="5"/>
  <c r="H162" i="5"/>
  <c r="D162" i="5"/>
  <c r="B163" i="5"/>
  <c r="L162" i="5"/>
  <c r="G162" i="5"/>
  <c r="C162" i="5"/>
  <c r="J162" i="5"/>
  <c r="N161" i="5"/>
  <c r="H163" i="7"/>
  <c r="D163" i="7"/>
  <c r="L163" i="7"/>
  <c r="G163" i="7"/>
  <c r="C163" i="7"/>
  <c r="I163" i="7"/>
  <c r="B164" i="7"/>
  <c r="F163" i="7"/>
  <c r="E163" i="7"/>
  <c r="J163" i="7"/>
  <c r="U162" i="7" l="1"/>
  <c r="W162" i="7" s="1"/>
  <c r="U162" i="6"/>
  <c r="W162" i="6" s="1"/>
  <c r="N163" i="7"/>
  <c r="V163" i="7"/>
  <c r="N163" i="6"/>
  <c r="V163" i="6"/>
  <c r="H164" i="7"/>
  <c r="D164" i="7"/>
  <c r="L164" i="7"/>
  <c r="G164" i="7"/>
  <c r="C164" i="7"/>
  <c r="E164" i="7"/>
  <c r="J164" i="7"/>
  <c r="I164" i="7"/>
  <c r="F164" i="7"/>
  <c r="B165" i="7"/>
  <c r="N162" i="5"/>
  <c r="I163" i="5"/>
  <c r="E163" i="5"/>
  <c r="J163" i="5"/>
  <c r="H163" i="5"/>
  <c r="D163" i="5"/>
  <c r="B164" i="5"/>
  <c r="L163" i="5"/>
  <c r="G163" i="5"/>
  <c r="C163" i="5"/>
  <c r="F163" i="5"/>
  <c r="L164" i="6"/>
  <c r="G164" i="6"/>
  <c r="C164" i="6"/>
  <c r="B165" i="6"/>
  <c r="J164" i="6"/>
  <c r="F164" i="6"/>
  <c r="I164" i="6"/>
  <c r="H164" i="6"/>
  <c r="E164" i="6"/>
  <c r="D164" i="6"/>
  <c r="N164" i="7" l="1"/>
  <c r="V164" i="7"/>
  <c r="N164" i="6"/>
  <c r="V164" i="6"/>
  <c r="U163" i="6"/>
  <c r="W163" i="6" s="1"/>
  <c r="U163" i="7"/>
  <c r="W163" i="7" s="1"/>
  <c r="N163" i="5"/>
  <c r="H165" i="7"/>
  <c r="D165" i="7"/>
  <c r="L165" i="7"/>
  <c r="G165" i="7"/>
  <c r="C165" i="7"/>
  <c r="I165" i="7"/>
  <c r="B166" i="7"/>
  <c r="F165" i="7"/>
  <c r="E165" i="7"/>
  <c r="J165" i="7"/>
  <c r="V165" i="7" s="1"/>
  <c r="L165" i="6"/>
  <c r="G165" i="6"/>
  <c r="C165" i="6"/>
  <c r="B166" i="6"/>
  <c r="J165" i="6"/>
  <c r="F165" i="6"/>
  <c r="E165" i="6"/>
  <c r="D165" i="6"/>
  <c r="I165" i="6"/>
  <c r="H165" i="6"/>
  <c r="I164" i="5"/>
  <c r="E164" i="5"/>
  <c r="B165" i="5"/>
  <c r="H164" i="5"/>
  <c r="D164" i="5"/>
  <c r="L164" i="5"/>
  <c r="G164" i="5"/>
  <c r="C164" i="5"/>
  <c r="J164" i="5"/>
  <c r="F164" i="5"/>
  <c r="N165" i="6" l="1"/>
  <c r="V165" i="6"/>
  <c r="U164" i="7"/>
  <c r="W164" i="7" s="1"/>
  <c r="U164" i="6"/>
  <c r="W164" i="6" s="1"/>
  <c r="H166" i="7"/>
  <c r="D166" i="7"/>
  <c r="L166" i="7"/>
  <c r="G166" i="7"/>
  <c r="C166" i="7"/>
  <c r="E166" i="7"/>
  <c r="J166" i="7"/>
  <c r="I166" i="7"/>
  <c r="B167" i="7"/>
  <c r="F166" i="7"/>
  <c r="N165" i="7"/>
  <c r="L166" i="6"/>
  <c r="G166" i="6"/>
  <c r="C166" i="6"/>
  <c r="B167" i="6"/>
  <c r="J166" i="6"/>
  <c r="V166" i="6" s="1"/>
  <c r="F166" i="6"/>
  <c r="I166" i="6"/>
  <c r="H166" i="6"/>
  <c r="E166" i="6"/>
  <c r="D166" i="6"/>
  <c r="I165" i="5"/>
  <c r="E165" i="5"/>
  <c r="B166" i="5"/>
  <c r="H165" i="5"/>
  <c r="D165" i="5"/>
  <c r="F165" i="5"/>
  <c r="L165" i="5"/>
  <c r="G165" i="5"/>
  <c r="C165" i="5"/>
  <c r="J165" i="5"/>
  <c r="N164" i="5"/>
  <c r="U165" i="7" l="1"/>
  <c r="W165" i="7" s="1"/>
  <c r="U165" i="6"/>
  <c r="W165" i="6" s="1"/>
  <c r="N166" i="7"/>
  <c r="V166" i="7"/>
  <c r="N166" i="6"/>
  <c r="N165" i="5"/>
  <c r="I166" i="5"/>
  <c r="E166" i="5"/>
  <c r="H166" i="5"/>
  <c r="D166" i="5"/>
  <c r="J166" i="5"/>
  <c r="L166" i="5"/>
  <c r="G166" i="5"/>
  <c r="C166" i="5"/>
  <c r="B167" i="5"/>
  <c r="F166" i="5"/>
  <c r="L167" i="6"/>
  <c r="G167" i="6"/>
  <c r="C167" i="6"/>
  <c r="B168" i="6"/>
  <c r="J167" i="6"/>
  <c r="V167" i="6" s="1"/>
  <c r="F167" i="6"/>
  <c r="E167" i="6"/>
  <c r="D167" i="6"/>
  <c r="I167" i="6"/>
  <c r="H167" i="6"/>
  <c r="H167" i="7"/>
  <c r="D167" i="7"/>
  <c r="L167" i="7"/>
  <c r="G167" i="7"/>
  <c r="C167" i="7"/>
  <c r="I167" i="7"/>
  <c r="B168" i="7"/>
  <c r="F167" i="7"/>
  <c r="E167" i="7"/>
  <c r="J167" i="7"/>
  <c r="V167" i="7" s="1"/>
  <c r="U166" i="7" l="1"/>
  <c r="W166" i="7" s="1"/>
  <c r="U166" i="6"/>
  <c r="W166" i="6" s="1"/>
  <c r="N167" i="6"/>
  <c r="L168" i="6"/>
  <c r="G168" i="6"/>
  <c r="C168" i="6"/>
  <c r="B169" i="6"/>
  <c r="J168" i="6"/>
  <c r="F168" i="6"/>
  <c r="I168" i="6"/>
  <c r="H168" i="6"/>
  <c r="E168" i="6"/>
  <c r="D168" i="6"/>
  <c r="N167" i="7"/>
  <c r="I167" i="5"/>
  <c r="E167" i="5"/>
  <c r="F167" i="5"/>
  <c r="H167" i="5"/>
  <c r="D167" i="5"/>
  <c r="J167" i="5"/>
  <c r="L167" i="5"/>
  <c r="G167" i="5"/>
  <c r="C167" i="5"/>
  <c r="B168" i="5"/>
  <c r="N166" i="5"/>
  <c r="H168" i="7"/>
  <c r="D168" i="7"/>
  <c r="L168" i="7"/>
  <c r="G168" i="7"/>
  <c r="C168" i="7"/>
  <c r="E168" i="7"/>
  <c r="J168" i="7"/>
  <c r="I168" i="7"/>
  <c r="B169" i="7"/>
  <c r="F168" i="7"/>
  <c r="N168" i="7" l="1"/>
  <c r="V168" i="7"/>
  <c r="U167" i="7"/>
  <c r="W167" i="7" s="1"/>
  <c r="U167" i="6"/>
  <c r="W167" i="6" s="1"/>
  <c r="N168" i="6"/>
  <c r="V168" i="6"/>
  <c r="H169" i="7"/>
  <c r="D169" i="7"/>
  <c r="L169" i="7"/>
  <c r="G169" i="7"/>
  <c r="C169" i="7"/>
  <c r="I169" i="7"/>
  <c r="B170" i="7"/>
  <c r="F169" i="7"/>
  <c r="E169" i="7"/>
  <c r="J169" i="7"/>
  <c r="V169" i="7" s="1"/>
  <c r="I168" i="5"/>
  <c r="E168" i="5"/>
  <c r="B169" i="5"/>
  <c r="F168" i="5"/>
  <c r="H168" i="5"/>
  <c r="D168" i="5"/>
  <c r="J168" i="5"/>
  <c r="L168" i="5"/>
  <c r="G168" i="5"/>
  <c r="C168" i="5"/>
  <c r="N167" i="5"/>
  <c r="L169" i="6"/>
  <c r="G169" i="6"/>
  <c r="C169" i="6"/>
  <c r="B170" i="6"/>
  <c r="J169" i="6"/>
  <c r="F169" i="6"/>
  <c r="E169" i="6"/>
  <c r="D169" i="6"/>
  <c r="I169" i="6"/>
  <c r="H169" i="6"/>
  <c r="N169" i="6" l="1"/>
  <c r="V169" i="6"/>
  <c r="U168" i="7"/>
  <c r="W168" i="7" s="1"/>
  <c r="U168" i="6"/>
  <c r="W168" i="6" s="1"/>
  <c r="H170" i="7"/>
  <c r="D170" i="7"/>
  <c r="L170" i="7"/>
  <c r="G170" i="7"/>
  <c r="C170" i="7"/>
  <c r="E170" i="7"/>
  <c r="J170" i="7"/>
  <c r="I170" i="7"/>
  <c r="B171" i="7"/>
  <c r="F170" i="7"/>
  <c r="N169" i="7"/>
  <c r="L170" i="6"/>
  <c r="G170" i="6"/>
  <c r="C170" i="6"/>
  <c r="B171" i="6"/>
  <c r="J170" i="6"/>
  <c r="V170" i="6" s="1"/>
  <c r="F170" i="6"/>
  <c r="I170" i="6"/>
  <c r="H170" i="6"/>
  <c r="E170" i="6"/>
  <c r="D170" i="6"/>
  <c r="N168" i="5"/>
  <c r="I169" i="5"/>
  <c r="E169" i="5"/>
  <c r="B170" i="5"/>
  <c r="H169" i="5"/>
  <c r="D169" i="5"/>
  <c r="J169" i="5"/>
  <c r="L169" i="5"/>
  <c r="G169" i="5"/>
  <c r="C169" i="5"/>
  <c r="F169" i="5"/>
  <c r="N169" i="5" l="1"/>
  <c r="U169" i="7"/>
  <c r="W169" i="7" s="1"/>
  <c r="U169" i="6"/>
  <c r="W169" i="6" s="1"/>
  <c r="N170" i="7"/>
  <c r="V170" i="7"/>
  <c r="L171" i="6"/>
  <c r="G171" i="6"/>
  <c r="C171" i="6"/>
  <c r="B172" i="6"/>
  <c r="J171" i="6"/>
  <c r="F171" i="6"/>
  <c r="E171" i="6"/>
  <c r="D171" i="6"/>
  <c r="I171" i="6"/>
  <c r="H171" i="6"/>
  <c r="N170" i="6"/>
  <c r="I170" i="5"/>
  <c r="E170" i="5"/>
  <c r="H170" i="5"/>
  <c r="D170" i="5"/>
  <c r="J170" i="5"/>
  <c r="L170" i="5"/>
  <c r="G170" i="5"/>
  <c r="C170" i="5"/>
  <c r="B171" i="5"/>
  <c r="F170" i="5"/>
  <c r="H171" i="7"/>
  <c r="D171" i="7"/>
  <c r="L171" i="7"/>
  <c r="G171" i="7"/>
  <c r="C171" i="7"/>
  <c r="I171" i="7"/>
  <c r="B172" i="7"/>
  <c r="F171" i="7"/>
  <c r="E171" i="7"/>
  <c r="J171" i="7"/>
  <c r="V171" i="7" s="1"/>
  <c r="N171" i="6" l="1"/>
  <c r="V171" i="6"/>
  <c r="N170" i="5"/>
  <c r="U170" i="7"/>
  <c r="W170" i="7" s="1"/>
  <c r="U170" i="6"/>
  <c r="W170" i="6" s="1"/>
  <c r="H172" i="7"/>
  <c r="D172" i="7"/>
  <c r="L172" i="7"/>
  <c r="G172" i="7"/>
  <c r="C172" i="7"/>
  <c r="E172" i="7"/>
  <c r="J172" i="7"/>
  <c r="I172" i="7"/>
  <c r="F172" i="7"/>
  <c r="B173" i="7"/>
  <c r="I171" i="5"/>
  <c r="E171" i="5"/>
  <c r="F171" i="5"/>
  <c r="H171" i="5"/>
  <c r="D171" i="5"/>
  <c r="J171" i="5"/>
  <c r="L171" i="5"/>
  <c r="G171" i="5"/>
  <c r="C171" i="5"/>
  <c r="B172" i="5"/>
  <c r="N171" i="7"/>
  <c r="L172" i="6"/>
  <c r="G172" i="6"/>
  <c r="C172" i="6"/>
  <c r="B173" i="6"/>
  <c r="J172" i="6"/>
  <c r="F172" i="6"/>
  <c r="I172" i="6"/>
  <c r="H172" i="6"/>
  <c r="E172" i="6"/>
  <c r="D172" i="6"/>
  <c r="N172" i="6" l="1"/>
  <c r="V172" i="6"/>
  <c r="N171" i="5"/>
  <c r="U171" i="7"/>
  <c r="W171" i="7" s="1"/>
  <c r="U171" i="6"/>
  <c r="W171" i="6" s="1"/>
  <c r="N172" i="7"/>
  <c r="V172" i="7"/>
  <c r="H173" i="7"/>
  <c r="D173" i="7"/>
  <c r="L173" i="7"/>
  <c r="G173" i="7"/>
  <c r="C173" i="7"/>
  <c r="I173" i="7"/>
  <c r="B174" i="7"/>
  <c r="F173" i="7"/>
  <c r="E173" i="7"/>
  <c r="J173" i="7"/>
  <c r="V173" i="7" s="1"/>
  <c r="I172" i="5"/>
  <c r="E172" i="5"/>
  <c r="F172" i="5"/>
  <c r="H172" i="5"/>
  <c r="D172" i="5"/>
  <c r="J172" i="5"/>
  <c r="L172" i="5"/>
  <c r="G172" i="5"/>
  <c r="C172" i="5"/>
  <c r="B173" i="5"/>
  <c r="L173" i="6"/>
  <c r="G173" i="6"/>
  <c r="C173" i="6"/>
  <c r="B174" i="6"/>
  <c r="J173" i="6"/>
  <c r="F173" i="6"/>
  <c r="E173" i="6"/>
  <c r="D173" i="6"/>
  <c r="I173" i="6"/>
  <c r="H173" i="6"/>
  <c r="N172" i="5" l="1"/>
  <c r="U172" i="7"/>
  <c r="W172" i="7" s="1"/>
  <c r="U172" i="6"/>
  <c r="W172" i="6" s="1"/>
  <c r="N173" i="6"/>
  <c r="V173" i="6"/>
  <c r="I173" i="5"/>
  <c r="E173" i="5"/>
  <c r="F173" i="5"/>
  <c r="H173" i="5"/>
  <c r="D173" i="5"/>
  <c r="J173" i="5"/>
  <c r="L173" i="5"/>
  <c r="G173" i="5"/>
  <c r="C173" i="5"/>
  <c r="B174" i="5"/>
  <c r="H174" i="7"/>
  <c r="D174" i="7"/>
  <c r="L174" i="7"/>
  <c r="G174" i="7"/>
  <c r="C174" i="7"/>
  <c r="E174" i="7"/>
  <c r="J174" i="7"/>
  <c r="I174" i="7"/>
  <c r="B175" i="7"/>
  <c r="F174" i="7"/>
  <c r="N173" i="7"/>
  <c r="L174" i="6"/>
  <c r="G174" i="6"/>
  <c r="C174" i="6"/>
  <c r="B175" i="6"/>
  <c r="J174" i="6"/>
  <c r="F174" i="6"/>
  <c r="I174" i="6"/>
  <c r="H174" i="6"/>
  <c r="E174" i="6"/>
  <c r="D174" i="6"/>
  <c r="N174" i="7" l="1"/>
  <c r="V174" i="7"/>
  <c r="N174" i="6"/>
  <c r="V174" i="6"/>
  <c r="U173" i="7"/>
  <c r="W173" i="7" s="1"/>
  <c r="U173" i="6"/>
  <c r="W173" i="6" s="1"/>
  <c r="H175" i="7"/>
  <c r="D175" i="7"/>
  <c r="L175" i="7"/>
  <c r="G175" i="7"/>
  <c r="C175" i="7"/>
  <c r="I175" i="7"/>
  <c r="B176" i="7"/>
  <c r="F175" i="7"/>
  <c r="E175" i="7"/>
  <c r="J175" i="7"/>
  <c r="V175" i="7" s="1"/>
  <c r="I174" i="5"/>
  <c r="E174" i="5"/>
  <c r="F174" i="5"/>
  <c r="H174" i="5"/>
  <c r="D174" i="5"/>
  <c r="J174" i="5"/>
  <c r="L174" i="5"/>
  <c r="G174" i="5"/>
  <c r="C174" i="5"/>
  <c r="B175" i="5"/>
  <c r="N173" i="5"/>
  <c r="L175" i="6"/>
  <c r="G175" i="6"/>
  <c r="C175" i="6"/>
  <c r="B176" i="6"/>
  <c r="J175" i="6"/>
  <c r="F175" i="6"/>
  <c r="E175" i="6"/>
  <c r="D175" i="6"/>
  <c r="I175" i="6"/>
  <c r="H175" i="6"/>
  <c r="N175" i="6" l="1"/>
  <c r="V175" i="6"/>
  <c r="N174" i="5"/>
  <c r="U174" i="7"/>
  <c r="W174" i="7" s="1"/>
  <c r="U174" i="6"/>
  <c r="W174" i="6" s="1"/>
  <c r="I175" i="5"/>
  <c r="E175" i="5"/>
  <c r="J175" i="5"/>
  <c r="H175" i="5"/>
  <c r="D175" i="5"/>
  <c r="F175" i="5"/>
  <c r="L175" i="5"/>
  <c r="G175" i="5"/>
  <c r="C175" i="5"/>
  <c r="B176" i="5"/>
  <c r="N175" i="7"/>
  <c r="H176" i="7"/>
  <c r="D176" i="7"/>
  <c r="L176" i="7"/>
  <c r="G176" i="7"/>
  <c r="C176" i="7"/>
  <c r="E176" i="7"/>
  <c r="J176" i="7"/>
  <c r="I176" i="7"/>
  <c r="B177" i="7"/>
  <c r="F176" i="7"/>
  <c r="L176" i="6"/>
  <c r="G176" i="6"/>
  <c r="C176" i="6"/>
  <c r="B177" i="6"/>
  <c r="J176" i="6"/>
  <c r="F176" i="6"/>
  <c r="I176" i="6"/>
  <c r="H176" i="6"/>
  <c r="E176" i="6"/>
  <c r="D176" i="6"/>
  <c r="N176" i="7" l="1"/>
  <c r="V176" i="7"/>
  <c r="U175" i="7"/>
  <c r="W175" i="7" s="1"/>
  <c r="U175" i="6"/>
  <c r="W175" i="6" s="1"/>
  <c r="N176" i="6"/>
  <c r="V176" i="6"/>
  <c r="N175" i="5"/>
  <c r="H177" i="7"/>
  <c r="D177" i="7"/>
  <c r="L177" i="7"/>
  <c r="G177" i="7"/>
  <c r="C177" i="7"/>
  <c r="I177" i="7"/>
  <c r="B178" i="7"/>
  <c r="F177" i="7"/>
  <c r="E177" i="7"/>
  <c r="J177" i="7"/>
  <c r="V177" i="7" s="1"/>
  <c r="I176" i="5"/>
  <c r="E176" i="5"/>
  <c r="B177" i="5"/>
  <c r="H176" i="5"/>
  <c r="D176" i="5"/>
  <c r="F176" i="5"/>
  <c r="L176" i="5"/>
  <c r="G176" i="5"/>
  <c r="C176" i="5"/>
  <c r="J176" i="5"/>
  <c r="L177" i="6"/>
  <c r="G177" i="6"/>
  <c r="C177" i="6"/>
  <c r="B178" i="6"/>
  <c r="J177" i="6"/>
  <c r="F177" i="6"/>
  <c r="E177" i="6"/>
  <c r="D177" i="6"/>
  <c r="I177" i="6"/>
  <c r="H177" i="6"/>
  <c r="N177" i="6" l="1"/>
  <c r="V177" i="6"/>
  <c r="U176" i="7"/>
  <c r="W176" i="7" s="1"/>
  <c r="U176" i="6"/>
  <c r="W176" i="6" s="1"/>
  <c r="N177" i="7"/>
  <c r="I177" i="5"/>
  <c r="E177" i="5"/>
  <c r="B178" i="5"/>
  <c r="H177" i="5"/>
  <c r="D177" i="5"/>
  <c r="F177" i="5"/>
  <c r="L177" i="5"/>
  <c r="G177" i="5"/>
  <c r="C177" i="5"/>
  <c r="J177" i="5"/>
  <c r="H178" i="7"/>
  <c r="D178" i="7"/>
  <c r="L178" i="7"/>
  <c r="G178" i="7"/>
  <c r="C178" i="7"/>
  <c r="E178" i="7"/>
  <c r="J178" i="7"/>
  <c r="I178" i="7"/>
  <c r="B179" i="7"/>
  <c r="F178" i="7"/>
  <c r="L178" i="6"/>
  <c r="G178" i="6"/>
  <c r="C178" i="6"/>
  <c r="B179" i="6"/>
  <c r="J178" i="6"/>
  <c r="F178" i="6"/>
  <c r="I178" i="6"/>
  <c r="H178" i="6"/>
  <c r="E178" i="6"/>
  <c r="D178" i="6"/>
  <c r="N176" i="5"/>
  <c r="N178" i="6" l="1"/>
  <c r="V178" i="6"/>
  <c r="N178" i="7"/>
  <c r="V178" i="7"/>
  <c r="U177" i="6"/>
  <c r="W177" i="6" s="1"/>
  <c r="U177" i="7"/>
  <c r="W177" i="7" s="1"/>
  <c r="I178" i="5"/>
  <c r="E178" i="5"/>
  <c r="J178" i="5"/>
  <c r="H178" i="5"/>
  <c r="D178" i="5"/>
  <c r="F178" i="5"/>
  <c r="L178" i="5"/>
  <c r="G178" i="5"/>
  <c r="C178" i="5"/>
  <c r="B179" i="5"/>
  <c r="N177" i="5"/>
  <c r="H179" i="7"/>
  <c r="D179" i="7"/>
  <c r="L179" i="7"/>
  <c r="G179" i="7"/>
  <c r="C179" i="7"/>
  <c r="I179" i="7"/>
  <c r="B180" i="7"/>
  <c r="F179" i="7"/>
  <c r="E179" i="7"/>
  <c r="J179" i="7"/>
  <c r="V179" i="7" s="1"/>
  <c r="L179" i="6"/>
  <c r="G179" i="6"/>
  <c r="C179" i="6"/>
  <c r="B180" i="6"/>
  <c r="J179" i="6"/>
  <c r="F179" i="6"/>
  <c r="E179" i="6"/>
  <c r="D179" i="6"/>
  <c r="I179" i="6"/>
  <c r="H179" i="6"/>
  <c r="N179" i="6" l="1"/>
  <c r="V179" i="6"/>
  <c r="U178" i="7"/>
  <c r="W178" i="7" s="1"/>
  <c r="U178" i="6"/>
  <c r="W178" i="6" s="1"/>
  <c r="N179" i="7"/>
  <c r="L180" i="6"/>
  <c r="G180" i="6"/>
  <c r="C180" i="6"/>
  <c r="B181" i="6"/>
  <c r="J180" i="6"/>
  <c r="F180" i="6"/>
  <c r="I180" i="6"/>
  <c r="H180" i="6"/>
  <c r="E180" i="6"/>
  <c r="D180" i="6"/>
  <c r="N178" i="5"/>
  <c r="H180" i="7"/>
  <c r="D180" i="7"/>
  <c r="L180" i="7"/>
  <c r="G180" i="7"/>
  <c r="C180" i="7"/>
  <c r="E180" i="7"/>
  <c r="J180" i="7"/>
  <c r="I180" i="7"/>
  <c r="F180" i="7"/>
  <c r="B181" i="7"/>
  <c r="I179" i="5"/>
  <c r="E179" i="5"/>
  <c r="B180" i="5"/>
  <c r="H179" i="5"/>
  <c r="D179" i="5"/>
  <c r="F179" i="5"/>
  <c r="L179" i="5"/>
  <c r="G179" i="5"/>
  <c r="C179" i="5"/>
  <c r="J179" i="5"/>
  <c r="N180" i="6" l="1"/>
  <c r="V180" i="6"/>
  <c r="U179" i="7"/>
  <c r="W179" i="7" s="1"/>
  <c r="U179" i="6"/>
  <c r="W179" i="6" s="1"/>
  <c r="N180" i="7"/>
  <c r="V180" i="7"/>
  <c r="I180" i="5"/>
  <c r="E180" i="5"/>
  <c r="B181" i="5"/>
  <c r="H180" i="5"/>
  <c r="D180" i="5"/>
  <c r="F180" i="5"/>
  <c r="L180" i="5"/>
  <c r="G180" i="5"/>
  <c r="C180" i="5"/>
  <c r="J180" i="5"/>
  <c r="L181" i="6"/>
  <c r="G181" i="6"/>
  <c r="C181" i="6"/>
  <c r="B182" i="6"/>
  <c r="J181" i="6"/>
  <c r="F181" i="6"/>
  <c r="E181" i="6"/>
  <c r="D181" i="6"/>
  <c r="I181" i="6"/>
  <c r="H181" i="6"/>
  <c r="N179" i="5"/>
  <c r="H181" i="7"/>
  <c r="D181" i="7"/>
  <c r="L181" i="7"/>
  <c r="G181" i="7"/>
  <c r="C181" i="7"/>
  <c r="I181" i="7"/>
  <c r="B182" i="7"/>
  <c r="F181" i="7"/>
  <c r="E181" i="7"/>
  <c r="J181" i="7"/>
  <c r="V181" i="7" s="1"/>
  <c r="U180" i="7" l="1"/>
  <c r="W180" i="7" s="1"/>
  <c r="U180" i="6"/>
  <c r="W180" i="6" s="1"/>
  <c r="N181" i="6"/>
  <c r="V181" i="6"/>
  <c r="H182" i="7"/>
  <c r="D182" i="7"/>
  <c r="L182" i="7"/>
  <c r="G182" i="7"/>
  <c r="C182" i="7"/>
  <c r="E182" i="7"/>
  <c r="J182" i="7"/>
  <c r="I182" i="7"/>
  <c r="B183" i="7"/>
  <c r="F182" i="7"/>
  <c r="L182" i="6"/>
  <c r="G182" i="6"/>
  <c r="C182" i="6"/>
  <c r="B183" i="6"/>
  <c r="J182" i="6"/>
  <c r="F182" i="6"/>
  <c r="I182" i="6"/>
  <c r="H182" i="6"/>
  <c r="E182" i="6"/>
  <c r="D182" i="6"/>
  <c r="N181" i="7"/>
  <c r="I181" i="5"/>
  <c r="E181" i="5"/>
  <c r="B182" i="5"/>
  <c r="H181" i="5"/>
  <c r="D181" i="5"/>
  <c r="F181" i="5"/>
  <c r="L181" i="5"/>
  <c r="G181" i="5"/>
  <c r="C181" i="5"/>
  <c r="J181" i="5"/>
  <c r="N180" i="5"/>
  <c r="N182" i="6" l="1"/>
  <c r="V182" i="6"/>
  <c r="U181" i="7"/>
  <c r="W181" i="7" s="1"/>
  <c r="U181" i="6"/>
  <c r="W181" i="6" s="1"/>
  <c r="N182" i="7"/>
  <c r="V182" i="7"/>
  <c r="I182" i="5"/>
  <c r="E182" i="5"/>
  <c r="J182" i="5"/>
  <c r="H182" i="5"/>
  <c r="D182" i="5"/>
  <c r="F182" i="5"/>
  <c r="L182" i="5"/>
  <c r="G182" i="5"/>
  <c r="C182" i="5"/>
  <c r="B183" i="5"/>
  <c r="L183" i="6"/>
  <c r="G183" i="6"/>
  <c r="C183" i="6"/>
  <c r="B184" i="6"/>
  <c r="J183" i="6"/>
  <c r="V183" i="6" s="1"/>
  <c r="F183" i="6"/>
  <c r="E183" i="6"/>
  <c r="D183" i="6"/>
  <c r="I183" i="6"/>
  <c r="H183" i="6"/>
  <c r="N181" i="5"/>
  <c r="H183" i="7"/>
  <c r="D183" i="7"/>
  <c r="L183" i="7"/>
  <c r="G183" i="7"/>
  <c r="C183" i="7"/>
  <c r="I183" i="7"/>
  <c r="B184" i="7"/>
  <c r="F183" i="7"/>
  <c r="E183" i="7"/>
  <c r="J183" i="7"/>
  <c r="V183" i="7" s="1"/>
  <c r="U182" i="7" l="1"/>
  <c r="W182" i="7" s="1"/>
  <c r="U182" i="6"/>
  <c r="W182" i="6" s="1"/>
  <c r="H184" i="7"/>
  <c r="D184" i="7"/>
  <c r="L184" i="7"/>
  <c r="G184" i="7"/>
  <c r="C184" i="7"/>
  <c r="E184" i="7"/>
  <c r="J184" i="7"/>
  <c r="I184" i="7"/>
  <c r="B185" i="7"/>
  <c r="F184" i="7"/>
  <c r="N183" i="7"/>
  <c r="N182" i="5"/>
  <c r="N183" i="6"/>
  <c r="L184" i="6"/>
  <c r="G184" i="6"/>
  <c r="C184" i="6"/>
  <c r="B185" i="6"/>
  <c r="J184" i="6"/>
  <c r="F184" i="6"/>
  <c r="I184" i="6"/>
  <c r="H184" i="6"/>
  <c r="E184" i="6"/>
  <c r="D184" i="6"/>
  <c r="I183" i="5"/>
  <c r="E183" i="5"/>
  <c r="B184" i="5"/>
  <c r="H183" i="5"/>
  <c r="D183" i="5"/>
  <c r="F183" i="5"/>
  <c r="L183" i="5"/>
  <c r="G183" i="5"/>
  <c r="C183" i="5"/>
  <c r="J183" i="5"/>
  <c r="U183" i="7" l="1"/>
  <c r="W183" i="7" s="1"/>
  <c r="U183" i="6"/>
  <c r="W183" i="6" s="1"/>
  <c r="N184" i="7"/>
  <c r="V184" i="7"/>
  <c r="N184" i="6"/>
  <c r="V184" i="6"/>
  <c r="I184" i="5"/>
  <c r="E184" i="5"/>
  <c r="J184" i="5"/>
  <c r="H184" i="5"/>
  <c r="D184" i="5"/>
  <c r="F184" i="5"/>
  <c r="L184" i="5"/>
  <c r="G184" i="5"/>
  <c r="C184" i="5"/>
  <c r="B185" i="5"/>
  <c r="N183" i="5"/>
  <c r="L185" i="6"/>
  <c r="G185" i="6"/>
  <c r="C185" i="6"/>
  <c r="B186" i="6"/>
  <c r="J185" i="6"/>
  <c r="V185" i="6" s="1"/>
  <c r="F185" i="6"/>
  <c r="E185" i="6"/>
  <c r="D185" i="6"/>
  <c r="I185" i="6"/>
  <c r="H185" i="6"/>
  <c r="H185" i="7"/>
  <c r="D185" i="7"/>
  <c r="L185" i="7"/>
  <c r="G185" i="7"/>
  <c r="C185" i="7"/>
  <c r="I185" i="7"/>
  <c r="B186" i="7"/>
  <c r="F185" i="7"/>
  <c r="E185" i="7"/>
  <c r="J185" i="7"/>
  <c r="V185" i="7" s="1"/>
  <c r="U184" i="7" l="1"/>
  <c r="W184" i="7" s="1"/>
  <c r="U184" i="6"/>
  <c r="W184" i="6" s="1"/>
  <c r="N185" i="6"/>
  <c r="H186" i="7"/>
  <c r="D186" i="7"/>
  <c r="L186" i="7"/>
  <c r="G186" i="7"/>
  <c r="C186" i="7"/>
  <c r="E186" i="7"/>
  <c r="J186" i="7"/>
  <c r="I186" i="7"/>
  <c r="B187" i="7"/>
  <c r="F186" i="7"/>
  <c r="N185" i="7"/>
  <c r="I186" i="6"/>
  <c r="G186" i="6"/>
  <c r="C186" i="6"/>
  <c r="L186" i="6"/>
  <c r="F186" i="6"/>
  <c r="J186" i="6"/>
  <c r="V186" i="6" s="1"/>
  <c r="H186" i="6"/>
  <c r="B187" i="6"/>
  <c r="E186" i="6"/>
  <c r="D186" i="6"/>
  <c r="N184" i="5"/>
  <c r="I185" i="5"/>
  <c r="E185" i="5"/>
  <c r="J185" i="5"/>
  <c r="H185" i="5"/>
  <c r="D185" i="5"/>
  <c r="F185" i="5"/>
  <c r="L185" i="5"/>
  <c r="G185" i="5"/>
  <c r="C185" i="5"/>
  <c r="B186" i="5"/>
  <c r="N186" i="7" l="1"/>
  <c r="V186" i="7"/>
  <c r="U185" i="7"/>
  <c r="W185" i="7" s="1"/>
  <c r="U185" i="6"/>
  <c r="W185" i="6" s="1"/>
  <c r="I186" i="5"/>
  <c r="E186" i="5"/>
  <c r="J186" i="5"/>
  <c r="H186" i="5"/>
  <c r="D186" i="5"/>
  <c r="F186" i="5"/>
  <c r="L186" i="5"/>
  <c r="G186" i="5"/>
  <c r="C186" i="5"/>
  <c r="B187" i="5"/>
  <c r="I187" i="6"/>
  <c r="E187" i="6"/>
  <c r="L187" i="6"/>
  <c r="F187" i="6"/>
  <c r="J187" i="6"/>
  <c r="D187" i="6"/>
  <c r="H187" i="6"/>
  <c r="G187" i="6"/>
  <c r="C187" i="6"/>
  <c r="B188" i="6"/>
  <c r="N185" i="5"/>
  <c r="N186" i="6"/>
  <c r="H187" i="7"/>
  <c r="D187" i="7"/>
  <c r="L187" i="7"/>
  <c r="G187" i="7"/>
  <c r="C187" i="7"/>
  <c r="I187" i="7"/>
  <c r="B188" i="7"/>
  <c r="F187" i="7"/>
  <c r="E187" i="7"/>
  <c r="J187" i="7"/>
  <c r="N187" i="6" l="1"/>
  <c r="V187" i="6"/>
  <c r="U186" i="7"/>
  <c r="W186" i="7" s="1"/>
  <c r="U186" i="6"/>
  <c r="W186" i="6" s="1"/>
  <c r="N187" i="7"/>
  <c r="V187" i="7"/>
  <c r="I188" i="6"/>
  <c r="E188" i="6"/>
  <c r="J188" i="6"/>
  <c r="D188" i="6"/>
  <c r="B189" i="6"/>
  <c r="H188" i="6"/>
  <c r="C188" i="6"/>
  <c r="G188" i="6"/>
  <c r="F188" i="6"/>
  <c r="L188" i="6"/>
  <c r="N186" i="5"/>
  <c r="I187" i="5"/>
  <c r="E187" i="5"/>
  <c r="J187" i="5"/>
  <c r="H187" i="5"/>
  <c r="D187" i="5"/>
  <c r="F187" i="5"/>
  <c r="L187" i="5"/>
  <c r="G187" i="5"/>
  <c r="C187" i="5"/>
  <c r="B188" i="5"/>
  <c r="H188" i="7"/>
  <c r="D188" i="7"/>
  <c r="L188" i="7"/>
  <c r="G188" i="7"/>
  <c r="C188" i="7"/>
  <c r="E188" i="7"/>
  <c r="J188" i="7"/>
  <c r="V188" i="7" s="1"/>
  <c r="I188" i="7"/>
  <c r="F188" i="7"/>
  <c r="B189" i="7"/>
  <c r="N188" i="6" l="1"/>
  <c r="V188" i="6"/>
  <c r="U187" i="7"/>
  <c r="W187" i="7" s="1"/>
  <c r="U187" i="6"/>
  <c r="W187" i="6" s="1"/>
  <c r="N188" i="7"/>
  <c r="H189" i="7"/>
  <c r="D189" i="7"/>
  <c r="L189" i="7"/>
  <c r="G189" i="7"/>
  <c r="C189" i="7"/>
  <c r="I189" i="7"/>
  <c r="B190" i="7"/>
  <c r="F189" i="7"/>
  <c r="E189" i="7"/>
  <c r="J189" i="7"/>
  <c r="V189" i="7" s="1"/>
  <c r="N187" i="5"/>
  <c r="I188" i="5"/>
  <c r="E188" i="5"/>
  <c r="J188" i="5"/>
  <c r="H188" i="5"/>
  <c r="D188" i="5"/>
  <c r="B189" i="5"/>
  <c r="L188" i="5"/>
  <c r="G188" i="5"/>
  <c r="C188" i="5"/>
  <c r="F188" i="5"/>
  <c r="I189" i="6"/>
  <c r="E189" i="6"/>
  <c r="B190" i="6"/>
  <c r="H189" i="6"/>
  <c r="C189" i="6"/>
  <c r="G189" i="6"/>
  <c r="F189" i="6"/>
  <c r="D189" i="6"/>
  <c r="L189" i="6"/>
  <c r="J189" i="6"/>
  <c r="N189" i="6" l="1"/>
  <c r="V189" i="6"/>
  <c r="U188" i="7"/>
  <c r="W188" i="7" s="1"/>
  <c r="U188" i="6"/>
  <c r="W188" i="6" s="1"/>
  <c r="I190" i="6"/>
  <c r="E190" i="6"/>
  <c r="G190" i="6"/>
  <c r="L190" i="6"/>
  <c r="F190" i="6"/>
  <c r="D190" i="6"/>
  <c r="B191" i="6"/>
  <c r="C190" i="6"/>
  <c r="J190" i="6"/>
  <c r="V190" i="6" s="1"/>
  <c r="H190" i="6"/>
  <c r="H190" i="7"/>
  <c r="D190" i="7"/>
  <c r="L190" i="7"/>
  <c r="G190" i="7"/>
  <c r="C190" i="7"/>
  <c r="E190" i="7"/>
  <c r="J190" i="7"/>
  <c r="V190" i="7" s="1"/>
  <c r="I190" i="7"/>
  <c r="B191" i="7"/>
  <c r="F190" i="7"/>
  <c r="N188" i="5"/>
  <c r="N189" i="7"/>
  <c r="I189" i="5"/>
  <c r="E189" i="5"/>
  <c r="J189" i="5"/>
  <c r="H189" i="5"/>
  <c r="D189" i="5"/>
  <c r="B190" i="5"/>
  <c r="L189" i="5"/>
  <c r="G189" i="5"/>
  <c r="C189" i="5"/>
  <c r="F189" i="5"/>
  <c r="U189" i="7" l="1"/>
  <c r="W189" i="7" s="1"/>
  <c r="U189" i="6"/>
  <c r="W189" i="6" s="1"/>
  <c r="N190" i="7"/>
  <c r="I190" i="5"/>
  <c r="E190" i="5"/>
  <c r="J190" i="5"/>
  <c r="H190" i="5"/>
  <c r="D190" i="5"/>
  <c r="B191" i="5"/>
  <c r="L190" i="5"/>
  <c r="G190" i="5"/>
  <c r="C190" i="5"/>
  <c r="F190" i="5"/>
  <c r="H191" i="7"/>
  <c r="D191" i="7"/>
  <c r="L191" i="7"/>
  <c r="G191" i="7"/>
  <c r="C191" i="7"/>
  <c r="I191" i="7"/>
  <c r="B192" i="7"/>
  <c r="F191" i="7"/>
  <c r="E191" i="7"/>
  <c r="J191" i="7"/>
  <c r="V191" i="7" s="1"/>
  <c r="I191" i="6"/>
  <c r="E191" i="6"/>
  <c r="L191" i="6"/>
  <c r="F191" i="6"/>
  <c r="J191" i="6"/>
  <c r="V191" i="6" s="1"/>
  <c r="D191" i="6"/>
  <c r="B192" i="6"/>
  <c r="C191" i="6"/>
  <c r="H191" i="6"/>
  <c r="G191" i="6"/>
  <c r="N189" i="5"/>
  <c r="N190" i="6"/>
  <c r="U190" i="7" l="1"/>
  <c r="W190" i="7" s="1"/>
  <c r="U190" i="6"/>
  <c r="W190" i="6" s="1"/>
  <c r="N191" i="7"/>
  <c r="I192" i="6"/>
  <c r="E192" i="6"/>
  <c r="J192" i="6"/>
  <c r="V192" i="6" s="1"/>
  <c r="D192" i="6"/>
  <c r="B193" i="6"/>
  <c r="H192" i="6"/>
  <c r="C192" i="6"/>
  <c r="L192" i="6"/>
  <c r="G192" i="6"/>
  <c r="F192" i="6"/>
  <c r="N190" i="5"/>
  <c r="I191" i="5"/>
  <c r="E191" i="5"/>
  <c r="J191" i="5"/>
  <c r="H191" i="5"/>
  <c r="D191" i="5"/>
  <c r="L191" i="5"/>
  <c r="G191" i="5"/>
  <c r="C191" i="5"/>
  <c r="B192" i="5"/>
  <c r="F191" i="5"/>
  <c r="N191" i="6"/>
  <c r="H192" i="7"/>
  <c r="D192" i="7"/>
  <c r="L192" i="7"/>
  <c r="G192" i="7"/>
  <c r="C192" i="7"/>
  <c r="E192" i="7"/>
  <c r="J192" i="7"/>
  <c r="I192" i="7"/>
  <c r="B193" i="7"/>
  <c r="F192" i="7"/>
  <c r="N191" i="5" l="1"/>
  <c r="U191" i="6"/>
  <c r="W191" i="6" s="1"/>
  <c r="U191" i="7"/>
  <c r="W191" i="7" s="1"/>
  <c r="N192" i="7"/>
  <c r="V192" i="7"/>
  <c r="I192" i="5"/>
  <c r="E192" i="5"/>
  <c r="J192" i="5"/>
  <c r="H192" i="5"/>
  <c r="D192" i="5"/>
  <c r="F192" i="5"/>
  <c r="L192" i="5"/>
  <c r="G192" i="5"/>
  <c r="C192" i="5"/>
  <c r="B193" i="5"/>
  <c r="H193" i="7"/>
  <c r="D193" i="7"/>
  <c r="L193" i="7"/>
  <c r="G193" i="7"/>
  <c r="C193" i="7"/>
  <c r="I193" i="7"/>
  <c r="B194" i="7"/>
  <c r="F193" i="7"/>
  <c r="E193" i="7"/>
  <c r="J193" i="7"/>
  <c r="V193" i="7" s="1"/>
  <c r="N192" i="6"/>
  <c r="I193" i="6"/>
  <c r="E193" i="6"/>
  <c r="B194" i="6"/>
  <c r="H193" i="6"/>
  <c r="C193" i="6"/>
  <c r="G193" i="6"/>
  <c r="L193" i="6"/>
  <c r="J193" i="6"/>
  <c r="V193" i="6" s="1"/>
  <c r="F193" i="6"/>
  <c r="D193" i="6"/>
  <c r="U192" i="7" l="1"/>
  <c r="W192" i="7" s="1"/>
  <c r="U192" i="6"/>
  <c r="W192" i="6" s="1"/>
  <c r="N193" i="7"/>
  <c r="I194" i="6"/>
  <c r="E194" i="6"/>
  <c r="G194" i="6"/>
  <c r="L194" i="6"/>
  <c r="F194" i="6"/>
  <c r="J194" i="6"/>
  <c r="V194" i="6" s="1"/>
  <c r="H194" i="6"/>
  <c r="D194" i="6"/>
  <c r="C194" i="6"/>
  <c r="B195" i="6"/>
  <c r="N192" i="5"/>
  <c r="I193" i="5"/>
  <c r="E193" i="5"/>
  <c r="J193" i="5"/>
  <c r="H193" i="5"/>
  <c r="D193" i="5"/>
  <c r="F193" i="5"/>
  <c r="L193" i="5"/>
  <c r="G193" i="5"/>
  <c r="C193" i="5"/>
  <c r="B194" i="5"/>
  <c r="N193" i="6"/>
  <c r="H194" i="7"/>
  <c r="D194" i="7"/>
  <c r="L194" i="7"/>
  <c r="G194" i="7"/>
  <c r="C194" i="7"/>
  <c r="E194" i="7"/>
  <c r="J194" i="7"/>
  <c r="I194" i="7"/>
  <c r="B195" i="7"/>
  <c r="F194" i="7"/>
  <c r="U193" i="7" l="1"/>
  <c r="W193" i="7" s="1"/>
  <c r="U193" i="6"/>
  <c r="W193" i="6" s="1"/>
  <c r="N194" i="7"/>
  <c r="V194" i="7"/>
  <c r="H195" i="7"/>
  <c r="D195" i="7"/>
  <c r="L195" i="7"/>
  <c r="G195" i="7"/>
  <c r="C195" i="7"/>
  <c r="I195" i="7"/>
  <c r="B196" i="7"/>
  <c r="F195" i="7"/>
  <c r="E195" i="7"/>
  <c r="J195" i="7"/>
  <c r="V195" i="7" s="1"/>
  <c r="N193" i="5"/>
  <c r="I195" i="6"/>
  <c r="E195" i="6"/>
  <c r="L195" i="6"/>
  <c r="F195" i="6"/>
  <c r="J195" i="6"/>
  <c r="D195" i="6"/>
  <c r="H195" i="6"/>
  <c r="G195" i="6"/>
  <c r="B196" i="6"/>
  <c r="C195" i="6"/>
  <c r="N194" i="6"/>
  <c r="I194" i="5"/>
  <c r="E194" i="5"/>
  <c r="J194" i="5"/>
  <c r="H194" i="5"/>
  <c r="D194" i="5"/>
  <c r="F194" i="5"/>
  <c r="L194" i="5"/>
  <c r="G194" i="5"/>
  <c r="C194" i="5"/>
  <c r="B195" i="5"/>
  <c r="N195" i="6" l="1"/>
  <c r="V195" i="6"/>
  <c r="U194" i="7"/>
  <c r="W194" i="7" s="1"/>
  <c r="U194" i="6"/>
  <c r="W194" i="6" s="1"/>
  <c r="I195" i="5"/>
  <c r="E195" i="5"/>
  <c r="F195" i="5"/>
  <c r="H195" i="5"/>
  <c r="D195" i="5"/>
  <c r="B196" i="5"/>
  <c r="L195" i="5"/>
  <c r="G195" i="5"/>
  <c r="C195" i="5"/>
  <c r="J195" i="5"/>
  <c r="I196" i="6"/>
  <c r="E196" i="6"/>
  <c r="J196" i="6"/>
  <c r="V196" i="6" s="1"/>
  <c r="D196" i="6"/>
  <c r="B197" i="6"/>
  <c r="H196" i="6"/>
  <c r="C196" i="6"/>
  <c r="G196" i="6"/>
  <c r="F196" i="6"/>
  <c r="L196" i="6"/>
  <c r="H196" i="7"/>
  <c r="D196" i="7"/>
  <c r="L196" i="7"/>
  <c r="G196" i="7"/>
  <c r="C196" i="7"/>
  <c r="E196" i="7"/>
  <c r="J196" i="7"/>
  <c r="I196" i="7"/>
  <c r="F196" i="7"/>
  <c r="B197" i="7"/>
  <c r="N195" i="7"/>
  <c r="N194" i="5"/>
  <c r="N196" i="7" l="1"/>
  <c r="V196" i="7"/>
  <c r="U195" i="7"/>
  <c r="W195" i="7" s="1"/>
  <c r="U195" i="6"/>
  <c r="W195" i="6" s="1"/>
  <c r="I197" i="6"/>
  <c r="E197" i="6"/>
  <c r="B198" i="6"/>
  <c r="H197" i="6"/>
  <c r="C197" i="6"/>
  <c r="G197" i="6"/>
  <c r="F197" i="6"/>
  <c r="D197" i="6"/>
  <c r="L197" i="6"/>
  <c r="J197" i="6"/>
  <c r="V197" i="6" s="1"/>
  <c r="H197" i="7"/>
  <c r="D197" i="7"/>
  <c r="L197" i="7"/>
  <c r="G197" i="7"/>
  <c r="C197" i="7"/>
  <c r="I197" i="7"/>
  <c r="B198" i="7"/>
  <c r="F197" i="7"/>
  <c r="E197" i="7"/>
  <c r="J197" i="7"/>
  <c r="V197" i="7" s="1"/>
  <c r="N195" i="5"/>
  <c r="I196" i="5"/>
  <c r="E196" i="5"/>
  <c r="F196" i="5"/>
  <c r="H196" i="5"/>
  <c r="D196" i="5"/>
  <c r="B197" i="5"/>
  <c r="L196" i="5"/>
  <c r="G196" i="5"/>
  <c r="C196" i="5"/>
  <c r="J196" i="5"/>
  <c r="N196" i="6"/>
  <c r="U196" i="7" l="1"/>
  <c r="W196" i="7" s="1"/>
  <c r="U196" i="6"/>
  <c r="W196" i="6" s="1"/>
  <c r="N197" i="7"/>
  <c r="N197" i="6"/>
  <c r="N196" i="5"/>
  <c r="I197" i="5"/>
  <c r="E197" i="5"/>
  <c r="F197" i="5"/>
  <c r="H197" i="5"/>
  <c r="D197" i="5"/>
  <c r="B198" i="5"/>
  <c r="L197" i="5"/>
  <c r="G197" i="5"/>
  <c r="C197" i="5"/>
  <c r="J197" i="5"/>
  <c r="I198" i="6"/>
  <c r="E198" i="6"/>
  <c r="H198" i="6"/>
  <c r="G198" i="6"/>
  <c r="B199" i="6"/>
  <c r="F198" i="6"/>
  <c r="D198" i="6"/>
  <c r="C198" i="6"/>
  <c r="L198" i="6"/>
  <c r="J198" i="6"/>
  <c r="V198" i="6" s="1"/>
  <c r="H198" i="7"/>
  <c r="D198" i="7"/>
  <c r="L198" i="7"/>
  <c r="G198" i="7"/>
  <c r="C198" i="7"/>
  <c r="E198" i="7"/>
  <c r="J198" i="7"/>
  <c r="V198" i="7" s="1"/>
  <c r="I198" i="7"/>
  <c r="B199" i="7"/>
  <c r="F198" i="7"/>
  <c r="U197" i="7" l="1"/>
  <c r="W197" i="7" s="1"/>
  <c r="U197" i="6"/>
  <c r="W197" i="6" s="1"/>
  <c r="N198" i="7"/>
  <c r="I199" i="6"/>
  <c r="E199" i="6"/>
  <c r="H199" i="6"/>
  <c r="D199" i="6"/>
  <c r="L199" i="6"/>
  <c r="C199" i="6"/>
  <c r="J199" i="6"/>
  <c r="G199" i="6"/>
  <c r="F199" i="6"/>
  <c r="B200" i="6"/>
  <c r="N197" i="5"/>
  <c r="I198" i="5"/>
  <c r="E198" i="5"/>
  <c r="J198" i="5"/>
  <c r="H198" i="5"/>
  <c r="D198" i="5"/>
  <c r="B199" i="5"/>
  <c r="L198" i="5"/>
  <c r="G198" i="5"/>
  <c r="C198" i="5"/>
  <c r="F198" i="5"/>
  <c r="H199" i="7"/>
  <c r="D199" i="7"/>
  <c r="L199" i="7"/>
  <c r="G199" i="7"/>
  <c r="C199" i="7"/>
  <c r="I199" i="7"/>
  <c r="B200" i="7"/>
  <c r="F199" i="7"/>
  <c r="E199" i="7"/>
  <c r="J199" i="7"/>
  <c r="V199" i="7" s="1"/>
  <c r="N198" i="6"/>
  <c r="U198" i="7" l="1"/>
  <c r="W198" i="7" s="1"/>
  <c r="U198" i="6"/>
  <c r="W198" i="6" s="1"/>
  <c r="N199" i="6"/>
  <c r="V199" i="6"/>
  <c r="H200" i="7"/>
  <c r="D200" i="7"/>
  <c r="L200" i="7"/>
  <c r="G200" i="7"/>
  <c r="C200" i="7"/>
  <c r="E200" i="7"/>
  <c r="J200" i="7"/>
  <c r="V200" i="7" s="1"/>
  <c r="I200" i="7"/>
  <c r="B201" i="7"/>
  <c r="F200" i="7"/>
  <c r="N199" i="7"/>
  <c r="N198" i="5"/>
  <c r="I200" i="6"/>
  <c r="E200" i="6"/>
  <c r="H200" i="6"/>
  <c r="D200" i="6"/>
  <c r="G200" i="6"/>
  <c r="B201" i="6"/>
  <c r="F200" i="6"/>
  <c r="L200" i="6"/>
  <c r="J200" i="6"/>
  <c r="V200" i="6" s="1"/>
  <c r="C200" i="6"/>
  <c r="I199" i="5"/>
  <c r="E199" i="5"/>
  <c r="J199" i="5"/>
  <c r="H199" i="5"/>
  <c r="D199" i="5"/>
  <c r="L199" i="5"/>
  <c r="G199" i="5"/>
  <c r="C199" i="5"/>
  <c r="B200" i="5"/>
  <c r="F199" i="5"/>
  <c r="U199" i="7" l="1"/>
  <c r="W199" i="7" s="1"/>
  <c r="U199" i="6"/>
  <c r="W199" i="6" s="1"/>
  <c r="N200" i="7"/>
  <c r="I200" i="5"/>
  <c r="E200" i="5"/>
  <c r="B201" i="5"/>
  <c r="H200" i="5"/>
  <c r="D200" i="5"/>
  <c r="F200" i="5"/>
  <c r="L200" i="5"/>
  <c r="G200" i="5"/>
  <c r="C200" i="5"/>
  <c r="J200" i="5"/>
  <c r="I201" i="6"/>
  <c r="E201" i="6"/>
  <c r="H201" i="6"/>
  <c r="D201" i="6"/>
  <c r="L201" i="6"/>
  <c r="C201" i="6"/>
  <c r="J201" i="6"/>
  <c r="V201" i="6" s="1"/>
  <c r="B202" i="6"/>
  <c r="G201" i="6"/>
  <c r="F201" i="6"/>
  <c r="N199" i="5"/>
  <c r="N200" i="6"/>
  <c r="H201" i="7"/>
  <c r="D201" i="7"/>
  <c r="L201" i="7"/>
  <c r="G201" i="7"/>
  <c r="C201" i="7"/>
  <c r="I201" i="7"/>
  <c r="B202" i="7"/>
  <c r="F201" i="7"/>
  <c r="E201" i="7"/>
  <c r="J201" i="7"/>
  <c r="V201" i="7" s="1"/>
  <c r="U200" i="7" l="1"/>
  <c r="W200" i="7" s="1"/>
  <c r="U200" i="6"/>
  <c r="W200" i="6" s="1"/>
  <c r="N201" i="7"/>
  <c r="I201" i="5"/>
  <c r="E201" i="5"/>
  <c r="J201" i="5"/>
  <c r="H201" i="5"/>
  <c r="D201" i="5"/>
  <c r="F201" i="5"/>
  <c r="L201" i="5"/>
  <c r="G201" i="5"/>
  <c r="C201" i="5"/>
  <c r="B202" i="5"/>
  <c r="I202" i="6"/>
  <c r="E202" i="6"/>
  <c r="H202" i="6"/>
  <c r="D202" i="6"/>
  <c r="G202" i="6"/>
  <c r="B203" i="6"/>
  <c r="F202" i="6"/>
  <c r="C202" i="6"/>
  <c r="L202" i="6"/>
  <c r="J202" i="6"/>
  <c r="N200" i="5"/>
  <c r="H202" i="7"/>
  <c r="D202" i="7"/>
  <c r="L202" i="7"/>
  <c r="G202" i="7"/>
  <c r="C202" i="7"/>
  <c r="E202" i="7"/>
  <c r="J202" i="7"/>
  <c r="I202" i="7"/>
  <c r="B203" i="7"/>
  <c r="F202" i="7"/>
  <c r="N201" i="6"/>
  <c r="N202" i="7" l="1"/>
  <c r="V202" i="7"/>
  <c r="N202" i="6"/>
  <c r="V202" i="6"/>
  <c r="U201" i="7"/>
  <c r="W201" i="7" s="1"/>
  <c r="U201" i="6"/>
  <c r="W201" i="6" s="1"/>
  <c r="I203" i="6"/>
  <c r="E203" i="6"/>
  <c r="H203" i="6"/>
  <c r="D203" i="6"/>
  <c r="L203" i="6"/>
  <c r="C203" i="6"/>
  <c r="J203" i="6"/>
  <c r="G203" i="6"/>
  <c r="F203" i="6"/>
  <c r="B204" i="6"/>
  <c r="N201" i="5"/>
  <c r="H203" i="7"/>
  <c r="D203" i="7"/>
  <c r="L203" i="7"/>
  <c r="G203" i="7"/>
  <c r="C203" i="7"/>
  <c r="I203" i="7"/>
  <c r="B204" i="7"/>
  <c r="F203" i="7"/>
  <c r="E203" i="7"/>
  <c r="J203" i="7"/>
  <c r="V203" i="7" s="1"/>
  <c r="I202" i="5"/>
  <c r="E202" i="5"/>
  <c r="B203" i="5"/>
  <c r="H202" i="5"/>
  <c r="D202" i="5"/>
  <c r="F202" i="5"/>
  <c r="L202" i="5"/>
  <c r="G202" i="5"/>
  <c r="C202" i="5"/>
  <c r="J202" i="5"/>
  <c r="U202" i="7" l="1"/>
  <c r="W202" i="7" s="1"/>
  <c r="U202" i="6"/>
  <c r="W202" i="6" s="1"/>
  <c r="N203" i="6"/>
  <c r="V203" i="6"/>
  <c r="I203" i="5"/>
  <c r="E203" i="5"/>
  <c r="B204" i="5"/>
  <c r="H203" i="5"/>
  <c r="D203" i="5"/>
  <c r="J203" i="5"/>
  <c r="L203" i="5"/>
  <c r="G203" i="5"/>
  <c r="C203" i="5"/>
  <c r="F203" i="5"/>
  <c r="N202" i="5"/>
  <c r="H204" i="7"/>
  <c r="D204" i="7"/>
  <c r="L204" i="7"/>
  <c r="G204" i="7"/>
  <c r="C204" i="7"/>
  <c r="E204" i="7"/>
  <c r="J204" i="7"/>
  <c r="V204" i="7" s="1"/>
  <c r="I204" i="7"/>
  <c r="F204" i="7"/>
  <c r="B205" i="7"/>
  <c r="I204" i="6"/>
  <c r="E204" i="6"/>
  <c r="H204" i="6"/>
  <c r="D204" i="6"/>
  <c r="G204" i="6"/>
  <c r="B205" i="6"/>
  <c r="F204" i="6"/>
  <c r="L204" i="6"/>
  <c r="J204" i="6"/>
  <c r="C204" i="6"/>
  <c r="N203" i="7"/>
  <c r="N204" i="6" l="1"/>
  <c r="V204" i="6"/>
  <c r="U203" i="7"/>
  <c r="W203" i="7" s="1"/>
  <c r="U203" i="6"/>
  <c r="W203" i="6" s="1"/>
  <c r="N204" i="7"/>
  <c r="I205" i="6"/>
  <c r="E205" i="6"/>
  <c r="H205" i="6"/>
  <c r="D205" i="6"/>
  <c r="L205" i="6"/>
  <c r="C205" i="6"/>
  <c r="J205" i="6"/>
  <c r="B206" i="6"/>
  <c r="G205" i="6"/>
  <c r="F205" i="6"/>
  <c r="I204" i="5"/>
  <c r="E204" i="5"/>
  <c r="H204" i="5"/>
  <c r="D204" i="5"/>
  <c r="J204" i="5"/>
  <c r="L204" i="5"/>
  <c r="G204" i="5"/>
  <c r="C204" i="5"/>
  <c r="B205" i="5"/>
  <c r="F204" i="5"/>
  <c r="N203" i="5"/>
  <c r="H205" i="7"/>
  <c r="D205" i="7"/>
  <c r="L205" i="7"/>
  <c r="G205" i="7"/>
  <c r="C205" i="7"/>
  <c r="I205" i="7"/>
  <c r="B206" i="7"/>
  <c r="F205" i="7"/>
  <c r="E205" i="7"/>
  <c r="J205" i="7"/>
  <c r="V205" i="7" s="1"/>
  <c r="U204" i="7" l="1"/>
  <c r="W204" i="7" s="1"/>
  <c r="U204" i="6"/>
  <c r="W204" i="6" s="1"/>
  <c r="N205" i="6"/>
  <c r="V205" i="6"/>
  <c r="H206" i="7"/>
  <c r="D206" i="7"/>
  <c r="L206" i="7"/>
  <c r="G206" i="7"/>
  <c r="C206" i="7"/>
  <c r="E206" i="7"/>
  <c r="J206" i="7"/>
  <c r="I206" i="7"/>
  <c r="B207" i="7"/>
  <c r="F206" i="7"/>
  <c r="I206" i="6"/>
  <c r="E206" i="6"/>
  <c r="H206" i="6"/>
  <c r="D206" i="6"/>
  <c r="G206" i="6"/>
  <c r="B207" i="6"/>
  <c r="F206" i="6"/>
  <c r="C206" i="6"/>
  <c r="L206" i="6"/>
  <c r="J206" i="6"/>
  <c r="N205" i="7"/>
  <c r="I205" i="5"/>
  <c r="E205" i="5"/>
  <c r="F205" i="5"/>
  <c r="H205" i="5"/>
  <c r="D205" i="5"/>
  <c r="B206" i="5"/>
  <c r="L205" i="5"/>
  <c r="G205" i="5"/>
  <c r="C205" i="5"/>
  <c r="J205" i="5"/>
  <c r="N204" i="5"/>
  <c r="U205" i="7" l="1"/>
  <c r="W205" i="7" s="1"/>
  <c r="U205" i="6"/>
  <c r="W205" i="6" s="1"/>
  <c r="N206" i="7"/>
  <c r="V206" i="7"/>
  <c r="N206" i="6"/>
  <c r="V206" i="6"/>
  <c r="I207" i="6"/>
  <c r="E207" i="6"/>
  <c r="H207" i="6"/>
  <c r="D207" i="6"/>
  <c r="L207" i="6"/>
  <c r="C207" i="6"/>
  <c r="J207" i="6"/>
  <c r="V207" i="6" s="1"/>
  <c r="G207" i="6"/>
  <c r="F207" i="6"/>
  <c r="B208" i="6"/>
  <c r="N205" i="5"/>
  <c r="I206" i="5"/>
  <c r="E206" i="5"/>
  <c r="B207" i="5"/>
  <c r="F206" i="5"/>
  <c r="H206" i="5"/>
  <c r="D206" i="5"/>
  <c r="L206" i="5"/>
  <c r="G206" i="5"/>
  <c r="C206" i="5"/>
  <c r="J206" i="5"/>
  <c r="H207" i="7"/>
  <c r="D207" i="7"/>
  <c r="L207" i="7"/>
  <c r="G207" i="7"/>
  <c r="C207" i="7"/>
  <c r="I207" i="7"/>
  <c r="B208" i="7"/>
  <c r="F207" i="7"/>
  <c r="E207" i="7"/>
  <c r="J207" i="7"/>
  <c r="V207" i="7" s="1"/>
  <c r="U206" i="7" l="1"/>
  <c r="W206" i="7" s="1"/>
  <c r="U206" i="6"/>
  <c r="W206" i="6" s="1"/>
  <c r="N207" i="6"/>
  <c r="H208" i="7"/>
  <c r="D208" i="7"/>
  <c r="L208" i="7"/>
  <c r="G208" i="7"/>
  <c r="C208" i="7"/>
  <c r="E208" i="7"/>
  <c r="J208" i="7"/>
  <c r="V208" i="7" s="1"/>
  <c r="I208" i="7"/>
  <c r="B209" i="7"/>
  <c r="F208" i="7"/>
  <c r="N207" i="7"/>
  <c r="I207" i="5"/>
  <c r="E207" i="5"/>
  <c r="B208" i="5"/>
  <c r="H207" i="5"/>
  <c r="D207" i="5"/>
  <c r="F207" i="5"/>
  <c r="L207" i="5"/>
  <c r="G207" i="5"/>
  <c r="C207" i="5"/>
  <c r="J207" i="5"/>
  <c r="I208" i="6"/>
  <c r="E208" i="6"/>
  <c r="H208" i="6"/>
  <c r="D208" i="6"/>
  <c r="G208" i="6"/>
  <c r="B209" i="6"/>
  <c r="F208" i="6"/>
  <c r="L208" i="6"/>
  <c r="J208" i="6"/>
  <c r="C208" i="6"/>
  <c r="N206" i="5"/>
  <c r="N208" i="6" l="1"/>
  <c r="V208" i="6"/>
  <c r="U207" i="7"/>
  <c r="W207" i="7" s="1"/>
  <c r="U207" i="6"/>
  <c r="W207" i="6" s="1"/>
  <c r="N208" i="7"/>
  <c r="I209" i="6"/>
  <c r="E209" i="6"/>
  <c r="H209" i="6"/>
  <c r="D209" i="6"/>
  <c r="L209" i="6"/>
  <c r="C209" i="6"/>
  <c r="J209" i="6"/>
  <c r="B210" i="6"/>
  <c r="G209" i="6"/>
  <c r="F209" i="6"/>
  <c r="I208" i="5"/>
  <c r="E208" i="5"/>
  <c r="B209" i="5"/>
  <c r="H208" i="5"/>
  <c r="D208" i="5"/>
  <c r="J208" i="5"/>
  <c r="L208" i="5"/>
  <c r="G208" i="5"/>
  <c r="C208" i="5"/>
  <c r="F208" i="5"/>
  <c r="N207" i="5"/>
  <c r="H209" i="7"/>
  <c r="D209" i="7"/>
  <c r="L209" i="7"/>
  <c r="G209" i="7"/>
  <c r="C209" i="7"/>
  <c r="I209" i="7"/>
  <c r="B210" i="7"/>
  <c r="F209" i="7"/>
  <c r="E209" i="7"/>
  <c r="J209" i="7"/>
  <c r="V209" i="7" s="1"/>
  <c r="U208" i="7" l="1"/>
  <c r="W208" i="7" s="1"/>
  <c r="U208" i="6"/>
  <c r="W208" i="6" s="1"/>
  <c r="N209" i="6"/>
  <c r="V209" i="6"/>
  <c r="N209" i="7"/>
  <c r="I209" i="5"/>
  <c r="E209" i="5"/>
  <c r="B210" i="5"/>
  <c r="H209" i="5"/>
  <c r="D209" i="5"/>
  <c r="J209" i="5"/>
  <c r="L209" i="5"/>
  <c r="G209" i="5"/>
  <c r="C209" i="5"/>
  <c r="F209" i="5"/>
  <c r="H210" i="7"/>
  <c r="D210" i="7"/>
  <c r="L210" i="7"/>
  <c r="G210" i="7"/>
  <c r="C210" i="7"/>
  <c r="E210" i="7"/>
  <c r="J210" i="7"/>
  <c r="I210" i="7"/>
  <c r="B211" i="7"/>
  <c r="F210" i="7"/>
  <c r="N208" i="5"/>
  <c r="I210" i="6"/>
  <c r="E210" i="6"/>
  <c r="H210" i="6"/>
  <c r="D210" i="6"/>
  <c r="G210" i="6"/>
  <c r="B211" i="6"/>
  <c r="F210" i="6"/>
  <c r="C210" i="6"/>
  <c r="L210" i="6"/>
  <c r="J210" i="6"/>
  <c r="N210" i="7" l="1"/>
  <c r="V210" i="7"/>
  <c r="U209" i="7"/>
  <c r="W209" i="7" s="1"/>
  <c r="U209" i="6"/>
  <c r="W209" i="6" s="1"/>
  <c r="N210" i="6"/>
  <c r="V210" i="6"/>
  <c r="I210" i="5"/>
  <c r="E210" i="5"/>
  <c r="B211" i="5"/>
  <c r="H210" i="5"/>
  <c r="D210" i="5"/>
  <c r="J210" i="5"/>
  <c r="L210" i="5"/>
  <c r="G210" i="5"/>
  <c r="C210" i="5"/>
  <c r="F210" i="5"/>
  <c r="N209" i="5"/>
  <c r="I211" i="6"/>
  <c r="E211" i="6"/>
  <c r="H211" i="6"/>
  <c r="D211" i="6"/>
  <c r="L211" i="6"/>
  <c r="C211" i="6"/>
  <c r="J211" i="6"/>
  <c r="V211" i="6" s="1"/>
  <c r="G211" i="6"/>
  <c r="F211" i="6"/>
  <c r="B212" i="6"/>
  <c r="H211" i="7"/>
  <c r="D211" i="7"/>
  <c r="L211" i="7"/>
  <c r="G211" i="7"/>
  <c r="C211" i="7"/>
  <c r="I211" i="7"/>
  <c r="B212" i="7"/>
  <c r="F211" i="7"/>
  <c r="E211" i="7"/>
  <c r="J211" i="7"/>
  <c r="V211" i="7" s="1"/>
  <c r="U210" i="7" l="1"/>
  <c r="W210" i="7" s="1"/>
  <c r="U210" i="6"/>
  <c r="W210" i="6" s="1"/>
  <c r="N211" i="7"/>
  <c r="I212" i="6"/>
  <c r="E212" i="6"/>
  <c r="H212" i="6"/>
  <c r="D212" i="6"/>
  <c r="G212" i="6"/>
  <c r="B213" i="6"/>
  <c r="F212" i="6"/>
  <c r="L212" i="6"/>
  <c r="J212" i="6"/>
  <c r="V212" i="6" s="1"/>
  <c r="C212" i="6"/>
  <c r="I211" i="5"/>
  <c r="E211" i="5"/>
  <c r="B212" i="5"/>
  <c r="H211" i="5"/>
  <c r="D211" i="5"/>
  <c r="J211" i="5"/>
  <c r="L211" i="5"/>
  <c r="G211" i="5"/>
  <c r="C211" i="5"/>
  <c r="F211" i="5"/>
  <c r="H212" i="7"/>
  <c r="D212" i="7"/>
  <c r="L212" i="7"/>
  <c r="G212" i="7"/>
  <c r="C212" i="7"/>
  <c r="E212" i="7"/>
  <c r="J212" i="7"/>
  <c r="I212" i="7"/>
  <c r="F212" i="7"/>
  <c r="B213" i="7"/>
  <c r="N211" i="6"/>
  <c r="N210" i="5"/>
  <c r="N212" i="7" l="1"/>
  <c r="V212" i="7"/>
  <c r="U211" i="7"/>
  <c r="W211" i="7" s="1"/>
  <c r="U211" i="6"/>
  <c r="W211" i="6" s="1"/>
  <c r="H213" i="7"/>
  <c r="D213" i="7"/>
  <c r="L213" i="7"/>
  <c r="G213" i="7"/>
  <c r="C213" i="7"/>
  <c r="I213" i="7"/>
  <c r="B214" i="7"/>
  <c r="F213" i="7"/>
  <c r="E213" i="7"/>
  <c r="J213" i="7"/>
  <c r="V213" i="7" s="1"/>
  <c r="I212" i="5"/>
  <c r="E212" i="5"/>
  <c r="B213" i="5"/>
  <c r="H212" i="5"/>
  <c r="D212" i="5"/>
  <c r="J212" i="5"/>
  <c r="L212" i="5"/>
  <c r="G212" i="5"/>
  <c r="C212" i="5"/>
  <c r="F212" i="5"/>
  <c r="N211" i="5"/>
  <c r="I213" i="6"/>
  <c r="E213" i="6"/>
  <c r="H213" i="6"/>
  <c r="D213" i="6"/>
  <c r="L213" i="6"/>
  <c r="C213" i="6"/>
  <c r="J213" i="6"/>
  <c r="B214" i="6"/>
  <c r="G213" i="6"/>
  <c r="F213" i="6"/>
  <c r="N212" i="6"/>
  <c r="N213" i="6" l="1"/>
  <c r="V213" i="6"/>
  <c r="N212" i="5"/>
  <c r="U212" i="7"/>
  <c r="W212" i="7" s="1"/>
  <c r="U212" i="6"/>
  <c r="W212" i="6" s="1"/>
  <c r="H214" i="7"/>
  <c r="D214" i="7"/>
  <c r="L214" i="7"/>
  <c r="G214" i="7"/>
  <c r="C214" i="7"/>
  <c r="E214" i="7"/>
  <c r="J214" i="7"/>
  <c r="V214" i="7" s="1"/>
  <c r="I214" i="7"/>
  <c r="B215" i="7"/>
  <c r="F214" i="7"/>
  <c r="N213" i="7"/>
  <c r="I214" i="6"/>
  <c r="E214" i="6"/>
  <c r="H214" i="6"/>
  <c r="D214" i="6"/>
  <c r="G214" i="6"/>
  <c r="B215" i="6"/>
  <c r="F214" i="6"/>
  <c r="C214" i="6"/>
  <c r="L214" i="6"/>
  <c r="J214" i="6"/>
  <c r="V214" i="6" s="1"/>
  <c r="I213" i="5"/>
  <c r="E213" i="5"/>
  <c r="J213" i="5"/>
  <c r="H213" i="5"/>
  <c r="D213" i="5"/>
  <c r="B214" i="5"/>
  <c r="L213" i="5"/>
  <c r="G213" i="5"/>
  <c r="C213" i="5"/>
  <c r="F213" i="5"/>
  <c r="U213" i="7" l="1"/>
  <c r="W213" i="7" s="1"/>
  <c r="U213" i="6"/>
  <c r="W213" i="6" s="1"/>
  <c r="N213" i="5"/>
  <c r="I214" i="5"/>
  <c r="E214" i="5"/>
  <c r="J214" i="5"/>
  <c r="H214" i="5"/>
  <c r="D214" i="5"/>
  <c r="L214" i="5"/>
  <c r="G214" i="5"/>
  <c r="C214" i="5"/>
  <c r="B215" i="5"/>
  <c r="F214" i="5"/>
  <c r="N214" i="7"/>
  <c r="N214" i="6"/>
  <c r="I215" i="6"/>
  <c r="E215" i="6"/>
  <c r="H215" i="6"/>
  <c r="D215" i="6"/>
  <c r="L215" i="6"/>
  <c r="C215" i="6"/>
  <c r="J215" i="6"/>
  <c r="G215" i="6"/>
  <c r="F215" i="6"/>
  <c r="B216" i="6"/>
  <c r="H215" i="7"/>
  <c r="D215" i="7"/>
  <c r="L215" i="7"/>
  <c r="G215" i="7"/>
  <c r="C215" i="7"/>
  <c r="I215" i="7"/>
  <c r="B216" i="7"/>
  <c r="F215" i="7"/>
  <c r="E215" i="7"/>
  <c r="J215" i="7"/>
  <c r="V215" i="7" s="1"/>
  <c r="N215" i="6" l="1"/>
  <c r="V215" i="6"/>
  <c r="U214" i="7"/>
  <c r="W214" i="7" s="1"/>
  <c r="U214" i="6"/>
  <c r="W214" i="6" s="1"/>
  <c r="N214" i="5"/>
  <c r="H216" i="7"/>
  <c r="D216" i="7"/>
  <c r="L216" i="7"/>
  <c r="G216" i="7"/>
  <c r="C216" i="7"/>
  <c r="E216" i="7"/>
  <c r="J216" i="7"/>
  <c r="I216" i="7"/>
  <c r="B217" i="7"/>
  <c r="F216" i="7"/>
  <c r="I215" i="5"/>
  <c r="E215" i="5"/>
  <c r="B216" i="5"/>
  <c r="H215" i="5"/>
  <c r="D215" i="5"/>
  <c r="F215" i="5"/>
  <c r="L215" i="5"/>
  <c r="G215" i="5"/>
  <c r="C215" i="5"/>
  <c r="J215" i="5"/>
  <c r="I216" i="6"/>
  <c r="E216" i="6"/>
  <c r="H216" i="6"/>
  <c r="D216" i="6"/>
  <c r="G216" i="6"/>
  <c r="B217" i="6"/>
  <c r="F216" i="6"/>
  <c r="L216" i="6"/>
  <c r="J216" i="6"/>
  <c r="V216" i="6" s="1"/>
  <c r="C216" i="6"/>
  <c r="N215" i="7"/>
  <c r="U215" i="7" l="1"/>
  <c r="W215" i="7" s="1"/>
  <c r="U215" i="6"/>
  <c r="W215" i="6" s="1"/>
  <c r="N216" i="7"/>
  <c r="V216" i="7"/>
  <c r="N215" i="5"/>
  <c r="I217" i="6"/>
  <c r="E217" i="6"/>
  <c r="H217" i="6"/>
  <c r="D217" i="6"/>
  <c r="L217" i="6"/>
  <c r="C217" i="6"/>
  <c r="J217" i="6"/>
  <c r="B218" i="6"/>
  <c r="G217" i="6"/>
  <c r="F217" i="6"/>
  <c r="N216" i="6"/>
  <c r="I216" i="5"/>
  <c r="E216" i="5"/>
  <c r="B217" i="5"/>
  <c r="H216" i="5"/>
  <c r="D216" i="5"/>
  <c r="F216" i="5"/>
  <c r="L216" i="5"/>
  <c r="G216" i="5"/>
  <c r="C216" i="5"/>
  <c r="J216" i="5"/>
  <c r="H217" i="7"/>
  <c r="D217" i="7"/>
  <c r="L217" i="7"/>
  <c r="G217" i="7"/>
  <c r="C217" i="7"/>
  <c r="I217" i="7"/>
  <c r="B218" i="7"/>
  <c r="F217" i="7"/>
  <c r="E217" i="7"/>
  <c r="J217" i="7"/>
  <c r="V217" i="7" s="1"/>
  <c r="N217" i="6" l="1"/>
  <c r="V217" i="6"/>
  <c r="U216" i="7"/>
  <c r="W216" i="7" s="1"/>
  <c r="U216" i="6"/>
  <c r="W216" i="6" s="1"/>
  <c r="H218" i="7"/>
  <c r="D218" i="7"/>
  <c r="L218" i="7"/>
  <c r="G218" i="7"/>
  <c r="C218" i="7"/>
  <c r="E218" i="7"/>
  <c r="J218" i="7"/>
  <c r="I218" i="7"/>
  <c r="B219" i="7"/>
  <c r="F218" i="7"/>
  <c r="N217" i="7"/>
  <c r="I218" i="6"/>
  <c r="E218" i="6"/>
  <c r="H218" i="6"/>
  <c r="D218" i="6"/>
  <c r="G218" i="6"/>
  <c r="B219" i="6"/>
  <c r="F218" i="6"/>
  <c r="C218" i="6"/>
  <c r="L218" i="6"/>
  <c r="J218" i="6"/>
  <c r="V218" i="6" s="1"/>
  <c r="I217" i="5"/>
  <c r="E217" i="5"/>
  <c r="H217" i="5"/>
  <c r="D217" i="5"/>
  <c r="J217" i="5"/>
  <c r="L217" i="5"/>
  <c r="G217" i="5"/>
  <c r="C217" i="5"/>
  <c r="B218" i="5"/>
  <c r="F217" i="5"/>
  <c r="N216" i="5"/>
  <c r="U217" i="7" l="1"/>
  <c r="W217" i="7" s="1"/>
  <c r="U217" i="6"/>
  <c r="W217" i="6" s="1"/>
  <c r="N218" i="7"/>
  <c r="V218" i="7"/>
  <c r="I218" i="5"/>
  <c r="E218" i="5"/>
  <c r="F218" i="5"/>
  <c r="H218" i="5"/>
  <c r="D218" i="5"/>
  <c r="J218" i="5"/>
  <c r="L218" i="5"/>
  <c r="G218" i="5"/>
  <c r="C218" i="5"/>
  <c r="B219" i="5"/>
  <c r="N217" i="5"/>
  <c r="N218" i="6"/>
  <c r="I219" i="6"/>
  <c r="E219" i="6"/>
  <c r="H219" i="6"/>
  <c r="D219" i="6"/>
  <c r="L219" i="6"/>
  <c r="C219" i="6"/>
  <c r="J219" i="6"/>
  <c r="G219" i="6"/>
  <c r="F219" i="6"/>
  <c r="B220" i="6"/>
  <c r="L219" i="7"/>
  <c r="G219" i="7"/>
  <c r="B220" i="7"/>
  <c r="I219" i="7"/>
  <c r="D219" i="7"/>
  <c r="H219" i="7"/>
  <c r="C219" i="7"/>
  <c r="J219" i="7"/>
  <c r="V219" i="7" s="1"/>
  <c r="F219" i="7"/>
  <c r="E219" i="7"/>
  <c r="N219" i="6" l="1"/>
  <c r="V219" i="6"/>
  <c r="U218" i="7"/>
  <c r="W218" i="7" s="1"/>
  <c r="U218" i="6"/>
  <c r="W218" i="6" s="1"/>
  <c r="N219" i="7"/>
  <c r="I220" i="6"/>
  <c r="E220" i="6"/>
  <c r="H220" i="6"/>
  <c r="D220" i="6"/>
  <c r="G220" i="6"/>
  <c r="B221" i="6"/>
  <c r="F220" i="6"/>
  <c r="L220" i="6"/>
  <c r="J220" i="6"/>
  <c r="V220" i="6" s="1"/>
  <c r="C220" i="6"/>
  <c r="I219" i="5"/>
  <c r="E219" i="5"/>
  <c r="F219" i="5"/>
  <c r="H219" i="5"/>
  <c r="D219" i="5"/>
  <c r="B220" i="5"/>
  <c r="L219" i="5"/>
  <c r="G219" i="5"/>
  <c r="C219" i="5"/>
  <c r="J219" i="5"/>
  <c r="N218" i="5"/>
  <c r="L220" i="7"/>
  <c r="G220" i="7"/>
  <c r="C220" i="7"/>
  <c r="H220" i="7"/>
  <c r="F220" i="7"/>
  <c r="I220" i="7"/>
  <c r="E220" i="7"/>
  <c r="B221" i="7"/>
  <c r="D220" i="7"/>
  <c r="J220" i="7"/>
  <c r="U219" i="7" l="1"/>
  <c r="W219" i="7" s="1"/>
  <c r="U219" i="6"/>
  <c r="W219" i="6" s="1"/>
  <c r="N220" i="7"/>
  <c r="V220" i="7"/>
  <c r="N219" i="5"/>
  <c r="I221" i="6"/>
  <c r="E221" i="6"/>
  <c r="H221" i="6"/>
  <c r="D221" i="6"/>
  <c r="L221" i="6"/>
  <c r="C221" i="6"/>
  <c r="J221" i="6"/>
  <c r="B222" i="6"/>
  <c r="G221" i="6"/>
  <c r="F221" i="6"/>
  <c r="L221" i="7"/>
  <c r="G221" i="7"/>
  <c r="C221" i="7"/>
  <c r="F221" i="7"/>
  <c r="J221" i="7"/>
  <c r="V221" i="7" s="1"/>
  <c r="E221" i="7"/>
  <c r="H221" i="7"/>
  <c r="B222" i="7"/>
  <c r="D221" i="7"/>
  <c r="I221" i="7"/>
  <c r="N220" i="6"/>
  <c r="I220" i="5"/>
  <c r="E220" i="5"/>
  <c r="J220" i="5"/>
  <c r="H220" i="5"/>
  <c r="D220" i="5"/>
  <c r="B221" i="5"/>
  <c r="L220" i="5"/>
  <c r="G220" i="5"/>
  <c r="C220" i="5"/>
  <c r="F220" i="5"/>
  <c r="N221" i="6" l="1"/>
  <c r="V221" i="6"/>
  <c r="U220" i="7"/>
  <c r="W220" i="7" s="1"/>
  <c r="U220" i="6"/>
  <c r="W220" i="6" s="1"/>
  <c r="N221" i="7"/>
  <c r="I222" i="6"/>
  <c r="E222" i="6"/>
  <c r="H222" i="6"/>
  <c r="D222" i="6"/>
  <c r="G222" i="6"/>
  <c r="B223" i="6"/>
  <c r="F222" i="6"/>
  <c r="C222" i="6"/>
  <c r="L222" i="6"/>
  <c r="J222" i="6"/>
  <c r="V222" i="6" s="1"/>
  <c r="L222" i="7"/>
  <c r="G222" i="7"/>
  <c r="C222" i="7"/>
  <c r="J222" i="7"/>
  <c r="V222" i="7" s="1"/>
  <c r="E222" i="7"/>
  <c r="B223" i="7"/>
  <c r="I222" i="7"/>
  <c r="D222" i="7"/>
  <c r="F222" i="7"/>
  <c r="H222" i="7"/>
  <c r="N220" i="5"/>
  <c r="I221" i="5"/>
  <c r="E221" i="5"/>
  <c r="J221" i="5"/>
  <c r="H221" i="5"/>
  <c r="D221" i="5"/>
  <c r="B222" i="5"/>
  <c r="L221" i="5"/>
  <c r="G221" i="5"/>
  <c r="C221" i="5"/>
  <c r="F221" i="5"/>
  <c r="U221" i="7" l="1"/>
  <c r="W221" i="7" s="1"/>
  <c r="U221" i="6"/>
  <c r="W221" i="6" s="1"/>
  <c r="N222" i="6"/>
  <c r="L223" i="7"/>
  <c r="G223" i="7"/>
  <c r="C223" i="7"/>
  <c r="B224" i="7"/>
  <c r="I223" i="7"/>
  <c r="D223" i="7"/>
  <c r="H223" i="7"/>
  <c r="E223" i="7"/>
  <c r="J223" i="7"/>
  <c r="F223" i="7"/>
  <c r="I222" i="5"/>
  <c r="E222" i="5"/>
  <c r="B223" i="5"/>
  <c r="H222" i="5"/>
  <c r="D222" i="5"/>
  <c r="L222" i="5"/>
  <c r="G222" i="5"/>
  <c r="C222" i="5"/>
  <c r="J222" i="5"/>
  <c r="F222" i="5"/>
  <c r="N221" i="5"/>
  <c r="N222" i="7"/>
  <c r="I223" i="6"/>
  <c r="E223" i="6"/>
  <c r="H223" i="6"/>
  <c r="D223" i="6"/>
  <c r="L223" i="6"/>
  <c r="C223" i="6"/>
  <c r="J223" i="6"/>
  <c r="V223" i="6" s="1"/>
  <c r="G223" i="6"/>
  <c r="F223" i="6"/>
  <c r="B224" i="6"/>
  <c r="N223" i="7" l="1"/>
  <c r="V223" i="7"/>
  <c r="U222" i="7"/>
  <c r="W222" i="7" s="1"/>
  <c r="U222" i="6"/>
  <c r="W222" i="6" s="1"/>
  <c r="I224" i="6"/>
  <c r="E224" i="6"/>
  <c r="H224" i="6"/>
  <c r="D224" i="6"/>
  <c r="G224" i="6"/>
  <c r="B225" i="6"/>
  <c r="F224" i="6"/>
  <c r="L224" i="6"/>
  <c r="J224" i="6"/>
  <c r="V224" i="6" s="1"/>
  <c r="C224" i="6"/>
  <c r="L224" i="7"/>
  <c r="G224" i="7"/>
  <c r="C224" i="7"/>
  <c r="H224" i="7"/>
  <c r="F224" i="7"/>
  <c r="B225" i="7"/>
  <c r="D224" i="7"/>
  <c r="J224" i="7"/>
  <c r="V224" i="7" s="1"/>
  <c r="I224" i="7"/>
  <c r="E224" i="7"/>
  <c r="N222" i="5"/>
  <c r="N223" i="6"/>
  <c r="I223" i="5"/>
  <c r="E223" i="5"/>
  <c r="B224" i="5"/>
  <c r="H223" i="5"/>
  <c r="D223" i="5"/>
  <c r="F223" i="5"/>
  <c r="L223" i="5"/>
  <c r="G223" i="5"/>
  <c r="C223" i="5"/>
  <c r="J223" i="5"/>
  <c r="N223" i="5" l="1"/>
  <c r="U223" i="7"/>
  <c r="W223" i="7" s="1"/>
  <c r="U223" i="6"/>
  <c r="W223" i="6" s="1"/>
  <c r="N224" i="7"/>
  <c r="I225" i="6"/>
  <c r="E225" i="6"/>
  <c r="H225" i="6"/>
  <c r="D225" i="6"/>
  <c r="L225" i="6"/>
  <c r="C225" i="6"/>
  <c r="J225" i="6"/>
  <c r="B226" i="6"/>
  <c r="G225" i="6"/>
  <c r="F225" i="6"/>
  <c r="L225" i="7"/>
  <c r="G225" i="7"/>
  <c r="C225" i="7"/>
  <c r="F225" i="7"/>
  <c r="J225" i="7"/>
  <c r="E225" i="7"/>
  <c r="I225" i="7"/>
  <c r="H225" i="7"/>
  <c r="B226" i="7"/>
  <c r="D225" i="7"/>
  <c r="I224" i="5"/>
  <c r="E224" i="5"/>
  <c r="J224" i="5"/>
  <c r="H224" i="5"/>
  <c r="D224" i="5"/>
  <c r="F224" i="5"/>
  <c r="L224" i="5"/>
  <c r="G224" i="5"/>
  <c r="C224" i="5"/>
  <c r="B225" i="5"/>
  <c r="N224" i="6"/>
  <c r="U224" i="7" l="1"/>
  <c r="W224" i="7" s="1"/>
  <c r="U224" i="6"/>
  <c r="W224" i="6" s="1"/>
  <c r="N225" i="7"/>
  <c r="V225" i="7"/>
  <c r="N225" i="6"/>
  <c r="V225" i="6"/>
  <c r="N224" i="5"/>
  <c r="L226" i="7"/>
  <c r="G226" i="7"/>
  <c r="C226" i="7"/>
  <c r="J226" i="7"/>
  <c r="V226" i="7" s="1"/>
  <c r="E226" i="7"/>
  <c r="B227" i="7"/>
  <c r="I226" i="7"/>
  <c r="D226" i="7"/>
  <c r="H226" i="7"/>
  <c r="F226" i="7"/>
  <c r="I225" i="5"/>
  <c r="E225" i="5"/>
  <c r="B226" i="5"/>
  <c r="H225" i="5"/>
  <c r="D225" i="5"/>
  <c r="F225" i="5"/>
  <c r="L225" i="5"/>
  <c r="G225" i="5"/>
  <c r="C225" i="5"/>
  <c r="J225" i="5"/>
  <c r="I226" i="6"/>
  <c r="E226" i="6"/>
  <c r="H226" i="6"/>
  <c r="D226" i="6"/>
  <c r="G226" i="6"/>
  <c r="B227" i="6"/>
  <c r="F226" i="6"/>
  <c r="C226" i="6"/>
  <c r="L226" i="6"/>
  <c r="J226" i="6"/>
  <c r="U225" i="7" l="1"/>
  <c r="W225" i="7" s="1"/>
  <c r="U225" i="6"/>
  <c r="W225" i="6" s="1"/>
  <c r="N226" i="6"/>
  <c r="V226" i="6"/>
  <c r="I227" i="6"/>
  <c r="E227" i="6"/>
  <c r="H227" i="6"/>
  <c r="D227" i="6"/>
  <c r="L227" i="6"/>
  <c r="C227" i="6"/>
  <c r="J227" i="6"/>
  <c r="V227" i="6" s="1"/>
  <c r="G227" i="6"/>
  <c r="F227" i="6"/>
  <c r="B228" i="6"/>
  <c r="L227" i="7"/>
  <c r="G227" i="7"/>
  <c r="C227" i="7"/>
  <c r="B228" i="7"/>
  <c r="I227" i="7"/>
  <c r="D227" i="7"/>
  <c r="H227" i="7"/>
  <c r="J227" i="7"/>
  <c r="V227" i="7" s="1"/>
  <c r="F227" i="7"/>
  <c r="E227" i="7"/>
  <c r="I226" i="5"/>
  <c r="E226" i="5"/>
  <c r="B227" i="5"/>
  <c r="H226" i="5"/>
  <c r="D226" i="5"/>
  <c r="J226" i="5"/>
  <c r="L226" i="5"/>
  <c r="G226" i="5"/>
  <c r="C226" i="5"/>
  <c r="F226" i="5"/>
  <c r="N225" i="5"/>
  <c r="N226" i="7"/>
  <c r="U226" i="7" l="1"/>
  <c r="W226" i="7" s="1"/>
  <c r="U226" i="6"/>
  <c r="W226" i="6" s="1"/>
  <c r="N227" i="6"/>
  <c r="I227" i="5"/>
  <c r="E227" i="5"/>
  <c r="H227" i="5"/>
  <c r="D227" i="5"/>
  <c r="J227" i="5"/>
  <c r="L227" i="5"/>
  <c r="G227" i="5"/>
  <c r="C227" i="5"/>
  <c r="B228" i="5"/>
  <c r="F227" i="5"/>
  <c r="N226" i="5"/>
  <c r="N227" i="7"/>
  <c r="L228" i="7"/>
  <c r="G228" i="7"/>
  <c r="C228" i="7"/>
  <c r="H228" i="7"/>
  <c r="F228" i="7"/>
  <c r="I228" i="7"/>
  <c r="E228" i="7"/>
  <c r="B229" i="7"/>
  <c r="D228" i="7"/>
  <c r="J228" i="7"/>
  <c r="I228" i="6"/>
  <c r="E228" i="6"/>
  <c r="H228" i="6"/>
  <c r="D228" i="6"/>
  <c r="G228" i="6"/>
  <c r="B229" i="6"/>
  <c r="F228" i="6"/>
  <c r="L228" i="6"/>
  <c r="J228" i="6"/>
  <c r="C228" i="6"/>
  <c r="N228" i="6" l="1"/>
  <c r="V228" i="6"/>
  <c r="N228" i="7"/>
  <c r="V228" i="7"/>
  <c r="U227" i="7"/>
  <c r="W227" i="7" s="1"/>
  <c r="U227" i="6"/>
  <c r="W227" i="6" s="1"/>
  <c r="I229" i="6"/>
  <c r="E229" i="6"/>
  <c r="H229" i="6"/>
  <c r="D229" i="6"/>
  <c r="L229" i="6"/>
  <c r="C229" i="6"/>
  <c r="J229" i="6"/>
  <c r="B230" i="6"/>
  <c r="G229" i="6"/>
  <c r="F229" i="6"/>
  <c r="L229" i="7"/>
  <c r="G229" i="7"/>
  <c r="C229" i="7"/>
  <c r="F229" i="7"/>
  <c r="J229" i="7"/>
  <c r="V229" i="7" s="1"/>
  <c r="E229" i="7"/>
  <c r="H229" i="7"/>
  <c r="B230" i="7"/>
  <c r="D229" i="7"/>
  <c r="I229" i="7"/>
  <c r="I228" i="5"/>
  <c r="E228" i="5"/>
  <c r="F228" i="5"/>
  <c r="H228" i="5"/>
  <c r="D228" i="5"/>
  <c r="J228" i="5"/>
  <c r="L228" i="5"/>
  <c r="G228" i="5"/>
  <c r="C228" i="5"/>
  <c r="B229" i="5"/>
  <c r="N227" i="5"/>
  <c r="U228" i="7" l="1"/>
  <c r="W228" i="7" s="1"/>
  <c r="U228" i="6"/>
  <c r="W228" i="6" s="1"/>
  <c r="N229" i="6"/>
  <c r="V229" i="6"/>
  <c r="I230" i="6"/>
  <c r="E230" i="6"/>
  <c r="H230" i="6"/>
  <c r="D230" i="6"/>
  <c r="G230" i="6"/>
  <c r="B231" i="6"/>
  <c r="F230" i="6"/>
  <c r="C230" i="6"/>
  <c r="L230" i="6"/>
  <c r="J230" i="6"/>
  <c r="V230" i="6" s="1"/>
  <c r="N229" i="7"/>
  <c r="I229" i="5"/>
  <c r="E229" i="5"/>
  <c r="F229" i="5"/>
  <c r="H229" i="5"/>
  <c r="D229" i="5"/>
  <c r="B230" i="5"/>
  <c r="L229" i="5"/>
  <c r="G229" i="5"/>
  <c r="C229" i="5"/>
  <c r="J229" i="5"/>
  <c r="N228" i="5"/>
  <c r="L230" i="7"/>
  <c r="G230" i="7"/>
  <c r="C230" i="7"/>
  <c r="J230" i="7"/>
  <c r="V230" i="7" s="1"/>
  <c r="E230" i="7"/>
  <c r="B231" i="7"/>
  <c r="I230" i="7"/>
  <c r="D230" i="7"/>
  <c r="F230" i="7"/>
  <c r="H230" i="7"/>
  <c r="U229" i="7" l="1"/>
  <c r="W229" i="7" s="1"/>
  <c r="U229" i="6"/>
  <c r="W229" i="6" s="1"/>
  <c r="N230" i="7"/>
  <c r="N230" i="6"/>
  <c r="I231" i="6"/>
  <c r="E231" i="6"/>
  <c r="H231" i="6"/>
  <c r="D231" i="6"/>
  <c r="L231" i="6"/>
  <c r="C231" i="6"/>
  <c r="J231" i="6"/>
  <c r="V231" i="6" s="1"/>
  <c r="G231" i="6"/>
  <c r="F231" i="6"/>
  <c r="B232" i="6"/>
  <c r="L231" i="7"/>
  <c r="G231" i="7"/>
  <c r="C231" i="7"/>
  <c r="B232" i="7"/>
  <c r="I231" i="7"/>
  <c r="D231" i="7"/>
  <c r="H231" i="7"/>
  <c r="E231" i="7"/>
  <c r="J231" i="7"/>
  <c r="F231" i="7"/>
  <c r="N229" i="5"/>
  <c r="I230" i="5"/>
  <c r="E230" i="5"/>
  <c r="F230" i="5"/>
  <c r="H230" i="5"/>
  <c r="D230" i="5"/>
  <c r="B231" i="5"/>
  <c r="L230" i="5"/>
  <c r="G230" i="5"/>
  <c r="C230" i="5"/>
  <c r="J230" i="5"/>
  <c r="N231" i="7" l="1"/>
  <c r="V231" i="7"/>
  <c r="U230" i="7"/>
  <c r="W230" i="7" s="1"/>
  <c r="U230" i="6"/>
  <c r="W230" i="6" s="1"/>
  <c r="N230" i="5"/>
  <c r="I232" i="6"/>
  <c r="E232" i="6"/>
  <c r="H232" i="6"/>
  <c r="D232" i="6"/>
  <c r="G232" i="6"/>
  <c r="B233" i="6"/>
  <c r="F232" i="6"/>
  <c r="L232" i="6"/>
  <c r="J232" i="6"/>
  <c r="V232" i="6" s="1"/>
  <c r="C232" i="6"/>
  <c r="L232" i="7"/>
  <c r="G232" i="7"/>
  <c r="C232" i="7"/>
  <c r="H232" i="7"/>
  <c r="F232" i="7"/>
  <c r="B233" i="7"/>
  <c r="D232" i="7"/>
  <c r="J232" i="7"/>
  <c r="V232" i="7" s="1"/>
  <c r="I232" i="7"/>
  <c r="E232" i="7"/>
  <c r="I231" i="5"/>
  <c r="E231" i="5"/>
  <c r="F231" i="5"/>
  <c r="H231" i="5"/>
  <c r="D231" i="5"/>
  <c r="B232" i="5"/>
  <c r="L231" i="5"/>
  <c r="G231" i="5"/>
  <c r="C231" i="5"/>
  <c r="J231" i="5"/>
  <c r="N231" i="6"/>
  <c r="U231" i="7" l="1"/>
  <c r="W231" i="7" s="1"/>
  <c r="U231" i="6"/>
  <c r="W231" i="6" s="1"/>
  <c r="L233" i="7"/>
  <c r="G233" i="7"/>
  <c r="C233" i="7"/>
  <c r="F233" i="7"/>
  <c r="J233" i="7"/>
  <c r="E233" i="7"/>
  <c r="I233" i="7"/>
  <c r="H233" i="7"/>
  <c r="B234" i="7"/>
  <c r="D233" i="7"/>
  <c r="N231" i="5"/>
  <c r="I232" i="5"/>
  <c r="E232" i="5"/>
  <c r="F232" i="5"/>
  <c r="H232" i="5"/>
  <c r="D232" i="5"/>
  <c r="L232" i="5"/>
  <c r="G232" i="5"/>
  <c r="C232" i="5"/>
  <c r="B233" i="5"/>
  <c r="J232" i="5"/>
  <c r="N232" i="7"/>
  <c r="I233" i="6"/>
  <c r="E233" i="6"/>
  <c r="H233" i="6"/>
  <c r="D233" i="6"/>
  <c r="L233" i="6"/>
  <c r="C233" i="6"/>
  <c r="J233" i="6"/>
  <c r="V233" i="6" s="1"/>
  <c r="B234" i="6"/>
  <c r="G233" i="6"/>
  <c r="F233" i="6"/>
  <c r="N232" i="6"/>
  <c r="N232" i="5" l="1"/>
  <c r="U232" i="7"/>
  <c r="W232" i="7" s="1"/>
  <c r="U232" i="6"/>
  <c r="W232" i="6" s="1"/>
  <c r="N233" i="7"/>
  <c r="V233" i="7"/>
  <c r="N233" i="6"/>
  <c r="I233" i="5"/>
  <c r="E233" i="5"/>
  <c r="F233" i="5"/>
  <c r="H233" i="5"/>
  <c r="D233" i="5"/>
  <c r="J233" i="5"/>
  <c r="L233" i="5"/>
  <c r="G233" i="5"/>
  <c r="C233" i="5"/>
  <c r="B234" i="5"/>
  <c r="I234" i="6"/>
  <c r="E234" i="6"/>
  <c r="H234" i="6"/>
  <c r="D234" i="6"/>
  <c r="G234" i="6"/>
  <c r="B235" i="6"/>
  <c r="F234" i="6"/>
  <c r="C234" i="6"/>
  <c r="L234" i="6"/>
  <c r="J234" i="6"/>
  <c r="V234" i="6" s="1"/>
  <c r="L234" i="7"/>
  <c r="G234" i="7"/>
  <c r="C234" i="7"/>
  <c r="J234" i="7"/>
  <c r="V234" i="7" s="1"/>
  <c r="E234" i="7"/>
  <c r="B235" i="7"/>
  <c r="I234" i="7"/>
  <c r="D234" i="7"/>
  <c r="H234" i="7"/>
  <c r="F234" i="7"/>
  <c r="U233" i="7" l="1"/>
  <c r="W233" i="7" s="1"/>
  <c r="U233" i="6"/>
  <c r="W233" i="6" s="1"/>
  <c r="N234" i="7"/>
  <c r="N234" i="6"/>
  <c r="I235" i="6"/>
  <c r="E235" i="6"/>
  <c r="H235" i="6"/>
  <c r="D235" i="6"/>
  <c r="L235" i="6"/>
  <c r="C235" i="6"/>
  <c r="J235" i="6"/>
  <c r="G235" i="6"/>
  <c r="F235" i="6"/>
  <c r="B236" i="6"/>
  <c r="L235" i="7"/>
  <c r="G235" i="7"/>
  <c r="C235" i="7"/>
  <c r="B236" i="7"/>
  <c r="I235" i="7"/>
  <c r="D235" i="7"/>
  <c r="H235" i="7"/>
  <c r="J235" i="7"/>
  <c r="V235" i="7" s="1"/>
  <c r="F235" i="7"/>
  <c r="E235" i="7"/>
  <c r="I234" i="5"/>
  <c r="E234" i="5"/>
  <c r="F234" i="5"/>
  <c r="H234" i="5"/>
  <c r="D234" i="5"/>
  <c r="J234" i="5"/>
  <c r="L234" i="5"/>
  <c r="G234" i="5"/>
  <c r="C234" i="5"/>
  <c r="B235" i="5"/>
  <c r="N233" i="5"/>
  <c r="N235" i="6" l="1"/>
  <c r="V235" i="6"/>
  <c r="U234" i="7"/>
  <c r="W234" i="7" s="1"/>
  <c r="U234" i="6"/>
  <c r="W234" i="6" s="1"/>
  <c r="N234" i="5"/>
  <c r="N235" i="7"/>
  <c r="L236" i="7"/>
  <c r="G236" i="7"/>
  <c r="C236" i="7"/>
  <c r="H236" i="7"/>
  <c r="F236" i="7"/>
  <c r="I236" i="7"/>
  <c r="E236" i="7"/>
  <c r="B237" i="7"/>
  <c r="D236" i="7"/>
  <c r="J236" i="7"/>
  <c r="I236" i="6"/>
  <c r="E236" i="6"/>
  <c r="H236" i="6"/>
  <c r="D236" i="6"/>
  <c r="G236" i="6"/>
  <c r="B237" i="6"/>
  <c r="F236" i="6"/>
  <c r="L236" i="6"/>
  <c r="J236" i="6"/>
  <c r="V236" i="6" s="1"/>
  <c r="C236" i="6"/>
  <c r="I235" i="5"/>
  <c r="E235" i="5"/>
  <c r="F235" i="5"/>
  <c r="H235" i="5"/>
  <c r="D235" i="5"/>
  <c r="B236" i="5"/>
  <c r="L235" i="5"/>
  <c r="G235" i="5"/>
  <c r="C235" i="5"/>
  <c r="J235" i="5"/>
  <c r="N235" i="5" l="1"/>
  <c r="U235" i="7"/>
  <c r="W235" i="7" s="1"/>
  <c r="U235" i="6"/>
  <c r="W235" i="6" s="1"/>
  <c r="N236" i="7"/>
  <c r="V236" i="7"/>
  <c r="I236" i="5"/>
  <c r="E236" i="5"/>
  <c r="J236" i="5"/>
  <c r="H236" i="5"/>
  <c r="D236" i="5"/>
  <c r="B237" i="5"/>
  <c r="L236" i="5"/>
  <c r="G236" i="5"/>
  <c r="C236" i="5"/>
  <c r="F236" i="5"/>
  <c r="I237" i="6"/>
  <c r="E237" i="6"/>
  <c r="H237" i="6"/>
  <c r="D237" i="6"/>
  <c r="L237" i="6"/>
  <c r="C237" i="6"/>
  <c r="J237" i="6"/>
  <c r="V237" i="6" s="1"/>
  <c r="B238" i="6"/>
  <c r="G237" i="6"/>
  <c r="F237" i="6"/>
  <c r="L237" i="7"/>
  <c r="G237" i="7"/>
  <c r="C237" i="7"/>
  <c r="F237" i="7"/>
  <c r="J237" i="7"/>
  <c r="E237" i="7"/>
  <c r="H237" i="7"/>
  <c r="B238" i="7"/>
  <c r="D237" i="7"/>
  <c r="I237" i="7"/>
  <c r="N236" i="6"/>
  <c r="U236" i="7" l="1"/>
  <c r="W236" i="7" s="1"/>
  <c r="U236" i="6"/>
  <c r="W236" i="6" s="1"/>
  <c r="N237" i="7"/>
  <c r="V237" i="7"/>
  <c r="N236" i="5"/>
  <c r="L238" i="7"/>
  <c r="G238" i="7"/>
  <c r="C238" i="7"/>
  <c r="J238" i="7"/>
  <c r="V238" i="7" s="1"/>
  <c r="E238" i="7"/>
  <c r="B239" i="7"/>
  <c r="I238" i="7"/>
  <c r="D238" i="7"/>
  <c r="F238" i="7"/>
  <c r="H238" i="7"/>
  <c r="I238" i="6"/>
  <c r="E238" i="6"/>
  <c r="H238" i="6"/>
  <c r="D238" i="6"/>
  <c r="G238" i="6"/>
  <c r="B239" i="6"/>
  <c r="F238" i="6"/>
  <c r="C238" i="6"/>
  <c r="L238" i="6"/>
  <c r="J238" i="6"/>
  <c r="V238" i="6" s="1"/>
  <c r="I237" i="5"/>
  <c r="E237" i="5"/>
  <c r="J237" i="5"/>
  <c r="H237" i="5"/>
  <c r="D237" i="5"/>
  <c r="B238" i="5"/>
  <c r="L237" i="5"/>
  <c r="G237" i="5"/>
  <c r="C237" i="5"/>
  <c r="F237" i="5"/>
  <c r="N237" i="6"/>
  <c r="U237" i="7" l="1"/>
  <c r="W237" i="7" s="1"/>
  <c r="U237" i="6"/>
  <c r="W237" i="6" s="1"/>
  <c r="N237" i="5"/>
  <c r="I238" i="5"/>
  <c r="E238" i="5"/>
  <c r="J238" i="5"/>
  <c r="H238" i="5"/>
  <c r="D238" i="5"/>
  <c r="B239" i="5"/>
  <c r="L238" i="5"/>
  <c r="G238" i="5"/>
  <c r="C238" i="5"/>
  <c r="F238" i="5"/>
  <c r="L239" i="7"/>
  <c r="G239" i="7"/>
  <c r="C239" i="7"/>
  <c r="B240" i="7"/>
  <c r="I239" i="7"/>
  <c r="D239" i="7"/>
  <c r="H239" i="7"/>
  <c r="E239" i="7"/>
  <c r="J239" i="7"/>
  <c r="F239" i="7"/>
  <c r="N238" i="6"/>
  <c r="I239" i="6"/>
  <c r="E239" i="6"/>
  <c r="H239" i="6"/>
  <c r="D239" i="6"/>
  <c r="L239" i="6"/>
  <c r="C239" i="6"/>
  <c r="J239" i="6"/>
  <c r="V239" i="6" s="1"/>
  <c r="G239" i="6"/>
  <c r="F239" i="6"/>
  <c r="B240" i="6"/>
  <c r="N238" i="7"/>
  <c r="U238" i="7" l="1"/>
  <c r="W238" i="7" s="1"/>
  <c r="U238" i="6"/>
  <c r="W238" i="6" s="1"/>
  <c r="N239" i="7"/>
  <c r="V239" i="7"/>
  <c r="L240" i="7"/>
  <c r="G240" i="7"/>
  <c r="C240" i="7"/>
  <c r="H240" i="7"/>
  <c r="F240" i="7"/>
  <c r="B241" i="7"/>
  <c r="D240" i="7"/>
  <c r="J240" i="7"/>
  <c r="I240" i="7"/>
  <c r="E240" i="7"/>
  <c r="I239" i="5"/>
  <c r="E239" i="5"/>
  <c r="J239" i="5"/>
  <c r="H239" i="5"/>
  <c r="D239" i="5"/>
  <c r="B240" i="5"/>
  <c r="L239" i="5"/>
  <c r="G239" i="5"/>
  <c r="C239" i="5"/>
  <c r="F239" i="5"/>
  <c r="N238" i="5"/>
  <c r="I240" i="6"/>
  <c r="E240" i="6"/>
  <c r="H240" i="6"/>
  <c r="D240" i="6"/>
  <c r="G240" i="6"/>
  <c r="B241" i="6"/>
  <c r="F240" i="6"/>
  <c r="L240" i="6"/>
  <c r="J240" i="6"/>
  <c r="V240" i="6" s="1"/>
  <c r="C240" i="6"/>
  <c r="N239" i="6"/>
  <c r="U239" i="7" l="1"/>
  <c r="W239" i="7" s="1"/>
  <c r="U239" i="6"/>
  <c r="W239" i="6" s="1"/>
  <c r="N240" i="7"/>
  <c r="V240" i="7"/>
  <c r="I241" i="6"/>
  <c r="E241" i="6"/>
  <c r="H241" i="6"/>
  <c r="D241" i="6"/>
  <c r="L241" i="6"/>
  <c r="C241" i="6"/>
  <c r="J241" i="6"/>
  <c r="B242" i="6"/>
  <c r="G241" i="6"/>
  <c r="F241" i="6"/>
  <c r="N240" i="6"/>
  <c r="L241" i="7"/>
  <c r="G241" i="7"/>
  <c r="C241" i="7"/>
  <c r="F241" i="7"/>
  <c r="J241" i="7"/>
  <c r="V241" i="7" s="1"/>
  <c r="E241" i="7"/>
  <c r="I241" i="7"/>
  <c r="H241" i="7"/>
  <c r="B242" i="7"/>
  <c r="D241" i="7"/>
  <c r="I240" i="5"/>
  <c r="E240" i="5"/>
  <c r="F240" i="5"/>
  <c r="H240" i="5"/>
  <c r="D240" i="5"/>
  <c r="B241" i="5"/>
  <c r="L240" i="5"/>
  <c r="G240" i="5"/>
  <c r="C240" i="5"/>
  <c r="J240" i="5"/>
  <c r="N239" i="5"/>
  <c r="U240" i="7" l="1"/>
  <c r="W240" i="7" s="1"/>
  <c r="U240" i="6"/>
  <c r="W240" i="6" s="1"/>
  <c r="N241" i="6"/>
  <c r="V241" i="6"/>
  <c r="L242" i="7"/>
  <c r="G242" i="7"/>
  <c r="C242" i="7"/>
  <c r="J242" i="7"/>
  <c r="E242" i="7"/>
  <c r="B243" i="7"/>
  <c r="I242" i="7"/>
  <c r="D242" i="7"/>
  <c r="H242" i="7"/>
  <c r="F242" i="7"/>
  <c r="I242" i="6"/>
  <c r="E242" i="6"/>
  <c r="H242" i="6"/>
  <c r="D242" i="6"/>
  <c r="G242" i="6"/>
  <c r="B243" i="6"/>
  <c r="F242" i="6"/>
  <c r="C242" i="6"/>
  <c r="L242" i="6"/>
  <c r="J242" i="6"/>
  <c r="I241" i="5"/>
  <c r="E241" i="5"/>
  <c r="F241" i="5"/>
  <c r="H241" i="5"/>
  <c r="D241" i="5"/>
  <c r="B242" i="5"/>
  <c r="L241" i="5"/>
  <c r="G241" i="5"/>
  <c r="C241" i="5"/>
  <c r="J241" i="5"/>
  <c r="N241" i="7"/>
  <c r="N240" i="5"/>
  <c r="U241" i="7" l="1"/>
  <c r="W241" i="7" s="1"/>
  <c r="U241" i="6"/>
  <c r="W241" i="6" s="1"/>
  <c r="N242" i="6"/>
  <c r="V242" i="6"/>
  <c r="N242" i="7"/>
  <c r="V242" i="7"/>
  <c r="I243" i="6"/>
  <c r="E243" i="6"/>
  <c r="H243" i="6"/>
  <c r="D243" i="6"/>
  <c r="L243" i="6"/>
  <c r="C243" i="6"/>
  <c r="J243" i="6"/>
  <c r="G243" i="6"/>
  <c r="F243" i="6"/>
  <c r="B244" i="6"/>
  <c r="N241" i="5"/>
  <c r="I242" i="5"/>
  <c r="E242" i="5"/>
  <c r="J242" i="5"/>
  <c r="H242" i="5"/>
  <c r="D242" i="5"/>
  <c r="B243" i="5"/>
  <c r="L242" i="5"/>
  <c r="G242" i="5"/>
  <c r="C242" i="5"/>
  <c r="F242" i="5"/>
  <c r="L243" i="7"/>
  <c r="G243" i="7"/>
  <c r="C243" i="7"/>
  <c r="B244" i="7"/>
  <c r="I243" i="7"/>
  <c r="D243" i="7"/>
  <c r="H243" i="7"/>
  <c r="J243" i="7"/>
  <c r="V243" i="7" s="1"/>
  <c r="F243" i="7"/>
  <c r="E243" i="7"/>
  <c r="U242" i="7" l="1"/>
  <c r="W242" i="7" s="1"/>
  <c r="U242" i="6"/>
  <c r="W242" i="6" s="1"/>
  <c r="N243" i="6"/>
  <c r="V243" i="6"/>
  <c r="N242" i="5"/>
  <c r="I244" i="6"/>
  <c r="E244" i="6"/>
  <c r="H244" i="6"/>
  <c r="D244" i="6"/>
  <c r="G244" i="6"/>
  <c r="B245" i="6"/>
  <c r="F244" i="6"/>
  <c r="L244" i="6"/>
  <c r="J244" i="6"/>
  <c r="V244" i="6" s="1"/>
  <c r="C244" i="6"/>
  <c r="N243" i="7"/>
  <c r="L244" i="7"/>
  <c r="G244" i="7"/>
  <c r="C244" i="7"/>
  <c r="H244" i="7"/>
  <c r="F244" i="7"/>
  <c r="I244" i="7"/>
  <c r="E244" i="7"/>
  <c r="B245" i="7"/>
  <c r="D244" i="7"/>
  <c r="J244" i="7"/>
  <c r="I243" i="5"/>
  <c r="E243" i="5"/>
  <c r="J243" i="5"/>
  <c r="H243" i="5"/>
  <c r="D243" i="5"/>
  <c r="L243" i="5"/>
  <c r="G243" i="5"/>
  <c r="C243" i="5"/>
  <c r="B244" i="5"/>
  <c r="F243" i="5"/>
  <c r="N244" i="7" l="1"/>
  <c r="V244" i="7"/>
  <c r="U243" i="7"/>
  <c r="W243" i="7" s="1"/>
  <c r="U243" i="6"/>
  <c r="W243" i="6" s="1"/>
  <c r="N244" i="6"/>
  <c r="L245" i="7"/>
  <c r="G245" i="7"/>
  <c r="C245" i="7"/>
  <c r="F245" i="7"/>
  <c r="J245" i="7"/>
  <c r="E245" i="7"/>
  <c r="H245" i="7"/>
  <c r="B246" i="7"/>
  <c r="D245" i="7"/>
  <c r="I245" i="7"/>
  <c r="I245" i="6"/>
  <c r="E245" i="6"/>
  <c r="H245" i="6"/>
  <c r="D245" i="6"/>
  <c r="L245" i="6"/>
  <c r="C245" i="6"/>
  <c r="J245" i="6"/>
  <c r="V245" i="6" s="1"/>
  <c r="B246" i="6"/>
  <c r="G245" i="6"/>
  <c r="F245" i="6"/>
  <c r="I244" i="5"/>
  <c r="E244" i="5"/>
  <c r="J244" i="5"/>
  <c r="H244" i="5"/>
  <c r="D244" i="5"/>
  <c r="F244" i="5"/>
  <c r="L244" i="5"/>
  <c r="G244" i="5"/>
  <c r="C244" i="5"/>
  <c r="B245" i="5"/>
  <c r="N243" i="5"/>
  <c r="U244" i="7" l="1"/>
  <c r="W244" i="7" s="1"/>
  <c r="U244" i="6"/>
  <c r="W244" i="6" s="1"/>
  <c r="N245" i="7"/>
  <c r="V245" i="7"/>
  <c r="L246" i="7"/>
  <c r="G246" i="7"/>
  <c r="C246" i="7"/>
  <c r="J246" i="7"/>
  <c r="V246" i="7" s="1"/>
  <c r="E246" i="7"/>
  <c r="B247" i="7"/>
  <c r="I246" i="7"/>
  <c r="D246" i="7"/>
  <c r="F246" i="7"/>
  <c r="H246" i="7"/>
  <c r="N244" i="5"/>
  <c r="I245" i="5"/>
  <c r="E245" i="5"/>
  <c r="J245" i="5"/>
  <c r="H245" i="5"/>
  <c r="D245" i="5"/>
  <c r="F245" i="5"/>
  <c r="L245" i="5"/>
  <c r="G245" i="5"/>
  <c r="C245" i="5"/>
  <c r="B246" i="5"/>
  <c r="I246" i="6"/>
  <c r="E246" i="6"/>
  <c r="H246" i="6"/>
  <c r="D246" i="6"/>
  <c r="G246" i="6"/>
  <c r="B247" i="6"/>
  <c r="F246" i="6"/>
  <c r="C246" i="6"/>
  <c r="L246" i="6"/>
  <c r="J246" i="6"/>
  <c r="N245" i="6"/>
  <c r="U245" i="7" l="1"/>
  <c r="W245" i="7" s="1"/>
  <c r="U245" i="6"/>
  <c r="W245" i="6" s="1"/>
  <c r="N246" i="6"/>
  <c r="V246" i="6"/>
  <c r="N246" i="7"/>
  <c r="N245" i="5"/>
  <c r="L247" i="7"/>
  <c r="G247" i="7"/>
  <c r="C247" i="7"/>
  <c r="B248" i="7"/>
  <c r="I247" i="7"/>
  <c r="D247" i="7"/>
  <c r="H247" i="7"/>
  <c r="E247" i="7"/>
  <c r="J247" i="7"/>
  <c r="F247" i="7"/>
  <c r="I247" i="6"/>
  <c r="E247" i="6"/>
  <c r="H247" i="6"/>
  <c r="D247" i="6"/>
  <c r="L247" i="6"/>
  <c r="C247" i="6"/>
  <c r="J247" i="6"/>
  <c r="V247" i="6" s="1"/>
  <c r="G247" i="6"/>
  <c r="F247" i="6"/>
  <c r="B248" i="6"/>
  <c r="I246" i="5"/>
  <c r="E246" i="5"/>
  <c r="B247" i="5"/>
  <c r="H246" i="5"/>
  <c r="D246" i="5"/>
  <c r="F246" i="5"/>
  <c r="L246" i="5"/>
  <c r="G246" i="5"/>
  <c r="C246" i="5"/>
  <c r="J246" i="5"/>
  <c r="N247" i="7" l="1"/>
  <c r="V247" i="7"/>
  <c r="U246" i="7"/>
  <c r="W246" i="7" s="1"/>
  <c r="U246" i="6"/>
  <c r="W246" i="6" s="1"/>
  <c r="N246" i="5"/>
  <c r="N247" i="6"/>
  <c r="I247" i="5"/>
  <c r="E247" i="5"/>
  <c r="B248" i="5"/>
  <c r="H247" i="5"/>
  <c r="D247" i="5"/>
  <c r="J247" i="5"/>
  <c r="L247" i="5"/>
  <c r="G247" i="5"/>
  <c r="C247" i="5"/>
  <c r="F247" i="5"/>
  <c r="I248" i="6"/>
  <c r="E248" i="6"/>
  <c r="H248" i="6"/>
  <c r="D248" i="6"/>
  <c r="G248" i="6"/>
  <c r="B249" i="6"/>
  <c r="F248" i="6"/>
  <c r="L248" i="6"/>
  <c r="J248" i="6"/>
  <c r="V248" i="6" s="1"/>
  <c r="C248" i="6"/>
  <c r="L248" i="7"/>
  <c r="G248" i="7"/>
  <c r="C248" i="7"/>
  <c r="H248" i="7"/>
  <c r="F248" i="7"/>
  <c r="B249" i="7"/>
  <c r="D248" i="7"/>
  <c r="J248" i="7"/>
  <c r="I248" i="7"/>
  <c r="E248" i="7"/>
  <c r="N248" i="7" l="1"/>
  <c r="V248" i="7"/>
  <c r="N247" i="5"/>
  <c r="U247" i="7"/>
  <c r="W247" i="7" s="1"/>
  <c r="U247" i="6"/>
  <c r="W247" i="6" s="1"/>
  <c r="I249" i="6"/>
  <c r="E249" i="6"/>
  <c r="H249" i="6"/>
  <c r="D249" i="6"/>
  <c r="L249" i="6"/>
  <c r="C249" i="6"/>
  <c r="J249" i="6"/>
  <c r="B250" i="6"/>
  <c r="G249" i="6"/>
  <c r="F249" i="6"/>
  <c r="L249" i="7"/>
  <c r="G249" i="7"/>
  <c r="C249" i="7"/>
  <c r="F249" i="7"/>
  <c r="J249" i="7"/>
  <c r="V249" i="7" s="1"/>
  <c r="E249" i="7"/>
  <c r="I249" i="7"/>
  <c r="H249" i="7"/>
  <c r="D249" i="7"/>
  <c r="B250" i="7"/>
  <c r="N248" i="6"/>
  <c r="I248" i="5"/>
  <c r="E248" i="5"/>
  <c r="B249" i="5"/>
  <c r="H248" i="5"/>
  <c r="D248" i="5"/>
  <c r="J248" i="5"/>
  <c r="L248" i="5"/>
  <c r="G248" i="5"/>
  <c r="C248" i="5"/>
  <c r="F248" i="5"/>
  <c r="N249" i="6" l="1"/>
  <c r="V249" i="6"/>
  <c r="U248" i="7"/>
  <c r="W248" i="7" s="1"/>
  <c r="U248" i="6"/>
  <c r="W248" i="6" s="1"/>
  <c r="I249" i="5"/>
  <c r="E249" i="5"/>
  <c r="H249" i="5"/>
  <c r="D249" i="5"/>
  <c r="J249" i="5"/>
  <c r="L249" i="5"/>
  <c r="G249" i="5"/>
  <c r="C249" i="5"/>
  <c r="B250" i="5"/>
  <c r="F249" i="5"/>
  <c r="N248" i="5"/>
  <c r="L250" i="7"/>
  <c r="G250" i="7"/>
  <c r="C250" i="7"/>
  <c r="J250" i="7"/>
  <c r="V250" i="7" s="1"/>
  <c r="E250" i="7"/>
  <c r="B251" i="7"/>
  <c r="I250" i="7"/>
  <c r="D250" i="7"/>
  <c r="H250" i="7"/>
  <c r="F250" i="7"/>
  <c r="I250" i="6"/>
  <c r="E250" i="6"/>
  <c r="H250" i="6"/>
  <c r="D250" i="6"/>
  <c r="G250" i="6"/>
  <c r="B251" i="6"/>
  <c r="F250" i="6"/>
  <c r="C250" i="6"/>
  <c r="L250" i="6"/>
  <c r="J250" i="6"/>
  <c r="N249" i="7"/>
  <c r="U249" i="7" l="1"/>
  <c r="W249" i="7" s="1"/>
  <c r="U249" i="6"/>
  <c r="W249" i="6" s="1"/>
  <c r="N250" i="6"/>
  <c r="V250" i="6"/>
  <c r="I251" i="6"/>
  <c r="E251" i="6"/>
  <c r="H251" i="6"/>
  <c r="D251" i="6"/>
  <c r="L251" i="6"/>
  <c r="C251" i="6"/>
  <c r="J251" i="6"/>
  <c r="G251" i="6"/>
  <c r="F251" i="6"/>
  <c r="B252" i="6"/>
  <c r="N250" i="7"/>
  <c r="L251" i="7"/>
  <c r="G251" i="7"/>
  <c r="C251" i="7"/>
  <c r="B252" i="7"/>
  <c r="I251" i="7"/>
  <c r="D251" i="7"/>
  <c r="H251" i="7"/>
  <c r="J251" i="7"/>
  <c r="V251" i="7" s="1"/>
  <c r="F251" i="7"/>
  <c r="E251" i="7"/>
  <c r="I250" i="5"/>
  <c r="E250" i="5"/>
  <c r="F250" i="5"/>
  <c r="H250" i="5"/>
  <c r="D250" i="5"/>
  <c r="B251" i="5"/>
  <c r="L250" i="5"/>
  <c r="G250" i="5"/>
  <c r="C250" i="5"/>
  <c r="J250" i="5"/>
  <c r="N249" i="5"/>
  <c r="U250" i="7" l="1"/>
  <c r="W250" i="7" s="1"/>
  <c r="U250" i="6"/>
  <c r="W250" i="6" s="1"/>
  <c r="N251" i="6"/>
  <c r="V251" i="6"/>
  <c r="N250" i="5"/>
  <c r="N251" i="7"/>
  <c r="I252" i="6"/>
  <c r="E252" i="6"/>
  <c r="H252" i="6"/>
  <c r="D252" i="6"/>
  <c r="G252" i="6"/>
  <c r="B253" i="6"/>
  <c r="F252" i="6"/>
  <c r="L252" i="6"/>
  <c r="J252" i="6"/>
  <c r="C252" i="6"/>
  <c r="I251" i="5"/>
  <c r="E251" i="5"/>
  <c r="F251" i="5"/>
  <c r="H251" i="5"/>
  <c r="D251" i="5"/>
  <c r="B252" i="5"/>
  <c r="L251" i="5"/>
  <c r="G251" i="5"/>
  <c r="C251" i="5"/>
  <c r="J251" i="5"/>
  <c r="L252" i="7"/>
  <c r="G252" i="7"/>
  <c r="C252" i="7"/>
  <c r="H252" i="7"/>
  <c r="F252" i="7"/>
  <c r="I252" i="7"/>
  <c r="E252" i="7"/>
  <c r="B253" i="7"/>
  <c r="D252" i="7"/>
  <c r="J252" i="7"/>
  <c r="N252" i="7" l="1"/>
  <c r="V252" i="7"/>
  <c r="U251" i="7"/>
  <c r="W251" i="7" s="1"/>
  <c r="U251" i="6"/>
  <c r="W251" i="6" s="1"/>
  <c r="N252" i="6"/>
  <c r="V252" i="6"/>
  <c r="I253" i="6"/>
  <c r="E253" i="6"/>
  <c r="H253" i="6"/>
  <c r="D253" i="6"/>
  <c r="L253" i="6"/>
  <c r="C253" i="6"/>
  <c r="J253" i="6"/>
  <c r="V253" i="6" s="1"/>
  <c r="B254" i="6"/>
  <c r="G253" i="6"/>
  <c r="F253" i="6"/>
  <c r="L253" i="7"/>
  <c r="G253" i="7"/>
  <c r="C253" i="7"/>
  <c r="F253" i="7"/>
  <c r="J253" i="7"/>
  <c r="V253" i="7" s="1"/>
  <c r="E253" i="7"/>
  <c r="H253" i="7"/>
  <c r="B254" i="7"/>
  <c r="D253" i="7"/>
  <c r="I253" i="7"/>
  <c r="N251" i="5"/>
  <c r="I252" i="5"/>
  <c r="E252" i="5"/>
  <c r="F252" i="5"/>
  <c r="H252" i="5"/>
  <c r="D252" i="5"/>
  <c r="B253" i="5"/>
  <c r="L252" i="5"/>
  <c r="G252" i="5"/>
  <c r="C252" i="5"/>
  <c r="J252" i="5"/>
  <c r="U252" i="7" l="1"/>
  <c r="W252" i="7" s="1"/>
  <c r="U252" i="6"/>
  <c r="W252" i="6" s="1"/>
  <c r="N253" i="6"/>
  <c r="I254" i="6"/>
  <c r="E254" i="6"/>
  <c r="H254" i="6"/>
  <c r="D254" i="6"/>
  <c r="G254" i="6"/>
  <c r="B255" i="6"/>
  <c r="F254" i="6"/>
  <c r="C254" i="6"/>
  <c r="L254" i="6"/>
  <c r="J254" i="6"/>
  <c r="I253" i="5"/>
  <c r="E253" i="5"/>
  <c r="J253" i="5"/>
  <c r="H253" i="5"/>
  <c r="D253" i="5"/>
  <c r="L253" i="5"/>
  <c r="G253" i="5"/>
  <c r="C253" i="5"/>
  <c r="B254" i="5"/>
  <c r="F253" i="5"/>
  <c r="N252" i="5"/>
  <c r="N253" i="7"/>
  <c r="L254" i="7"/>
  <c r="G254" i="7"/>
  <c r="C254" i="7"/>
  <c r="J254" i="7"/>
  <c r="V254" i="7" s="1"/>
  <c r="E254" i="7"/>
  <c r="B255" i="7"/>
  <c r="I254" i="7"/>
  <c r="D254" i="7"/>
  <c r="F254" i="7"/>
  <c r="H254" i="7"/>
  <c r="N254" i="6" l="1"/>
  <c r="V254" i="6"/>
  <c r="U253" i="7"/>
  <c r="W253" i="7" s="1"/>
  <c r="U253" i="6"/>
  <c r="W253" i="6" s="1"/>
  <c r="L255" i="7"/>
  <c r="G255" i="7"/>
  <c r="C255" i="7"/>
  <c r="B256" i="7"/>
  <c r="I255" i="7"/>
  <c r="D255" i="7"/>
  <c r="H255" i="7"/>
  <c r="E255" i="7"/>
  <c r="J255" i="7"/>
  <c r="V255" i="7" s="1"/>
  <c r="F255" i="7"/>
  <c r="I254" i="5"/>
  <c r="E254" i="5"/>
  <c r="J254" i="5"/>
  <c r="H254" i="5"/>
  <c r="D254" i="5"/>
  <c r="F254" i="5"/>
  <c r="L254" i="5"/>
  <c r="G254" i="5"/>
  <c r="C254" i="5"/>
  <c r="B255" i="5"/>
  <c r="N254" i="7"/>
  <c r="I255" i="6"/>
  <c r="E255" i="6"/>
  <c r="H255" i="6"/>
  <c r="D255" i="6"/>
  <c r="L255" i="6"/>
  <c r="C255" i="6"/>
  <c r="J255" i="6"/>
  <c r="G255" i="6"/>
  <c r="F255" i="6"/>
  <c r="B256" i="6"/>
  <c r="N253" i="5"/>
  <c r="U254" i="7" l="1"/>
  <c r="W254" i="7" s="1"/>
  <c r="U254" i="6"/>
  <c r="W254" i="6" s="1"/>
  <c r="N255" i="6"/>
  <c r="V255" i="6"/>
  <c r="N255" i="7"/>
  <c r="L256" i="7"/>
  <c r="G256" i="7"/>
  <c r="C256" i="7"/>
  <c r="H256" i="7"/>
  <c r="F256" i="7"/>
  <c r="B257" i="7"/>
  <c r="D256" i="7"/>
  <c r="J256" i="7"/>
  <c r="V256" i="7" s="1"/>
  <c r="I256" i="7"/>
  <c r="E256" i="7"/>
  <c r="I255" i="5"/>
  <c r="E255" i="5"/>
  <c r="J255" i="5"/>
  <c r="H255" i="5"/>
  <c r="D255" i="5"/>
  <c r="F255" i="5"/>
  <c r="L255" i="5"/>
  <c r="G255" i="5"/>
  <c r="C255" i="5"/>
  <c r="B256" i="5"/>
  <c r="I256" i="6"/>
  <c r="E256" i="6"/>
  <c r="H256" i="6"/>
  <c r="D256" i="6"/>
  <c r="G256" i="6"/>
  <c r="B257" i="6"/>
  <c r="F256" i="6"/>
  <c r="L256" i="6"/>
  <c r="J256" i="6"/>
  <c r="V256" i="6" s="1"/>
  <c r="C256" i="6"/>
  <c r="N254" i="5"/>
  <c r="U255" i="7" l="1"/>
  <c r="W255" i="7" s="1"/>
  <c r="U255" i="6"/>
  <c r="W255" i="6" s="1"/>
  <c r="N256" i="7"/>
  <c r="I256" i="5"/>
  <c r="E256" i="5"/>
  <c r="F256" i="5"/>
  <c r="H256" i="5"/>
  <c r="D256" i="5"/>
  <c r="J256" i="5"/>
  <c r="L256" i="5"/>
  <c r="G256" i="5"/>
  <c r="C256" i="5"/>
  <c r="B257" i="5"/>
  <c r="I257" i="6"/>
  <c r="E257" i="6"/>
  <c r="H257" i="6"/>
  <c r="D257" i="6"/>
  <c r="L257" i="6"/>
  <c r="C257" i="6"/>
  <c r="J257" i="6"/>
  <c r="V257" i="6" s="1"/>
  <c r="B258" i="6"/>
  <c r="G257" i="6"/>
  <c r="F257" i="6"/>
  <c r="L257" i="7"/>
  <c r="G257" i="7"/>
  <c r="C257" i="7"/>
  <c r="F257" i="7"/>
  <c r="J257" i="7"/>
  <c r="E257" i="7"/>
  <c r="I257" i="7"/>
  <c r="H257" i="7"/>
  <c r="B258" i="7"/>
  <c r="D257" i="7"/>
  <c r="N256" i="6"/>
  <c r="N255" i="5"/>
  <c r="U256" i="7" l="1"/>
  <c r="W256" i="7" s="1"/>
  <c r="U256" i="6"/>
  <c r="W256" i="6" s="1"/>
  <c r="N257" i="7"/>
  <c r="V257" i="7"/>
  <c r="I258" i="6"/>
  <c r="E258" i="6"/>
  <c r="H258" i="6"/>
  <c r="D258" i="6"/>
  <c r="G258" i="6"/>
  <c r="B259" i="6"/>
  <c r="F258" i="6"/>
  <c r="C258" i="6"/>
  <c r="L258" i="6"/>
  <c r="J258" i="6"/>
  <c r="V258" i="6" s="1"/>
  <c r="I257" i="5"/>
  <c r="E257" i="5"/>
  <c r="J257" i="5"/>
  <c r="H257" i="5"/>
  <c r="D257" i="5"/>
  <c r="B258" i="5"/>
  <c r="L257" i="5"/>
  <c r="G257" i="5"/>
  <c r="C257" i="5"/>
  <c r="F257" i="5"/>
  <c r="N256" i="5"/>
  <c r="L258" i="7"/>
  <c r="G258" i="7"/>
  <c r="C258" i="7"/>
  <c r="J258" i="7"/>
  <c r="V258" i="7" s="1"/>
  <c r="E258" i="7"/>
  <c r="B259" i="7"/>
  <c r="I258" i="7"/>
  <c r="D258" i="7"/>
  <c r="H258" i="7"/>
  <c r="F258" i="7"/>
  <c r="N257" i="6"/>
  <c r="U257" i="7" l="1"/>
  <c r="W257" i="7" s="1"/>
  <c r="U257" i="6"/>
  <c r="W257" i="6" s="1"/>
  <c r="N258" i="7"/>
  <c r="I258" i="5"/>
  <c r="E258" i="5"/>
  <c r="J258" i="5"/>
  <c r="H258" i="5"/>
  <c r="D258" i="5"/>
  <c r="B259" i="5"/>
  <c r="L258" i="5"/>
  <c r="G258" i="5"/>
  <c r="C258" i="5"/>
  <c r="F258" i="5"/>
  <c r="L259" i="7"/>
  <c r="G259" i="7"/>
  <c r="C259" i="7"/>
  <c r="B260" i="7"/>
  <c r="I259" i="7"/>
  <c r="D259" i="7"/>
  <c r="H259" i="7"/>
  <c r="J259" i="7"/>
  <c r="V259" i="7" s="1"/>
  <c r="F259" i="7"/>
  <c r="E259" i="7"/>
  <c r="N258" i="6"/>
  <c r="I259" i="6"/>
  <c r="E259" i="6"/>
  <c r="H259" i="6"/>
  <c r="D259" i="6"/>
  <c r="L259" i="6"/>
  <c r="C259" i="6"/>
  <c r="J259" i="6"/>
  <c r="G259" i="6"/>
  <c r="F259" i="6"/>
  <c r="B260" i="6"/>
  <c r="N257" i="5"/>
  <c r="N259" i="6" l="1"/>
  <c r="V259" i="6"/>
  <c r="U258" i="7"/>
  <c r="W258" i="7" s="1"/>
  <c r="U258" i="6"/>
  <c r="W258" i="6" s="1"/>
  <c r="N258" i="5"/>
  <c r="N259" i="7"/>
  <c r="L260" i="7"/>
  <c r="G260" i="7"/>
  <c r="C260" i="7"/>
  <c r="H260" i="7"/>
  <c r="F260" i="7"/>
  <c r="I260" i="7"/>
  <c r="E260" i="7"/>
  <c r="B261" i="7"/>
  <c r="D260" i="7"/>
  <c r="J260" i="7"/>
  <c r="I259" i="5"/>
  <c r="E259" i="5"/>
  <c r="J259" i="5"/>
  <c r="H259" i="5"/>
  <c r="D259" i="5"/>
  <c r="L259" i="5"/>
  <c r="G259" i="5"/>
  <c r="C259" i="5"/>
  <c r="B260" i="5"/>
  <c r="F259" i="5"/>
  <c r="I260" i="6"/>
  <c r="E260" i="6"/>
  <c r="H260" i="6"/>
  <c r="D260" i="6"/>
  <c r="G260" i="6"/>
  <c r="B261" i="6"/>
  <c r="F260" i="6"/>
  <c r="L260" i="6"/>
  <c r="J260" i="6"/>
  <c r="C260" i="6"/>
  <c r="N260" i="7" l="1"/>
  <c r="V260" i="7"/>
  <c r="N260" i="6"/>
  <c r="V260" i="6"/>
  <c r="N259" i="5"/>
  <c r="U259" i="7"/>
  <c r="W259" i="7" s="1"/>
  <c r="U259" i="6"/>
  <c r="W259" i="6" s="1"/>
  <c r="I261" i="6"/>
  <c r="E261" i="6"/>
  <c r="H261" i="6"/>
  <c r="D261" i="6"/>
  <c r="L261" i="6"/>
  <c r="C261" i="6"/>
  <c r="J261" i="6"/>
  <c r="B262" i="6"/>
  <c r="G261" i="6"/>
  <c r="F261" i="6"/>
  <c r="L261" i="7"/>
  <c r="G261" i="7"/>
  <c r="C261" i="7"/>
  <c r="F261" i="7"/>
  <c r="J261" i="7"/>
  <c r="V261" i="7" s="1"/>
  <c r="E261" i="7"/>
  <c r="H261" i="7"/>
  <c r="B262" i="7"/>
  <c r="D261" i="7"/>
  <c r="I261" i="7"/>
  <c r="I260" i="5"/>
  <c r="E260" i="5"/>
  <c r="B261" i="5"/>
  <c r="H260" i="5"/>
  <c r="D260" i="5"/>
  <c r="F260" i="5"/>
  <c r="L260" i="5"/>
  <c r="G260" i="5"/>
  <c r="C260" i="5"/>
  <c r="J260" i="5"/>
  <c r="U260" i="7" l="1"/>
  <c r="U260" i="6"/>
  <c r="W260" i="6" s="1"/>
  <c r="N261" i="6"/>
  <c r="V261" i="6"/>
  <c r="W260" i="7"/>
  <c r="I262" i="6"/>
  <c r="E262" i="6"/>
  <c r="H262" i="6"/>
  <c r="D262" i="6"/>
  <c r="G262" i="6"/>
  <c r="B263" i="6"/>
  <c r="F262" i="6"/>
  <c r="C262" i="6"/>
  <c r="L262" i="6"/>
  <c r="J262" i="6"/>
  <c r="V262" i="6" s="1"/>
  <c r="I261" i="5"/>
  <c r="E261" i="5"/>
  <c r="H261" i="5"/>
  <c r="D261" i="5"/>
  <c r="F261" i="5"/>
  <c r="L261" i="5"/>
  <c r="G261" i="5"/>
  <c r="C261" i="5"/>
  <c r="B262" i="5"/>
  <c r="J261" i="5"/>
  <c r="N261" i="7"/>
  <c r="N260" i="5"/>
  <c r="L262" i="7"/>
  <c r="G262" i="7"/>
  <c r="C262" i="7"/>
  <c r="J262" i="7"/>
  <c r="V262" i="7" s="1"/>
  <c r="E262" i="7"/>
  <c r="B263" i="7"/>
  <c r="I262" i="7"/>
  <c r="D262" i="7"/>
  <c r="F262" i="7"/>
  <c r="H262" i="7"/>
  <c r="U261" i="7" l="1"/>
  <c r="W261" i="7" s="1"/>
  <c r="U261" i="6"/>
  <c r="W261" i="6" s="1"/>
  <c r="L263" i="7"/>
  <c r="G263" i="7"/>
  <c r="C263" i="7"/>
  <c r="B264" i="7"/>
  <c r="I263" i="7"/>
  <c r="D263" i="7"/>
  <c r="H263" i="7"/>
  <c r="E263" i="7"/>
  <c r="J263" i="7"/>
  <c r="F263" i="7"/>
  <c r="N261" i="5"/>
  <c r="I262" i="5"/>
  <c r="E262" i="5"/>
  <c r="F262" i="5"/>
  <c r="H262" i="5"/>
  <c r="D262" i="5"/>
  <c r="J262" i="5"/>
  <c r="L262" i="5"/>
  <c r="G262" i="5"/>
  <c r="C262" i="5"/>
  <c r="B263" i="5"/>
  <c r="N262" i="7"/>
  <c r="N262" i="6"/>
  <c r="I263" i="6"/>
  <c r="E263" i="6"/>
  <c r="H263" i="6"/>
  <c r="D263" i="6"/>
  <c r="L263" i="6"/>
  <c r="C263" i="6"/>
  <c r="J263" i="6"/>
  <c r="V263" i="6" s="1"/>
  <c r="G263" i="6"/>
  <c r="F263" i="6"/>
  <c r="B264" i="6"/>
  <c r="U262" i="7" l="1"/>
  <c r="W262" i="7" s="1"/>
  <c r="U262" i="6"/>
  <c r="W262" i="6" s="1"/>
  <c r="N263" i="7"/>
  <c r="V263" i="7"/>
  <c r="L264" i="7"/>
  <c r="G264" i="7"/>
  <c r="C264" i="7"/>
  <c r="H264" i="7"/>
  <c r="F264" i="7"/>
  <c r="B265" i="7"/>
  <c r="D264" i="7"/>
  <c r="J264" i="7"/>
  <c r="V264" i="7" s="1"/>
  <c r="I264" i="7"/>
  <c r="E264" i="7"/>
  <c r="N263" i="6"/>
  <c r="I264" i="6"/>
  <c r="E264" i="6"/>
  <c r="H264" i="6"/>
  <c r="D264" i="6"/>
  <c r="G264" i="6"/>
  <c r="B265" i="6"/>
  <c r="F264" i="6"/>
  <c r="L264" i="6"/>
  <c r="J264" i="6"/>
  <c r="C264" i="6"/>
  <c r="I263" i="5"/>
  <c r="E263" i="5"/>
  <c r="F263" i="5"/>
  <c r="H263" i="5"/>
  <c r="D263" i="5"/>
  <c r="J263" i="5"/>
  <c r="L263" i="5"/>
  <c r="G263" i="5"/>
  <c r="C263" i="5"/>
  <c r="B264" i="5"/>
  <c r="N262" i="5"/>
  <c r="N264" i="6" l="1"/>
  <c r="V264" i="6"/>
  <c r="U263" i="7"/>
  <c r="W263" i="7" s="1"/>
  <c r="U263" i="6"/>
  <c r="W263" i="6" s="1"/>
  <c r="N264" i="7"/>
  <c r="I264" i="5"/>
  <c r="E264" i="5"/>
  <c r="J264" i="5"/>
  <c r="H264" i="5"/>
  <c r="D264" i="5"/>
  <c r="B265" i="5"/>
  <c r="L264" i="5"/>
  <c r="G264" i="5"/>
  <c r="C264" i="5"/>
  <c r="F264" i="5"/>
  <c r="L265" i="7"/>
  <c r="G265" i="7"/>
  <c r="C265" i="7"/>
  <c r="F265" i="7"/>
  <c r="J265" i="7"/>
  <c r="V265" i="7" s="1"/>
  <c r="E265" i="7"/>
  <c r="I265" i="7"/>
  <c r="H265" i="7"/>
  <c r="B266" i="7"/>
  <c r="D265" i="7"/>
  <c r="N263" i="5"/>
  <c r="I265" i="6"/>
  <c r="E265" i="6"/>
  <c r="H265" i="6"/>
  <c r="D265" i="6"/>
  <c r="L265" i="6"/>
  <c r="C265" i="6"/>
  <c r="J265" i="6"/>
  <c r="B266" i="6"/>
  <c r="G265" i="6"/>
  <c r="F265" i="6"/>
  <c r="N265" i="6" l="1"/>
  <c r="V265" i="6"/>
  <c r="U264" i="7"/>
  <c r="W264" i="7" s="1"/>
  <c r="U264" i="6"/>
  <c r="W264" i="6" s="1"/>
  <c r="L266" i="7"/>
  <c r="G266" i="7"/>
  <c r="C266" i="7"/>
  <c r="J266" i="7"/>
  <c r="V266" i="7" s="1"/>
  <c r="E266" i="7"/>
  <c r="B267" i="7"/>
  <c r="I266" i="7"/>
  <c r="D266" i="7"/>
  <c r="H266" i="7"/>
  <c r="F266" i="7"/>
  <c r="N264" i="5"/>
  <c r="N265" i="7"/>
  <c r="I265" i="5"/>
  <c r="E265" i="5"/>
  <c r="J265" i="5"/>
  <c r="H265" i="5"/>
  <c r="D265" i="5"/>
  <c r="B266" i="5"/>
  <c r="L265" i="5"/>
  <c r="G265" i="5"/>
  <c r="C265" i="5"/>
  <c r="F265" i="5"/>
  <c r="I266" i="6"/>
  <c r="E266" i="6"/>
  <c r="H266" i="6"/>
  <c r="D266" i="6"/>
  <c r="G266" i="6"/>
  <c r="B267" i="6"/>
  <c r="F266" i="6"/>
  <c r="C266" i="6"/>
  <c r="L266" i="6"/>
  <c r="J266" i="6"/>
  <c r="U265" i="7" l="1"/>
  <c r="W265" i="7" s="1"/>
  <c r="U265" i="6"/>
  <c r="W265" i="6" s="1"/>
  <c r="N266" i="6"/>
  <c r="V266" i="6"/>
  <c r="N266" i="7"/>
  <c r="N265" i="5"/>
  <c r="I266" i="5"/>
  <c r="E266" i="5"/>
  <c r="J266" i="5"/>
  <c r="H266" i="5"/>
  <c r="D266" i="5"/>
  <c r="L266" i="5"/>
  <c r="G266" i="5"/>
  <c r="C266" i="5"/>
  <c r="B267" i="5"/>
  <c r="F266" i="5"/>
  <c r="L267" i="7"/>
  <c r="G267" i="7"/>
  <c r="C267" i="7"/>
  <c r="B268" i="7"/>
  <c r="I267" i="7"/>
  <c r="D267" i="7"/>
  <c r="H267" i="7"/>
  <c r="J267" i="7"/>
  <c r="V267" i="7" s="1"/>
  <c r="F267" i="7"/>
  <c r="E267" i="7"/>
  <c r="I267" i="6"/>
  <c r="E267" i="6"/>
  <c r="H267" i="6"/>
  <c r="D267" i="6"/>
  <c r="L267" i="6"/>
  <c r="C267" i="6"/>
  <c r="J267" i="6"/>
  <c r="G267" i="6"/>
  <c r="F267" i="6"/>
  <c r="B268" i="6"/>
  <c r="N267" i="6" l="1"/>
  <c r="V267" i="6"/>
  <c r="U266" i="7"/>
  <c r="W266" i="7" s="1"/>
  <c r="U266" i="6"/>
  <c r="W266" i="6" s="1"/>
  <c r="N266" i="5"/>
  <c r="I268" i="6"/>
  <c r="E268" i="6"/>
  <c r="H268" i="6"/>
  <c r="D268" i="6"/>
  <c r="G268" i="6"/>
  <c r="B269" i="6"/>
  <c r="F268" i="6"/>
  <c r="L268" i="6"/>
  <c r="J268" i="6"/>
  <c r="V268" i="6" s="1"/>
  <c r="C268" i="6"/>
  <c r="N267" i="7"/>
  <c r="L268" i="7"/>
  <c r="G268" i="7"/>
  <c r="C268" i="7"/>
  <c r="H268" i="7"/>
  <c r="F268" i="7"/>
  <c r="I268" i="7"/>
  <c r="E268" i="7"/>
  <c r="B269" i="7"/>
  <c r="D268" i="7"/>
  <c r="J268" i="7"/>
  <c r="V268" i="7" s="1"/>
  <c r="I267" i="5"/>
  <c r="E267" i="5"/>
  <c r="B268" i="5"/>
  <c r="H267" i="5"/>
  <c r="D267" i="5"/>
  <c r="F267" i="5"/>
  <c r="L267" i="5"/>
  <c r="G267" i="5"/>
  <c r="C267" i="5"/>
  <c r="J267" i="5"/>
  <c r="U267" i="7" l="1"/>
  <c r="W267" i="7" s="1"/>
  <c r="U267" i="6"/>
  <c r="W267" i="6" s="1"/>
  <c r="N267" i="5"/>
  <c r="L269" i="7"/>
  <c r="G269" i="7"/>
  <c r="C269" i="7"/>
  <c r="F269" i="7"/>
  <c r="J269" i="7"/>
  <c r="E269" i="7"/>
  <c r="H269" i="7"/>
  <c r="B270" i="7"/>
  <c r="D269" i="7"/>
  <c r="I269" i="7"/>
  <c r="I268" i="5"/>
  <c r="E268" i="5"/>
  <c r="B269" i="5"/>
  <c r="H268" i="5"/>
  <c r="D268" i="5"/>
  <c r="F268" i="5"/>
  <c r="L268" i="5"/>
  <c r="G268" i="5"/>
  <c r="C268" i="5"/>
  <c r="J268" i="5"/>
  <c r="I269" i="6"/>
  <c r="E269" i="6"/>
  <c r="H269" i="6"/>
  <c r="D269" i="6"/>
  <c r="L269" i="6"/>
  <c r="C269" i="6"/>
  <c r="J269" i="6"/>
  <c r="B270" i="6"/>
  <c r="G269" i="6"/>
  <c r="F269" i="6"/>
  <c r="N268" i="7"/>
  <c r="N268" i="6"/>
  <c r="U268" i="7" l="1"/>
  <c r="W268" i="7" s="1"/>
  <c r="U268" i="6"/>
  <c r="W268" i="6" s="1"/>
  <c r="N269" i="6"/>
  <c r="V269" i="6"/>
  <c r="N269" i="7"/>
  <c r="V269" i="7"/>
  <c r="I269" i="5"/>
  <c r="E269" i="5"/>
  <c r="J269" i="5"/>
  <c r="H269" i="5"/>
  <c r="D269" i="5"/>
  <c r="F269" i="5"/>
  <c r="L269" i="5"/>
  <c r="G269" i="5"/>
  <c r="C269" i="5"/>
  <c r="B270" i="5"/>
  <c r="I270" i="6"/>
  <c r="E270" i="6"/>
  <c r="H270" i="6"/>
  <c r="D270" i="6"/>
  <c r="G270" i="6"/>
  <c r="B271" i="6"/>
  <c r="F270" i="6"/>
  <c r="C270" i="6"/>
  <c r="L270" i="6"/>
  <c r="J270" i="6"/>
  <c r="N268" i="5"/>
  <c r="L270" i="7"/>
  <c r="G270" i="7"/>
  <c r="C270" i="7"/>
  <c r="J270" i="7"/>
  <c r="V270" i="7" s="1"/>
  <c r="E270" i="7"/>
  <c r="B271" i="7"/>
  <c r="I270" i="7"/>
  <c r="D270" i="7"/>
  <c r="F270" i="7"/>
  <c r="H270" i="7"/>
  <c r="N270" i="6" l="1"/>
  <c r="V270" i="6"/>
  <c r="U269" i="7"/>
  <c r="W269" i="7" s="1"/>
  <c r="U269" i="6"/>
  <c r="W269" i="6" s="1"/>
  <c r="N269" i="5"/>
  <c r="L271" i="6"/>
  <c r="B272" i="6"/>
  <c r="I271" i="6"/>
  <c r="E271" i="6"/>
  <c r="H271" i="6"/>
  <c r="D271" i="6"/>
  <c r="C271" i="6"/>
  <c r="J271" i="6"/>
  <c r="V271" i="6" s="1"/>
  <c r="G271" i="6"/>
  <c r="F271" i="6"/>
  <c r="L271" i="7"/>
  <c r="G271" i="7"/>
  <c r="C271" i="7"/>
  <c r="B272" i="7"/>
  <c r="I271" i="7"/>
  <c r="D271" i="7"/>
  <c r="H271" i="7"/>
  <c r="E271" i="7"/>
  <c r="J271" i="7"/>
  <c r="V271" i="7" s="1"/>
  <c r="F271" i="7"/>
  <c r="I270" i="5"/>
  <c r="E270" i="5"/>
  <c r="J270" i="5"/>
  <c r="H270" i="5"/>
  <c r="D270" i="5"/>
  <c r="F270" i="5"/>
  <c r="L270" i="5"/>
  <c r="G270" i="5"/>
  <c r="C270" i="5"/>
  <c r="B271" i="5"/>
  <c r="N270" i="7"/>
  <c r="U270" i="7" l="1"/>
  <c r="W270" i="7" s="1"/>
  <c r="U270" i="6"/>
  <c r="W270" i="6" s="1"/>
  <c r="N271" i="7"/>
  <c r="N271" i="6"/>
  <c r="N270" i="5"/>
  <c r="L272" i="7"/>
  <c r="G272" i="7"/>
  <c r="C272" i="7"/>
  <c r="H272" i="7"/>
  <c r="F272" i="7"/>
  <c r="B273" i="7"/>
  <c r="D272" i="7"/>
  <c r="J272" i="7"/>
  <c r="V272" i="7" s="1"/>
  <c r="I272" i="7"/>
  <c r="E272" i="7"/>
  <c r="H272" i="6"/>
  <c r="D272" i="6"/>
  <c r="L272" i="6"/>
  <c r="G272" i="6"/>
  <c r="C272" i="6"/>
  <c r="J272" i="6"/>
  <c r="V272" i="6" s="1"/>
  <c r="I272" i="6"/>
  <c r="B273" i="6"/>
  <c r="F272" i="6"/>
  <c r="E272" i="6"/>
  <c r="I271" i="5"/>
  <c r="E271" i="5"/>
  <c r="B272" i="5"/>
  <c r="H271" i="5"/>
  <c r="D271" i="5"/>
  <c r="F271" i="5"/>
  <c r="L271" i="5"/>
  <c r="G271" i="5"/>
  <c r="C271" i="5"/>
  <c r="J271" i="5"/>
  <c r="U271" i="7" l="1"/>
  <c r="W271" i="7" s="1"/>
  <c r="U271" i="6"/>
  <c r="W271" i="6" s="1"/>
  <c r="I272" i="5"/>
  <c r="E272" i="5"/>
  <c r="B273" i="5"/>
  <c r="H272" i="5"/>
  <c r="D272" i="5"/>
  <c r="F272" i="5"/>
  <c r="L272" i="5"/>
  <c r="G272" i="5"/>
  <c r="C272" i="5"/>
  <c r="J272" i="5"/>
  <c r="H273" i="6"/>
  <c r="D273" i="6"/>
  <c r="L273" i="6"/>
  <c r="G273" i="6"/>
  <c r="C273" i="6"/>
  <c r="B274" i="6"/>
  <c r="F273" i="6"/>
  <c r="E273" i="6"/>
  <c r="J273" i="6"/>
  <c r="I273" i="6"/>
  <c r="L273" i="7"/>
  <c r="G273" i="7"/>
  <c r="C273" i="7"/>
  <c r="F273" i="7"/>
  <c r="J273" i="7"/>
  <c r="V273" i="7" s="1"/>
  <c r="E273" i="7"/>
  <c r="I273" i="7"/>
  <c r="H273" i="7"/>
  <c r="B274" i="7"/>
  <c r="D273" i="7"/>
  <c r="N271" i="5"/>
  <c r="N272" i="6"/>
  <c r="N272" i="7"/>
  <c r="N273" i="6" l="1"/>
  <c r="V273" i="6"/>
  <c r="U272" i="7"/>
  <c r="W272" i="7" s="1"/>
  <c r="U272" i="6"/>
  <c r="W272" i="6" s="1"/>
  <c r="N273" i="7"/>
  <c r="I273" i="5"/>
  <c r="E273" i="5"/>
  <c r="J273" i="5"/>
  <c r="H273" i="5"/>
  <c r="D273" i="5"/>
  <c r="F273" i="5"/>
  <c r="L273" i="5"/>
  <c r="G273" i="5"/>
  <c r="C273" i="5"/>
  <c r="B274" i="5"/>
  <c r="H274" i="6"/>
  <c r="D274" i="6"/>
  <c r="L274" i="6"/>
  <c r="G274" i="6"/>
  <c r="C274" i="6"/>
  <c r="J274" i="6"/>
  <c r="V274" i="6" s="1"/>
  <c r="I274" i="6"/>
  <c r="F274" i="6"/>
  <c r="E274" i="6"/>
  <c r="B275" i="6"/>
  <c r="N272" i="5"/>
  <c r="L274" i="7"/>
  <c r="G274" i="7"/>
  <c r="C274" i="7"/>
  <c r="J274" i="7"/>
  <c r="V274" i="7" s="1"/>
  <c r="E274" i="7"/>
  <c r="B275" i="7"/>
  <c r="I274" i="7"/>
  <c r="D274" i="7"/>
  <c r="H274" i="7"/>
  <c r="F274" i="7"/>
  <c r="U273" i="7" l="1"/>
  <c r="W273" i="7" s="1"/>
  <c r="U273" i="6"/>
  <c r="W273" i="6" s="1"/>
  <c r="N274" i="7"/>
  <c r="N274" i="6"/>
  <c r="H275" i="6"/>
  <c r="D275" i="6"/>
  <c r="L275" i="6"/>
  <c r="G275" i="6"/>
  <c r="C275" i="6"/>
  <c r="B276" i="6"/>
  <c r="F275" i="6"/>
  <c r="E275" i="6"/>
  <c r="J275" i="6"/>
  <c r="V275" i="6" s="1"/>
  <c r="I275" i="6"/>
  <c r="N273" i="5"/>
  <c r="L275" i="7"/>
  <c r="G275" i="7"/>
  <c r="C275" i="7"/>
  <c r="B276" i="7"/>
  <c r="I275" i="7"/>
  <c r="D275" i="7"/>
  <c r="H275" i="7"/>
  <c r="J275" i="7"/>
  <c r="V275" i="7" s="1"/>
  <c r="F275" i="7"/>
  <c r="E275" i="7"/>
  <c r="I274" i="5"/>
  <c r="E274" i="5"/>
  <c r="J274" i="5"/>
  <c r="H274" i="5"/>
  <c r="D274" i="5"/>
  <c r="F274" i="5"/>
  <c r="L274" i="5"/>
  <c r="G274" i="5"/>
  <c r="C274" i="5"/>
  <c r="B275" i="5"/>
  <c r="U274" i="7" l="1"/>
  <c r="W274" i="7" s="1"/>
  <c r="U274" i="6"/>
  <c r="W274" i="6" s="1"/>
  <c r="L276" i="7"/>
  <c r="G276" i="7"/>
  <c r="C276" i="7"/>
  <c r="H276" i="7"/>
  <c r="F276" i="7"/>
  <c r="I276" i="7"/>
  <c r="E276" i="7"/>
  <c r="B277" i="7"/>
  <c r="D276" i="7"/>
  <c r="J276" i="7"/>
  <c r="N274" i="5"/>
  <c r="I275" i="5"/>
  <c r="E275" i="5"/>
  <c r="B276" i="5"/>
  <c r="H275" i="5"/>
  <c r="D275" i="5"/>
  <c r="F275" i="5"/>
  <c r="L275" i="5"/>
  <c r="G275" i="5"/>
  <c r="C275" i="5"/>
  <c r="J275" i="5"/>
  <c r="H276" i="6"/>
  <c r="D276" i="6"/>
  <c r="L276" i="6"/>
  <c r="G276" i="6"/>
  <c r="C276" i="6"/>
  <c r="J276" i="6"/>
  <c r="V276" i="6" s="1"/>
  <c r="I276" i="6"/>
  <c r="B277" i="6"/>
  <c r="F276" i="6"/>
  <c r="E276" i="6"/>
  <c r="N275" i="7"/>
  <c r="N275" i="6"/>
  <c r="U275" i="7" l="1"/>
  <c r="W275" i="7" s="1"/>
  <c r="U275" i="6"/>
  <c r="W275" i="6" s="1"/>
  <c r="N276" i="7"/>
  <c r="V276" i="7"/>
  <c r="N275" i="5"/>
  <c r="N276" i="6"/>
  <c r="I276" i="5"/>
  <c r="E276" i="5"/>
  <c r="B277" i="5"/>
  <c r="H276" i="5"/>
  <c r="D276" i="5"/>
  <c r="F276" i="5"/>
  <c r="L276" i="5"/>
  <c r="G276" i="5"/>
  <c r="C276" i="5"/>
  <c r="J276" i="5"/>
  <c r="L277" i="7"/>
  <c r="G277" i="7"/>
  <c r="C277" i="7"/>
  <c r="F277" i="7"/>
  <c r="J277" i="7"/>
  <c r="V277" i="7" s="1"/>
  <c r="E277" i="7"/>
  <c r="H277" i="7"/>
  <c r="B278" i="7"/>
  <c r="D277" i="7"/>
  <c r="I277" i="7"/>
  <c r="H277" i="6"/>
  <c r="D277" i="6"/>
  <c r="L277" i="6"/>
  <c r="G277" i="6"/>
  <c r="C277" i="6"/>
  <c r="B278" i="6"/>
  <c r="F277" i="6"/>
  <c r="E277" i="6"/>
  <c r="J277" i="6"/>
  <c r="V277" i="6" s="1"/>
  <c r="I277" i="6"/>
  <c r="U276" i="7" l="1"/>
  <c r="W276" i="7" s="1"/>
  <c r="U276" i="6"/>
  <c r="W276" i="6" s="1"/>
  <c r="N277" i="7"/>
  <c r="N276" i="5"/>
  <c r="N277" i="6"/>
  <c r="I277" i="5"/>
  <c r="E277" i="5"/>
  <c r="B278" i="5"/>
  <c r="H277" i="5"/>
  <c r="D277" i="5"/>
  <c r="F277" i="5"/>
  <c r="L277" i="5"/>
  <c r="G277" i="5"/>
  <c r="C277" i="5"/>
  <c r="J277" i="5"/>
  <c r="H278" i="6"/>
  <c r="D278" i="6"/>
  <c r="L278" i="6"/>
  <c r="G278" i="6"/>
  <c r="C278" i="6"/>
  <c r="J278" i="6"/>
  <c r="V278" i="6" s="1"/>
  <c r="I278" i="6"/>
  <c r="F278" i="6"/>
  <c r="E278" i="6"/>
  <c r="B279" i="6"/>
  <c r="L278" i="7"/>
  <c r="G278" i="7"/>
  <c r="C278" i="7"/>
  <c r="J278" i="7"/>
  <c r="V278" i="7" s="1"/>
  <c r="E278" i="7"/>
  <c r="B279" i="7"/>
  <c r="I278" i="7"/>
  <c r="D278" i="7"/>
  <c r="F278" i="7"/>
  <c r="H278" i="7"/>
  <c r="U277" i="7" l="1"/>
  <c r="W277" i="7" s="1"/>
  <c r="U277" i="6"/>
  <c r="W277" i="6" s="1"/>
  <c r="N277" i="5"/>
  <c r="L279" i="7"/>
  <c r="G279" i="7"/>
  <c r="C279" i="7"/>
  <c r="B280" i="7"/>
  <c r="I279" i="7"/>
  <c r="D279" i="7"/>
  <c r="H279" i="7"/>
  <c r="E279" i="7"/>
  <c r="J279" i="7"/>
  <c r="F279" i="7"/>
  <c r="N278" i="7"/>
  <c r="H279" i="6"/>
  <c r="D279" i="6"/>
  <c r="L279" i="6"/>
  <c r="G279" i="6"/>
  <c r="C279" i="6"/>
  <c r="B280" i="6"/>
  <c r="F279" i="6"/>
  <c r="E279" i="6"/>
  <c r="J279" i="6"/>
  <c r="I279" i="6"/>
  <c r="N278" i="6"/>
  <c r="I278" i="5"/>
  <c r="E278" i="5"/>
  <c r="B279" i="5"/>
  <c r="H278" i="5"/>
  <c r="D278" i="5"/>
  <c r="F278" i="5"/>
  <c r="L278" i="5"/>
  <c r="G278" i="5"/>
  <c r="C278" i="5"/>
  <c r="J278" i="5"/>
  <c r="U278" i="7" l="1"/>
  <c r="W278" i="7" s="1"/>
  <c r="U278" i="6"/>
  <c r="W278" i="6" s="1"/>
  <c r="N279" i="6"/>
  <c r="V279" i="6"/>
  <c r="N279" i="7"/>
  <c r="V279" i="7"/>
  <c r="N278" i="5"/>
  <c r="L280" i="7"/>
  <c r="G280" i="7"/>
  <c r="C280" i="7"/>
  <c r="H280" i="7"/>
  <c r="F280" i="7"/>
  <c r="B281" i="7"/>
  <c r="D280" i="7"/>
  <c r="J280" i="7"/>
  <c r="I280" i="7"/>
  <c r="E280" i="7"/>
  <c r="I279" i="5"/>
  <c r="E279" i="5"/>
  <c r="H279" i="5"/>
  <c r="D279" i="5"/>
  <c r="F279" i="5"/>
  <c r="L279" i="5"/>
  <c r="G279" i="5"/>
  <c r="C279" i="5"/>
  <c r="B280" i="5"/>
  <c r="J279" i="5"/>
  <c r="H280" i="6"/>
  <c r="D280" i="6"/>
  <c r="L280" i="6"/>
  <c r="G280" i="6"/>
  <c r="C280" i="6"/>
  <c r="J280" i="6"/>
  <c r="V280" i="6" s="1"/>
  <c r="I280" i="6"/>
  <c r="B281" i="6"/>
  <c r="F280" i="6"/>
  <c r="E280" i="6"/>
  <c r="N279" i="5" l="1"/>
  <c r="U279" i="7"/>
  <c r="W279" i="7" s="1"/>
  <c r="U279" i="6"/>
  <c r="W279" i="6" s="1"/>
  <c r="N280" i="7"/>
  <c r="V280" i="7"/>
  <c r="I280" i="5"/>
  <c r="E280" i="5"/>
  <c r="F280" i="5"/>
  <c r="H280" i="5"/>
  <c r="D280" i="5"/>
  <c r="J280" i="5"/>
  <c r="L280" i="5"/>
  <c r="G280" i="5"/>
  <c r="C280" i="5"/>
  <c r="B281" i="5"/>
  <c r="H281" i="6"/>
  <c r="D281" i="6"/>
  <c r="L281" i="6"/>
  <c r="G281" i="6"/>
  <c r="C281" i="6"/>
  <c r="B282" i="6"/>
  <c r="F281" i="6"/>
  <c r="E281" i="6"/>
  <c r="J281" i="6"/>
  <c r="I281" i="6"/>
  <c r="N280" i="6"/>
  <c r="L281" i="7"/>
  <c r="G281" i="7"/>
  <c r="C281" i="7"/>
  <c r="F281" i="7"/>
  <c r="J281" i="7"/>
  <c r="E281" i="7"/>
  <c r="I281" i="7"/>
  <c r="H281" i="7"/>
  <c r="D281" i="7"/>
  <c r="B282" i="7"/>
  <c r="N281" i="6" l="1"/>
  <c r="V281" i="6"/>
  <c r="N281" i="7"/>
  <c r="V281" i="7"/>
  <c r="U280" i="7"/>
  <c r="W280" i="7" s="1"/>
  <c r="U280" i="6"/>
  <c r="W280" i="6" s="1"/>
  <c r="H282" i="6"/>
  <c r="D282" i="6"/>
  <c r="L282" i="6"/>
  <c r="G282" i="6"/>
  <c r="C282" i="6"/>
  <c r="J282" i="6"/>
  <c r="V282" i="6" s="1"/>
  <c r="I282" i="6"/>
  <c r="F282" i="6"/>
  <c r="E282" i="6"/>
  <c r="B283" i="6"/>
  <c r="L282" i="7"/>
  <c r="G282" i="7"/>
  <c r="C282" i="7"/>
  <c r="J282" i="7"/>
  <c r="V282" i="7" s="1"/>
  <c r="E282" i="7"/>
  <c r="B283" i="7"/>
  <c r="I282" i="7"/>
  <c r="D282" i="7"/>
  <c r="H282" i="7"/>
  <c r="F282" i="7"/>
  <c r="I281" i="5"/>
  <c r="E281" i="5"/>
  <c r="F281" i="5"/>
  <c r="H281" i="5"/>
  <c r="D281" i="5"/>
  <c r="J281" i="5"/>
  <c r="L281" i="5"/>
  <c r="G281" i="5"/>
  <c r="C281" i="5"/>
  <c r="B282" i="5"/>
  <c r="N280" i="5"/>
  <c r="U281" i="7" l="1"/>
  <c r="W281" i="7" s="1"/>
  <c r="U281" i="6"/>
  <c r="W281" i="6" s="1"/>
  <c r="I282" i="5"/>
  <c r="E282" i="5"/>
  <c r="B283" i="5"/>
  <c r="F282" i="5"/>
  <c r="H282" i="5"/>
  <c r="D282" i="5"/>
  <c r="J282" i="5"/>
  <c r="L282" i="5"/>
  <c r="G282" i="5"/>
  <c r="C282" i="5"/>
  <c r="N282" i="7"/>
  <c r="H283" i="6"/>
  <c r="D283" i="6"/>
  <c r="L283" i="6"/>
  <c r="G283" i="6"/>
  <c r="C283" i="6"/>
  <c r="B284" i="6"/>
  <c r="F283" i="6"/>
  <c r="E283" i="6"/>
  <c r="J283" i="6"/>
  <c r="I283" i="6"/>
  <c r="N282" i="6"/>
  <c r="L283" i="7"/>
  <c r="G283" i="7"/>
  <c r="C283" i="7"/>
  <c r="B284" i="7"/>
  <c r="I283" i="7"/>
  <c r="D283" i="7"/>
  <c r="H283" i="7"/>
  <c r="J283" i="7"/>
  <c r="V283" i="7" s="1"/>
  <c r="F283" i="7"/>
  <c r="E283" i="7"/>
  <c r="N281" i="5"/>
  <c r="N283" i="6" l="1"/>
  <c r="V283" i="6"/>
  <c r="U282" i="7"/>
  <c r="W282" i="7" s="1"/>
  <c r="U282" i="6"/>
  <c r="W282" i="6" s="1"/>
  <c r="N283" i="7"/>
  <c r="N282" i="5"/>
  <c r="I283" i="5"/>
  <c r="E283" i="5"/>
  <c r="B284" i="5"/>
  <c r="H283" i="5"/>
  <c r="D283" i="5"/>
  <c r="J283" i="5"/>
  <c r="L283" i="5"/>
  <c r="G283" i="5"/>
  <c r="C283" i="5"/>
  <c r="F283" i="5"/>
  <c r="L284" i="7"/>
  <c r="G284" i="7"/>
  <c r="C284" i="7"/>
  <c r="H284" i="7"/>
  <c r="F284" i="7"/>
  <c r="I284" i="7"/>
  <c r="E284" i="7"/>
  <c r="B285" i="7"/>
  <c r="D284" i="7"/>
  <c r="J284" i="7"/>
  <c r="V284" i="7" s="1"/>
  <c r="H284" i="6"/>
  <c r="D284" i="6"/>
  <c r="L284" i="6"/>
  <c r="G284" i="6"/>
  <c r="C284" i="6"/>
  <c r="J284" i="6"/>
  <c r="V284" i="6" s="1"/>
  <c r="I284" i="6"/>
  <c r="B285" i="6"/>
  <c r="F284" i="6"/>
  <c r="E284" i="6"/>
  <c r="U283" i="7" l="1"/>
  <c r="W283" i="7" s="1"/>
  <c r="U283" i="6"/>
  <c r="W283" i="6" s="1"/>
  <c r="N283" i="5"/>
  <c r="N284" i="6"/>
  <c r="L285" i="7"/>
  <c r="G285" i="7"/>
  <c r="C285" i="7"/>
  <c r="F285" i="7"/>
  <c r="J285" i="7"/>
  <c r="E285" i="7"/>
  <c r="H285" i="7"/>
  <c r="B286" i="7"/>
  <c r="D285" i="7"/>
  <c r="I285" i="7"/>
  <c r="I284" i="5"/>
  <c r="E284" i="5"/>
  <c r="H284" i="5"/>
  <c r="D284" i="5"/>
  <c r="J284" i="5"/>
  <c r="L284" i="5"/>
  <c r="G284" i="5"/>
  <c r="C284" i="5"/>
  <c r="B285" i="5"/>
  <c r="F284" i="5"/>
  <c r="H285" i="6"/>
  <c r="D285" i="6"/>
  <c r="L285" i="6"/>
  <c r="G285" i="6"/>
  <c r="C285" i="6"/>
  <c r="B286" i="6"/>
  <c r="F285" i="6"/>
  <c r="E285" i="6"/>
  <c r="J285" i="6"/>
  <c r="I285" i="6"/>
  <c r="N284" i="7"/>
  <c r="U284" i="7" l="1"/>
  <c r="W284" i="7" s="1"/>
  <c r="U284" i="6"/>
  <c r="W284" i="6" s="1"/>
  <c r="N285" i="6"/>
  <c r="V285" i="6"/>
  <c r="N285" i="7"/>
  <c r="V285" i="7"/>
  <c r="L286" i="7"/>
  <c r="G286" i="7"/>
  <c r="C286" i="7"/>
  <c r="J286" i="7"/>
  <c r="V286" i="7" s="1"/>
  <c r="E286" i="7"/>
  <c r="B287" i="7"/>
  <c r="I286" i="7"/>
  <c r="D286" i="7"/>
  <c r="F286" i="7"/>
  <c r="H286" i="7"/>
  <c r="H286" i="6"/>
  <c r="D286" i="6"/>
  <c r="L286" i="6"/>
  <c r="G286" i="6"/>
  <c r="C286" i="6"/>
  <c r="J286" i="6"/>
  <c r="I286" i="6"/>
  <c r="F286" i="6"/>
  <c r="E286" i="6"/>
  <c r="B287" i="6"/>
  <c r="I285" i="5"/>
  <c r="E285" i="5"/>
  <c r="F285" i="5"/>
  <c r="H285" i="5"/>
  <c r="D285" i="5"/>
  <c r="J285" i="5"/>
  <c r="L285" i="5"/>
  <c r="G285" i="5"/>
  <c r="C285" i="5"/>
  <c r="B286" i="5"/>
  <c r="N284" i="5"/>
  <c r="U285" i="7" l="1"/>
  <c r="W285" i="7" s="1"/>
  <c r="U285" i="6"/>
  <c r="W285" i="6" s="1"/>
  <c r="N286" i="6"/>
  <c r="V286" i="6"/>
  <c r="N286" i="7"/>
  <c r="H287" i="6"/>
  <c r="D287" i="6"/>
  <c r="L287" i="6"/>
  <c r="G287" i="6"/>
  <c r="C287" i="6"/>
  <c r="B288" i="6"/>
  <c r="F287" i="6"/>
  <c r="E287" i="6"/>
  <c r="J287" i="6"/>
  <c r="V287" i="6" s="1"/>
  <c r="I287" i="6"/>
  <c r="I286" i="5"/>
  <c r="E286" i="5"/>
  <c r="F286" i="5"/>
  <c r="H286" i="5"/>
  <c r="D286" i="5"/>
  <c r="J286" i="5"/>
  <c r="L286" i="5"/>
  <c r="G286" i="5"/>
  <c r="C286" i="5"/>
  <c r="B287" i="5"/>
  <c r="N285" i="5"/>
  <c r="L287" i="7"/>
  <c r="G287" i="7"/>
  <c r="C287" i="7"/>
  <c r="B288" i="7"/>
  <c r="I287" i="7"/>
  <c r="D287" i="7"/>
  <c r="H287" i="7"/>
  <c r="E287" i="7"/>
  <c r="J287" i="7"/>
  <c r="F287" i="7"/>
  <c r="N286" i="5" l="1"/>
  <c r="U286" i="7"/>
  <c r="W286" i="7" s="1"/>
  <c r="U286" i="6"/>
  <c r="W286" i="6" s="1"/>
  <c r="N287" i="7"/>
  <c r="V287" i="7"/>
  <c r="H288" i="6"/>
  <c r="D288" i="6"/>
  <c r="L288" i="6"/>
  <c r="G288" i="6"/>
  <c r="C288" i="6"/>
  <c r="J288" i="6"/>
  <c r="V288" i="6" s="1"/>
  <c r="I288" i="6"/>
  <c r="B289" i="6"/>
  <c r="F288" i="6"/>
  <c r="E288" i="6"/>
  <c r="I287" i="5"/>
  <c r="E287" i="5"/>
  <c r="F287" i="5"/>
  <c r="H287" i="5"/>
  <c r="D287" i="5"/>
  <c r="J287" i="5"/>
  <c r="L287" i="5"/>
  <c r="G287" i="5"/>
  <c r="C287" i="5"/>
  <c r="B288" i="5"/>
  <c r="L288" i="7"/>
  <c r="G288" i="7"/>
  <c r="C288" i="7"/>
  <c r="H288" i="7"/>
  <c r="F288" i="7"/>
  <c r="B289" i="7"/>
  <c r="D288" i="7"/>
  <c r="J288" i="7"/>
  <c r="I288" i="7"/>
  <c r="E288" i="7"/>
  <c r="N287" i="6"/>
  <c r="N288" i="7" l="1"/>
  <c r="V288" i="7"/>
  <c r="U287" i="7"/>
  <c r="W287" i="7" s="1"/>
  <c r="U287" i="6"/>
  <c r="W287" i="6" s="1"/>
  <c r="N287" i="5"/>
  <c r="I288" i="5"/>
  <c r="E288" i="5"/>
  <c r="F288" i="5"/>
  <c r="H288" i="5"/>
  <c r="D288" i="5"/>
  <c r="J288" i="5"/>
  <c r="L288" i="5"/>
  <c r="G288" i="5"/>
  <c r="C288" i="5"/>
  <c r="B289" i="5"/>
  <c r="H289" i="6"/>
  <c r="D289" i="6"/>
  <c r="L289" i="6"/>
  <c r="G289" i="6"/>
  <c r="C289" i="6"/>
  <c r="B290" i="6"/>
  <c r="F289" i="6"/>
  <c r="E289" i="6"/>
  <c r="J289" i="6"/>
  <c r="I289" i="6"/>
  <c r="L289" i="7"/>
  <c r="G289" i="7"/>
  <c r="C289" i="7"/>
  <c r="F289" i="7"/>
  <c r="J289" i="7"/>
  <c r="E289" i="7"/>
  <c r="I289" i="7"/>
  <c r="H289" i="7"/>
  <c r="B290" i="7"/>
  <c r="D289" i="7"/>
  <c r="N288" i="6"/>
  <c r="N289" i="7" l="1"/>
  <c r="V289" i="7"/>
  <c r="N289" i="6"/>
  <c r="V289" i="6"/>
  <c r="U288" i="7"/>
  <c r="W288" i="7" s="1"/>
  <c r="U288" i="6"/>
  <c r="W288" i="6" s="1"/>
  <c r="I289" i="5"/>
  <c r="E289" i="5"/>
  <c r="F289" i="5"/>
  <c r="H289" i="5"/>
  <c r="D289" i="5"/>
  <c r="J289" i="5"/>
  <c r="L289" i="5"/>
  <c r="G289" i="5"/>
  <c r="C289" i="5"/>
  <c r="B290" i="5"/>
  <c r="N288" i="5"/>
  <c r="H290" i="6"/>
  <c r="D290" i="6"/>
  <c r="L290" i="6"/>
  <c r="G290" i="6"/>
  <c r="C290" i="6"/>
  <c r="J290" i="6"/>
  <c r="I290" i="6"/>
  <c r="F290" i="6"/>
  <c r="E290" i="6"/>
  <c r="B291" i="6"/>
  <c r="L290" i="7"/>
  <c r="G290" i="7"/>
  <c r="C290" i="7"/>
  <c r="J290" i="7"/>
  <c r="V290" i="7" s="1"/>
  <c r="E290" i="7"/>
  <c r="B291" i="7"/>
  <c r="I290" i="7"/>
  <c r="D290" i="7"/>
  <c r="H290" i="7"/>
  <c r="F290" i="7"/>
  <c r="N290" i="6" l="1"/>
  <c r="V290" i="6"/>
  <c r="U289" i="7"/>
  <c r="W289" i="7" s="1"/>
  <c r="U289" i="6"/>
  <c r="W289" i="6" s="1"/>
  <c r="L291" i="7"/>
  <c r="G291" i="7"/>
  <c r="C291" i="7"/>
  <c r="B292" i="7"/>
  <c r="I291" i="7"/>
  <c r="D291" i="7"/>
  <c r="H291" i="7"/>
  <c r="J291" i="7"/>
  <c r="F291" i="7"/>
  <c r="E291" i="7"/>
  <c r="I290" i="5"/>
  <c r="E290" i="5"/>
  <c r="F290" i="5"/>
  <c r="H290" i="5"/>
  <c r="D290" i="5"/>
  <c r="B291" i="5"/>
  <c r="L290" i="5"/>
  <c r="G290" i="5"/>
  <c r="C290" i="5"/>
  <c r="J290" i="5"/>
  <c r="N289" i="5"/>
  <c r="N290" i="7"/>
  <c r="H291" i="6"/>
  <c r="D291" i="6"/>
  <c r="L291" i="6"/>
  <c r="G291" i="6"/>
  <c r="C291" i="6"/>
  <c r="B292" i="6"/>
  <c r="F291" i="6"/>
  <c r="E291" i="6"/>
  <c r="J291" i="6"/>
  <c r="I291" i="6"/>
  <c r="N291" i="6" l="1"/>
  <c r="V291" i="6"/>
  <c r="N290" i="5"/>
  <c r="U290" i="7"/>
  <c r="W290" i="7" s="1"/>
  <c r="U290" i="6"/>
  <c r="W290" i="6" s="1"/>
  <c r="N291" i="7"/>
  <c r="V291" i="7"/>
  <c r="L292" i="7"/>
  <c r="G292" i="7"/>
  <c r="C292" i="7"/>
  <c r="H292" i="7"/>
  <c r="F292" i="7"/>
  <c r="I292" i="7"/>
  <c r="E292" i="7"/>
  <c r="B293" i="7"/>
  <c r="D292" i="7"/>
  <c r="J292" i="7"/>
  <c r="H292" i="6"/>
  <c r="D292" i="6"/>
  <c r="L292" i="6"/>
  <c r="G292" i="6"/>
  <c r="C292" i="6"/>
  <c r="J292" i="6"/>
  <c r="I292" i="6"/>
  <c r="B293" i="6"/>
  <c r="F292" i="6"/>
  <c r="E292" i="6"/>
  <c r="I291" i="5"/>
  <c r="E291" i="5"/>
  <c r="F291" i="5"/>
  <c r="H291" i="5"/>
  <c r="D291" i="5"/>
  <c r="B292" i="5"/>
  <c r="L291" i="5"/>
  <c r="G291" i="5"/>
  <c r="C291" i="5"/>
  <c r="J291" i="5"/>
  <c r="N292" i="6" l="1"/>
  <c r="V292" i="6"/>
  <c r="U291" i="7"/>
  <c r="W291" i="7" s="1"/>
  <c r="U291" i="6"/>
  <c r="W291" i="6" s="1"/>
  <c r="N292" i="7"/>
  <c r="V292" i="7"/>
  <c r="L293" i="7"/>
  <c r="G293" i="7"/>
  <c r="C293" i="7"/>
  <c r="F293" i="7"/>
  <c r="J293" i="7"/>
  <c r="E293" i="7"/>
  <c r="H293" i="7"/>
  <c r="B294" i="7"/>
  <c r="D293" i="7"/>
  <c r="I293" i="7"/>
  <c r="N291" i="5"/>
  <c r="I292" i="5"/>
  <c r="E292" i="5"/>
  <c r="B293" i="5"/>
  <c r="H292" i="5"/>
  <c r="D292" i="5"/>
  <c r="L292" i="5"/>
  <c r="G292" i="5"/>
  <c r="C292" i="5"/>
  <c r="J292" i="5"/>
  <c r="F292" i="5"/>
  <c r="H293" i="6"/>
  <c r="D293" i="6"/>
  <c r="L293" i="6"/>
  <c r="G293" i="6"/>
  <c r="C293" i="6"/>
  <c r="B294" i="6"/>
  <c r="F293" i="6"/>
  <c r="E293" i="6"/>
  <c r="J293" i="6"/>
  <c r="V293" i="6" s="1"/>
  <c r="I293" i="6"/>
  <c r="N293" i="7" l="1"/>
  <c r="V293" i="7"/>
  <c r="U292" i="7"/>
  <c r="W292" i="7" s="1"/>
  <c r="U292" i="6"/>
  <c r="W292" i="6" s="1"/>
  <c r="N292" i="5"/>
  <c r="L294" i="7"/>
  <c r="G294" i="7"/>
  <c r="C294" i="7"/>
  <c r="J294" i="7"/>
  <c r="V294" i="7" s="1"/>
  <c r="E294" i="7"/>
  <c r="B295" i="7"/>
  <c r="I294" i="7"/>
  <c r="D294" i="7"/>
  <c r="F294" i="7"/>
  <c r="H294" i="7"/>
  <c r="H294" i="6"/>
  <c r="D294" i="6"/>
  <c r="L294" i="6"/>
  <c r="G294" i="6"/>
  <c r="C294" i="6"/>
  <c r="J294" i="6"/>
  <c r="V294" i="6" s="1"/>
  <c r="I294" i="6"/>
  <c r="F294" i="6"/>
  <c r="E294" i="6"/>
  <c r="B295" i="6"/>
  <c r="N293" i="6"/>
  <c r="B294" i="5"/>
  <c r="J293" i="5"/>
  <c r="I293" i="5"/>
  <c r="E293" i="5"/>
  <c r="H293" i="5"/>
  <c r="D293" i="5"/>
  <c r="F293" i="5"/>
  <c r="G293" i="5"/>
  <c r="C293" i="5"/>
  <c r="L293" i="5"/>
  <c r="U293" i="7" l="1"/>
  <c r="W293" i="7" s="1"/>
  <c r="U293" i="6"/>
  <c r="W293" i="6" s="1"/>
  <c r="N294" i="7"/>
  <c r="N294" i="6"/>
  <c r="N293" i="5"/>
  <c r="B295" i="5"/>
  <c r="J294" i="5"/>
  <c r="F294" i="5"/>
  <c r="H294" i="5"/>
  <c r="D294" i="5"/>
  <c r="E294" i="5"/>
  <c r="G294" i="5"/>
  <c r="L294" i="5"/>
  <c r="C294" i="5"/>
  <c r="I294" i="5"/>
  <c r="L295" i="7"/>
  <c r="G295" i="7"/>
  <c r="C295" i="7"/>
  <c r="B296" i="7"/>
  <c r="I295" i="7"/>
  <c r="D295" i="7"/>
  <c r="H295" i="7"/>
  <c r="E295" i="7"/>
  <c r="J295" i="7"/>
  <c r="V295" i="7" s="1"/>
  <c r="F295" i="7"/>
  <c r="H295" i="6"/>
  <c r="D295" i="6"/>
  <c r="L295" i="6"/>
  <c r="G295" i="6"/>
  <c r="C295" i="6"/>
  <c r="B296" i="6"/>
  <c r="F295" i="6"/>
  <c r="E295" i="6"/>
  <c r="J295" i="6"/>
  <c r="V295" i="6" s="1"/>
  <c r="I295" i="6"/>
  <c r="U294" i="7" l="1"/>
  <c r="W294" i="7" s="1"/>
  <c r="U294" i="6"/>
  <c r="W294" i="6" s="1"/>
  <c r="N294" i="5"/>
  <c r="N295" i="7"/>
  <c r="H296" i="6"/>
  <c r="D296" i="6"/>
  <c r="L296" i="6"/>
  <c r="G296" i="6"/>
  <c r="C296" i="6"/>
  <c r="J296" i="6"/>
  <c r="V296" i="6" s="1"/>
  <c r="I296" i="6"/>
  <c r="B297" i="6"/>
  <c r="F296" i="6"/>
  <c r="E296" i="6"/>
  <c r="L296" i="7"/>
  <c r="G296" i="7"/>
  <c r="C296" i="7"/>
  <c r="H296" i="7"/>
  <c r="F296" i="7"/>
  <c r="B297" i="7"/>
  <c r="D296" i="7"/>
  <c r="J296" i="7"/>
  <c r="V296" i="7" s="1"/>
  <c r="I296" i="7"/>
  <c r="E296" i="7"/>
  <c r="N295" i="6"/>
  <c r="B296" i="5"/>
  <c r="J295" i="5"/>
  <c r="F295" i="5"/>
  <c r="H295" i="5"/>
  <c r="D295" i="5"/>
  <c r="I295" i="5"/>
  <c r="G295" i="5"/>
  <c r="C295" i="5"/>
  <c r="E295" i="5"/>
  <c r="L295" i="5"/>
  <c r="U295" i="7" l="1"/>
  <c r="W295" i="7" s="1"/>
  <c r="U295" i="6"/>
  <c r="W295" i="6" s="1"/>
  <c r="N295" i="5"/>
  <c r="N296" i="7"/>
  <c r="N296" i="6"/>
  <c r="B297" i="5"/>
  <c r="J296" i="5"/>
  <c r="F296" i="5"/>
  <c r="H296" i="5"/>
  <c r="D296" i="5"/>
  <c r="E296" i="5"/>
  <c r="G296" i="5"/>
  <c r="L296" i="5"/>
  <c r="C296" i="5"/>
  <c r="I296" i="5"/>
  <c r="L297" i="7"/>
  <c r="G297" i="7"/>
  <c r="C297" i="7"/>
  <c r="F297" i="7"/>
  <c r="J297" i="7"/>
  <c r="V297" i="7" s="1"/>
  <c r="E297" i="7"/>
  <c r="I297" i="7"/>
  <c r="H297" i="7"/>
  <c r="B298" i="7"/>
  <c r="D297" i="7"/>
  <c r="H297" i="6"/>
  <c r="D297" i="6"/>
  <c r="L297" i="6"/>
  <c r="G297" i="6"/>
  <c r="C297" i="6"/>
  <c r="B298" i="6"/>
  <c r="F297" i="6"/>
  <c r="E297" i="6"/>
  <c r="J297" i="6"/>
  <c r="I297" i="6"/>
  <c r="U296" i="7" l="1"/>
  <c r="W296" i="7" s="1"/>
  <c r="U296" i="6"/>
  <c r="W296" i="6" s="1"/>
  <c r="N297" i="6"/>
  <c r="V297" i="6"/>
  <c r="N297" i="7"/>
  <c r="B298" i="5"/>
  <c r="J297" i="5"/>
  <c r="F297" i="5"/>
  <c r="H297" i="5"/>
  <c r="D297" i="5"/>
  <c r="I297" i="5"/>
  <c r="G297" i="5"/>
  <c r="C297" i="5"/>
  <c r="E297" i="5"/>
  <c r="L297" i="5"/>
  <c r="L298" i="7"/>
  <c r="G298" i="7"/>
  <c r="C298" i="7"/>
  <c r="J298" i="7"/>
  <c r="V298" i="7" s="1"/>
  <c r="E298" i="7"/>
  <c r="B299" i="7"/>
  <c r="I298" i="7"/>
  <c r="D298" i="7"/>
  <c r="H298" i="7"/>
  <c r="F298" i="7"/>
  <c r="I298" i="6"/>
  <c r="B299" i="6"/>
  <c r="H298" i="6"/>
  <c r="D298" i="6"/>
  <c r="G298" i="6"/>
  <c r="C298" i="6"/>
  <c r="L298" i="6"/>
  <c r="J298" i="6"/>
  <c r="F298" i="6"/>
  <c r="E298" i="6"/>
  <c r="N296" i="5"/>
  <c r="U297" i="7" l="1"/>
  <c r="W297" i="7" s="1"/>
  <c r="U297" i="6"/>
  <c r="W297" i="6" s="1"/>
  <c r="N298" i="6"/>
  <c r="V298" i="6"/>
  <c r="L299" i="7"/>
  <c r="G299" i="7"/>
  <c r="C299" i="7"/>
  <c r="B300" i="7"/>
  <c r="I299" i="7"/>
  <c r="D299" i="7"/>
  <c r="H299" i="7"/>
  <c r="J299" i="7"/>
  <c r="F299" i="7"/>
  <c r="E299" i="7"/>
  <c r="I299" i="6"/>
  <c r="E299" i="6"/>
  <c r="G299" i="6"/>
  <c r="L299" i="6"/>
  <c r="F299" i="6"/>
  <c r="J299" i="6"/>
  <c r="H299" i="6"/>
  <c r="B300" i="6"/>
  <c r="D299" i="6"/>
  <c r="C299" i="6"/>
  <c r="N298" i="7"/>
  <c r="N297" i="5"/>
  <c r="B299" i="5"/>
  <c r="J298" i="5"/>
  <c r="F298" i="5"/>
  <c r="H298" i="5"/>
  <c r="D298" i="5"/>
  <c r="E298" i="5"/>
  <c r="G298" i="5"/>
  <c r="L298" i="5"/>
  <c r="C298" i="5"/>
  <c r="I298" i="5"/>
  <c r="U298" i="7" l="1"/>
  <c r="W298" i="7" s="1"/>
  <c r="U298" i="6"/>
  <c r="W298" i="6" s="1"/>
  <c r="N299" i="6"/>
  <c r="V299" i="6"/>
  <c r="N299" i="7"/>
  <c r="V299" i="7"/>
  <c r="N298" i="5"/>
  <c r="L300" i="7"/>
  <c r="G300" i="7"/>
  <c r="C300" i="7"/>
  <c r="H300" i="7"/>
  <c r="F300" i="7"/>
  <c r="I300" i="7"/>
  <c r="E300" i="7"/>
  <c r="B301" i="7"/>
  <c r="D300" i="7"/>
  <c r="J300" i="7"/>
  <c r="B300" i="5"/>
  <c r="J299" i="5"/>
  <c r="F299" i="5"/>
  <c r="H299" i="5"/>
  <c r="D299" i="5"/>
  <c r="I299" i="5"/>
  <c r="G299" i="5"/>
  <c r="L299" i="5"/>
  <c r="E299" i="5"/>
  <c r="C299" i="5"/>
  <c r="I300" i="6"/>
  <c r="E300" i="6"/>
  <c r="L300" i="6"/>
  <c r="F300" i="6"/>
  <c r="J300" i="6"/>
  <c r="V300" i="6" s="1"/>
  <c r="D300" i="6"/>
  <c r="H300" i="6"/>
  <c r="G300" i="6"/>
  <c r="C300" i="6"/>
  <c r="B301" i="6"/>
  <c r="U299" i="7" l="1"/>
  <c r="W299" i="7" s="1"/>
  <c r="U299" i="6"/>
  <c r="W299" i="6" s="1"/>
  <c r="N300" i="7"/>
  <c r="V300" i="7"/>
  <c r="N299" i="5"/>
  <c r="B301" i="5"/>
  <c r="J300" i="5"/>
  <c r="F300" i="5"/>
  <c r="I300" i="5"/>
  <c r="H300" i="5"/>
  <c r="D300" i="5"/>
  <c r="E300" i="5"/>
  <c r="G300" i="5"/>
  <c r="C300" i="5"/>
  <c r="L300" i="5"/>
  <c r="L301" i="7"/>
  <c r="G301" i="7"/>
  <c r="C301" i="7"/>
  <c r="F301" i="7"/>
  <c r="J301" i="7"/>
  <c r="V301" i="7" s="1"/>
  <c r="E301" i="7"/>
  <c r="H301" i="7"/>
  <c r="B302" i="7"/>
  <c r="D301" i="7"/>
  <c r="I301" i="7"/>
  <c r="I301" i="6"/>
  <c r="E301" i="6"/>
  <c r="J301" i="6"/>
  <c r="V301" i="6" s="1"/>
  <c r="D301" i="6"/>
  <c r="B302" i="6"/>
  <c r="H301" i="6"/>
  <c r="C301" i="6"/>
  <c r="G301" i="6"/>
  <c r="F301" i="6"/>
  <c r="L301" i="6"/>
  <c r="N300" i="6"/>
  <c r="U300" i="7" l="1"/>
  <c r="W300" i="7" s="1"/>
  <c r="U300" i="6"/>
  <c r="W300" i="6" s="1"/>
  <c r="N301" i="7"/>
  <c r="N301" i="6"/>
  <c r="L302" i="7"/>
  <c r="G302" i="7"/>
  <c r="C302" i="7"/>
  <c r="J302" i="7"/>
  <c r="V302" i="7" s="1"/>
  <c r="E302" i="7"/>
  <c r="B303" i="7"/>
  <c r="I302" i="7"/>
  <c r="D302" i="7"/>
  <c r="F302" i="7"/>
  <c r="H302" i="7"/>
  <c r="N300" i="5"/>
  <c r="I302" i="6"/>
  <c r="E302" i="6"/>
  <c r="B303" i="6"/>
  <c r="H302" i="6"/>
  <c r="C302" i="6"/>
  <c r="G302" i="6"/>
  <c r="F302" i="6"/>
  <c r="D302" i="6"/>
  <c r="L302" i="6"/>
  <c r="J302" i="6"/>
  <c r="V302" i="6" s="1"/>
  <c r="B302" i="5"/>
  <c r="J301" i="5"/>
  <c r="F301" i="5"/>
  <c r="I301" i="5"/>
  <c r="E301" i="5"/>
  <c r="H301" i="5"/>
  <c r="D301" i="5"/>
  <c r="G301" i="5"/>
  <c r="C301" i="5"/>
  <c r="L301" i="5"/>
  <c r="U301" i="7" l="1"/>
  <c r="W301" i="7" s="1"/>
  <c r="U301" i="6"/>
  <c r="W301" i="6" s="1"/>
  <c r="N302" i="7"/>
  <c r="N301" i="5"/>
  <c r="B303" i="5"/>
  <c r="J302" i="5"/>
  <c r="F302" i="5"/>
  <c r="I302" i="5"/>
  <c r="E302" i="5"/>
  <c r="H302" i="5"/>
  <c r="D302" i="5"/>
  <c r="L302" i="5"/>
  <c r="G302" i="5"/>
  <c r="C302" i="5"/>
  <c r="I303" i="6"/>
  <c r="E303" i="6"/>
  <c r="G303" i="6"/>
  <c r="L303" i="6"/>
  <c r="F303" i="6"/>
  <c r="D303" i="6"/>
  <c r="B304" i="6"/>
  <c r="C303" i="6"/>
  <c r="J303" i="6"/>
  <c r="H303" i="6"/>
  <c r="L303" i="7"/>
  <c r="G303" i="7"/>
  <c r="C303" i="7"/>
  <c r="B304" i="7"/>
  <c r="I303" i="7"/>
  <c r="D303" i="7"/>
  <c r="H303" i="7"/>
  <c r="E303" i="7"/>
  <c r="J303" i="7"/>
  <c r="F303" i="7"/>
  <c r="N302" i="6"/>
  <c r="N303" i="6" l="1"/>
  <c r="V303" i="6"/>
  <c r="N302" i="5"/>
  <c r="U302" i="7"/>
  <c r="W302" i="7" s="1"/>
  <c r="U302" i="6"/>
  <c r="W302" i="6" s="1"/>
  <c r="N303" i="7"/>
  <c r="V303" i="7"/>
  <c r="I304" i="6"/>
  <c r="E304" i="6"/>
  <c r="L304" i="6"/>
  <c r="F304" i="6"/>
  <c r="J304" i="6"/>
  <c r="V304" i="6" s="1"/>
  <c r="D304" i="6"/>
  <c r="C304" i="6"/>
  <c r="B305" i="6"/>
  <c r="H304" i="6"/>
  <c r="G304" i="6"/>
  <c r="B304" i="5"/>
  <c r="J303" i="5"/>
  <c r="F303" i="5"/>
  <c r="I303" i="5"/>
  <c r="E303" i="5"/>
  <c r="H303" i="5"/>
  <c r="D303" i="5"/>
  <c r="L303" i="5"/>
  <c r="C303" i="5"/>
  <c r="G303" i="5"/>
  <c r="L304" i="7"/>
  <c r="G304" i="7"/>
  <c r="C304" i="7"/>
  <c r="H304" i="7"/>
  <c r="F304" i="7"/>
  <c r="B305" i="7"/>
  <c r="D304" i="7"/>
  <c r="J304" i="7"/>
  <c r="I304" i="7"/>
  <c r="E304" i="7"/>
  <c r="N304" i="7" l="1"/>
  <c r="V304" i="7"/>
  <c r="U303" i="7"/>
  <c r="W303" i="7" s="1"/>
  <c r="U303" i="6"/>
  <c r="W303" i="6" s="1"/>
  <c r="N303" i="5"/>
  <c r="L305" i="7"/>
  <c r="G305" i="7"/>
  <c r="C305" i="7"/>
  <c r="F305" i="7"/>
  <c r="J305" i="7"/>
  <c r="E305" i="7"/>
  <c r="I305" i="7"/>
  <c r="H305" i="7"/>
  <c r="B306" i="7"/>
  <c r="D305" i="7"/>
  <c r="I305" i="6"/>
  <c r="E305" i="6"/>
  <c r="H305" i="6"/>
  <c r="D305" i="6"/>
  <c r="G305" i="6"/>
  <c r="B306" i="6"/>
  <c r="F305" i="6"/>
  <c r="C305" i="6"/>
  <c r="L305" i="6"/>
  <c r="J305" i="6"/>
  <c r="V305" i="6" s="1"/>
  <c r="B305" i="5"/>
  <c r="J304" i="5"/>
  <c r="F304" i="5"/>
  <c r="I304" i="5"/>
  <c r="E304" i="5"/>
  <c r="H304" i="5"/>
  <c r="D304" i="5"/>
  <c r="C304" i="5"/>
  <c r="L304" i="5"/>
  <c r="G304" i="5"/>
  <c r="N304" i="6"/>
  <c r="U304" i="7" l="1"/>
  <c r="W304" i="7" s="1"/>
  <c r="U304" i="6"/>
  <c r="W304" i="6" s="1"/>
  <c r="N305" i="7"/>
  <c r="V305" i="7"/>
  <c r="N305" i="6"/>
  <c r="N304" i="5"/>
  <c r="I306" i="6"/>
  <c r="E306" i="6"/>
  <c r="H306" i="6"/>
  <c r="D306" i="6"/>
  <c r="L306" i="6"/>
  <c r="C306" i="6"/>
  <c r="J306" i="6"/>
  <c r="G306" i="6"/>
  <c r="F306" i="6"/>
  <c r="B307" i="6"/>
  <c r="B306" i="5"/>
  <c r="J305" i="5"/>
  <c r="F305" i="5"/>
  <c r="I305" i="5"/>
  <c r="E305" i="5"/>
  <c r="H305" i="5"/>
  <c r="D305" i="5"/>
  <c r="G305" i="5"/>
  <c r="L305" i="5"/>
  <c r="C305" i="5"/>
  <c r="L306" i="7"/>
  <c r="G306" i="7"/>
  <c r="C306" i="7"/>
  <c r="J306" i="7"/>
  <c r="V306" i="7" s="1"/>
  <c r="E306" i="7"/>
  <c r="B307" i="7"/>
  <c r="I306" i="7"/>
  <c r="D306" i="7"/>
  <c r="H306" i="7"/>
  <c r="F306" i="7"/>
  <c r="U305" i="7" l="1"/>
  <c r="W305" i="7" s="1"/>
  <c r="U305" i="6"/>
  <c r="W305" i="6" s="1"/>
  <c r="N306" i="6"/>
  <c r="V306" i="6"/>
  <c r="B307" i="5"/>
  <c r="J306" i="5"/>
  <c r="F306" i="5"/>
  <c r="I306" i="5"/>
  <c r="E306" i="5"/>
  <c r="H306" i="5"/>
  <c r="D306" i="5"/>
  <c r="L306" i="5"/>
  <c r="G306" i="5"/>
  <c r="C306" i="5"/>
  <c r="I307" i="6"/>
  <c r="E307" i="6"/>
  <c r="H307" i="6"/>
  <c r="D307" i="6"/>
  <c r="G307" i="6"/>
  <c r="B308" i="6"/>
  <c r="F307" i="6"/>
  <c r="L307" i="6"/>
  <c r="J307" i="6"/>
  <c r="V307" i="6" s="1"/>
  <c r="C307" i="6"/>
  <c r="L307" i="7"/>
  <c r="G307" i="7"/>
  <c r="C307" i="7"/>
  <c r="B308" i="7"/>
  <c r="I307" i="7"/>
  <c r="D307" i="7"/>
  <c r="H307" i="7"/>
  <c r="J307" i="7"/>
  <c r="F307" i="7"/>
  <c r="E307" i="7"/>
  <c r="N306" i="7"/>
  <c r="N305" i="5"/>
  <c r="U306" i="7" l="1"/>
  <c r="W306" i="7" s="1"/>
  <c r="U306" i="6"/>
  <c r="W306" i="6" s="1"/>
  <c r="N307" i="7"/>
  <c r="V307" i="7"/>
  <c r="N307" i="6"/>
  <c r="L308" i="7"/>
  <c r="G308" i="7"/>
  <c r="C308" i="7"/>
  <c r="H308" i="7"/>
  <c r="F308" i="7"/>
  <c r="I308" i="7"/>
  <c r="E308" i="7"/>
  <c r="B309" i="7"/>
  <c r="D308" i="7"/>
  <c r="J308" i="7"/>
  <c r="N306" i="5"/>
  <c r="I308" i="6"/>
  <c r="E308" i="6"/>
  <c r="H308" i="6"/>
  <c r="D308" i="6"/>
  <c r="L308" i="6"/>
  <c r="C308" i="6"/>
  <c r="J308" i="6"/>
  <c r="V308" i="6" s="1"/>
  <c r="B309" i="6"/>
  <c r="G308" i="6"/>
  <c r="F308" i="6"/>
  <c r="B308" i="5"/>
  <c r="J307" i="5"/>
  <c r="F307" i="5"/>
  <c r="I307" i="5"/>
  <c r="E307" i="5"/>
  <c r="H307" i="5"/>
  <c r="D307" i="5"/>
  <c r="L307" i="5"/>
  <c r="C307" i="5"/>
  <c r="G307" i="5"/>
  <c r="U307" i="7" l="1"/>
  <c r="W307" i="7" s="1"/>
  <c r="U307" i="6"/>
  <c r="W307" i="6" s="1"/>
  <c r="N308" i="7"/>
  <c r="V308" i="7"/>
  <c r="N307" i="5"/>
  <c r="L309" i="7"/>
  <c r="G309" i="7"/>
  <c r="C309" i="7"/>
  <c r="F309" i="7"/>
  <c r="J309" i="7"/>
  <c r="E309" i="7"/>
  <c r="H309" i="7"/>
  <c r="B310" i="7"/>
  <c r="D309" i="7"/>
  <c r="I309" i="7"/>
  <c r="I309" i="6"/>
  <c r="E309" i="6"/>
  <c r="H309" i="6"/>
  <c r="D309" i="6"/>
  <c r="G309" i="6"/>
  <c r="B310" i="6"/>
  <c r="F309" i="6"/>
  <c r="C309" i="6"/>
  <c r="L309" i="6"/>
  <c r="J309" i="6"/>
  <c r="V309" i="6" s="1"/>
  <c r="B309" i="5"/>
  <c r="J308" i="5"/>
  <c r="F308" i="5"/>
  <c r="I308" i="5"/>
  <c r="E308" i="5"/>
  <c r="H308" i="5"/>
  <c r="D308" i="5"/>
  <c r="C308" i="5"/>
  <c r="L308" i="5"/>
  <c r="G308" i="5"/>
  <c r="N308" i="6"/>
  <c r="U308" i="7" l="1"/>
  <c r="W308" i="7" s="1"/>
  <c r="U308" i="6"/>
  <c r="W308" i="6" s="1"/>
  <c r="N309" i="7"/>
  <c r="V309" i="7"/>
  <c r="N309" i="6"/>
  <c r="I310" i="6"/>
  <c r="E310" i="6"/>
  <c r="H310" i="6"/>
  <c r="D310" i="6"/>
  <c r="L310" i="6"/>
  <c r="C310" i="6"/>
  <c r="J310" i="6"/>
  <c r="G310" i="6"/>
  <c r="F310" i="6"/>
  <c r="B311" i="6"/>
  <c r="L310" i="7"/>
  <c r="G310" i="7"/>
  <c r="C310" i="7"/>
  <c r="J310" i="7"/>
  <c r="V310" i="7" s="1"/>
  <c r="E310" i="7"/>
  <c r="B311" i="7"/>
  <c r="I310" i="7"/>
  <c r="D310" i="7"/>
  <c r="F310" i="7"/>
  <c r="H310" i="7"/>
  <c r="N308" i="5"/>
  <c r="B310" i="5"/>
  <c r="J309" i="5"/>
  <c r="F309" i="5"/>
  <c r="I309" i="5"/>
  <c r="E309" i="5"/>
  <c r="H309" i="5"/>
  <c r="D309" i="5"/>
  <c r="G309" i="5"/>
  <c r="L309" i="5"/>
  <c r="C309" i="5"/>
  <c r="N309" i="5" l="1"/>
  <c r="U309" i="7"/>
  <c r="W309" i="7" s="1"/>
  <c r="U309" i="6"/>
  <c r="W309" i="6" s="1"/>
  <c r="N310" i="6"/>
  <c r="V310" i="6"/>
  <c r="L311" i="7"/>
  <c r="G311" i="7"/>
  <c r="C311" i="7"/>
  <c r="B312" i="7"/>
  <c r="I311" i="7"/>
  <c r="D311" i="7"/>
  <c r="H311" i="7"/>
  <c r="E311" i="7"/>
  <c r="J311" i="7"/>
  <c r="F311" i="7"/>
  <c r="B311" i="5"/>
  <c r="J310" i="5"/>
  <c r="F310" i="5"/>
  <c r="I310" i="5"/>
  <c r="E310" i="5"/>
  <c r="H310" i="5"/>
  <c r="D310" i="5"/>
  <c r="L310" i="5"/>
  <c r="G310" i="5"/>
  <c r="C310" i="5"/>
  <c r="N310" i="7"/>
  <c r="I311" i="6"/>
  <c r="E311" i="6"/>
  <c r="H311" i="6"/>
  <c r="D311" i="6"/>
  <c r="G311" i="6"/>
  <c r="B312" i="6"/>
  <c r="F311" i="6"/>
  <c r="L311" i="6"/>
  <c r="J311" i="6"/>
  <c r="V311" i="6" s="1"/>
  <c r="C311" i="6"/>
  <c r="N311" i="7" l="1"/>
  <c r="V311" i="7"/>
  <c r="U310" i="7"/>
  <c r="W310" i="7" s="1"/>
  <c r="U310" i="6"/>
  <c r="W310" i="6" s="1"/>
  <c r="N310" i="5"/>
  <c r="L312" i="7"/>
  <c r="G312" i="7"/>
  <c r="C312" i="7"/>
  <c r="H312" i="7"/>
  <c r="F312" i="7"/>
  <c r="B313" i="7"/>
  <c r="D312" i="7"/>
  <c r="J312" i="7"/>
  <c r="V312" i="7" s="1"/>
  <c r="I312" i="7"/>
  <c r="E312" i="7"/>
  <c r="I312" i="6"/>
  <c r="E312" i="6"/>
  <c r="H312" i="6"/>
  <c r="D312" i="6"/>
  <c r="L312" i="6"/>
  <c r="C312" i="6"/>
  <c r="J312" i="6"/>
  <c r="V312" i="6" s="1"/>
  <c r="B313" i="6"/>
  <c r="G312" i="6"/>
  <c r="F312" i="6"/>
  <c r="B312" i="5"/>
  <c r="J311" i="5"/>
  <c r="F311" i="5"/>
  <c r="I311" i="5"/>
  <c r="E311" i="5"/>
  <c r="H311" i="5"/>
  <c r="D311" i="5"/>
  <c r="L311" i="5"/>
  <c r="G311" i="5"/>
  <c r="C311" i="5"/>
  <c r="N311" i="6"/>
  <c r="U311" i="7" l="1"/>
  <c r="W311" i="7" s="1"/>
  <c r="U311" i="6"/>
  <c r="W311" i="6" s="1"/>
  <c r="N312" i="7"/>
  <c r="N311" i="5"/>
  <c r="I313" i="6"/>
  <c r="E313" i="6"/>
  <c r="H313" i="6"/>
  <c r="D313" i="6"/>
  <c r="G313" i="6"/>
  <c r="B314" i="6"/>
  <c r="F313" i="6"/>
  <c r="C313" i="6"/>
  <c r="L313" i="6"/>
  <c r="J313" i="6"/>
  <c r="V313" i="6" s="1"/>
  <c r="L313" i="7"/>
  <c r="G313" i="7"/>
  <c r="C313" i="7"/>
  <c r="F313" i="7"/>
  <c r="J313" i="7"/>
  <c r="E313" i="7"/>
  <c r="I313" i="7"/>
  <c r="H313" i="7"/>
  <c r="D313" i="7"/>
  <c r="B314" i="7"/>
  <c r="B313" i="5"/>
  <c r="J312" i="5"/>
  <c r="F312" i="5"/>
  <c r="I312" i="5"/>
  <c r="E312" i="5"/>
  <c r="H312" i="5"/>
  <c r="D312" i="5"/>
  <c r="C312" i="5"/>
  <c r="G312" i="5"/>
  <c r="L312" i="5"/>
  <c r="N312" i="6"/>
  <c r="U312" i="7" l="1"/>
  <c r="W312" i="7" s="1"/>
  <c r="U312" i="6"/>
  <c r="W312" i="6" s="1"/>
  <c r="N313" i="7"/>
  <c r="V313" i="7"/>
  <c r="N313" i="6"/>
  <c r="N312" i="5"/>
  <c r="I314" i="6"/>
  <c r="E314" i="6"/>
  <c r="H314" i="6"/>
  <c r="D314" i="6"/>
  <c r="L314" i="6"/>
  <c r="C314" i="6"/>
  <c r="J314" i="6"/>
  <c r="G314" i="6"/>
  <c r="F314" i="6"/>
  <c r="B315" i="6"/>
  <c r="B314" i="5"/>
  <c r="J313" i="5"/>
  <c r="F313" i="5"/>
  <c r="I313" i="5"/>
  <c r="E313" i="5"/>
  <c r="H313" i="5"/>
  <c r="D313" i="5"/>
  <c r="G313" i="5"/>
  <c r="L313" i="5"/>
  <c r="C313" i="5"/>
  <c r="L314" i="7"/>
  <c r="G314" i="7"/>
  <c r="C314" i="7"/>
  <c r="J314" i="7"/>
  <c r="V314" i="7" s="1"/>
  <c r="E314" i="7"/>
  <c r="B315" i="7"/>
  <c r="I314" i="7"/>
  <c r="D314" i="7"/>
  <c r="H314" i="7"/>
  <c r="F314" i="7"/>
  <c r="U313" i="7" l="1"/>
  <c r="W313" i="7" s="1"/>
  <c r="U313" i="6"/>
  <c r="W313" i="6" s="1"/>
  <c r="N314" i="6"/>
  <c r="V314" i="6"/>
  <c r="L315" i="7"/>
  <c r="G315" i="7"/>
  <c r="C315" i="7"/>
  <c r="B316" i="7"/>
  <c r="I315" i="7"/>
  <c r="D315" i="7"/>
  <c r="H315" i="7"/>
  <c r="J315" i="7"/>
  <c r="F315" i="7"/>
  <c r="E315" i="7"/>
  <c r="I315" i="6"/>
  <c r="E315" i="6"/>
  <c r="H315" i="6"/>
  <c r="D315" i="6"/>
  <c r="G315" i="6"/>
  <c r="B316" i="6"/>
  <c r="F315" i="6"/>
  <c r="L315" i="6"/>
  <c r="J315" i="6"/>
  <c r="V315" i="6" s="1"/>
  <c r="C315" i="6"/>
  <c r="B315" i="5"/>
  <c r="J314" i="5"/>
  <c r="F314" i="5"/>
  <c r="I314" i="5"/>
  <c r="E314" i="5"/>
  <c r="H314" i="5"/>
  <c r="D314" i="5"/>
  <c r="L314" i="5"/>
  <c r="G314" i="5"/>
  <c r="C314" i="5"/>
  <c r="N314" i="7"/>
  <c r="N313" i="5"/>
  <c r="U314" i="7" l="1"/>
  <c r="W314" i="7" s="1"/>
  <c r="U314" i="6"/>
  <c r="W314" i="6" s="1"/>
  <c r="N315" i="7"/>
  <c r="V315" i="7"/>
  <c r="N315" i="6"/>
  <c r="I316" i="6"/>
  <c r="E316" i="6"/>
  <c r="H316" i="6"/>
  <c r="D316" i="6"/>
  <c r="L316" i="6"/>
  <c r="C316" i="6"/>
  <c r="J316" i="6"/>
  <c r="V316" i="6" s="1"/>
  <c r="B317" i="6"/>
  <c r="G316" i="6"/>
  <c r="F316" i="6"/>
  <c r="N314" i="5"/>
  <c r="L316" i="7"/>
  <c r="G316" i="7"/>
  <c r="C316" i="7"/>
  <c r="H316" i="7"/>
  <c r="F316" i="7"/>
  <c r="I316" i="7"/>
  <c r="E316" i="7"/>
  <c r="B317" i="7"/>
  <c r="D316" i="7"/>
  <c r="J316" i="7"/>
  <c r="V316" i="7" s="1"/>
  <c r="B316" i="5"/>
  <c r="J315" i="5"/>
  <c r="F315" i="5"/>
  <c r="I315" i="5"/>
  <c r="E315" i="5"/>
  <c r="H315" i="5"/>
  <c r="D315" i="5"/>
  <c r="L315" i="5"/>
  <c r="G315" i="5"/>
  <c r="C315" i="5"/>
  <c r="U315" i="7" l="1"/>
  <c r="W315" i="7" s="1"/>
  <c r="U315" i="6"/>
  <c r="W315" i="6" s="1"/>
  <c r="N316" i="6"/>
  <c r="I317" i="6"/>
  <c r="E317" i="6"/>
  <c r="H317" i="6"/>
  <c r="D317" i="6"/>
  <c r="G317" i="6"/>
  <c r="B318" i="6"/>
  <c r="F317" i="6"/>
  <c r="C317" i="6"/>
  <c r="L317" i="6"/>
  <c r="J317" i="6"/>
  <c r="V317" i="6" s="1"/>
  <c r="N315" i="5"/>
  <c r="L317" i="7"/>
  <c r="G317" i="7"/>
  <c r="C317" i="7"/>
  <c r="F317" i="7"/>
  <c r="J317" i="7"/>
  <c r="V317" i="7" s="1"/>
  <c r="E317" i="7"/>
  <c r="H317" i="7"/>
  <c r="B318" i="7"/>
  <c r="D317" i="7"/>
  <c r="I317" i="7"/>
  <c r="B317" i="5"/>
  <c r="J316" i="5"/>
  <c r="F316" i="5"/>
  <c r="I316" i="5"/>
  <c r="E316" i="5"/>
  <c r="H316" i="5"/>
  <c r="D316" i="5"/>
  <c r="C316" i="5"/>
  <c r="G316" i="5"/>
  <c r="L316" i="5"/>
  <c r="N316" i="7"/>
  <c r="U316" i="7" l="1"/>
  <c r="W316" i="7" s="1"/>
  <c r="U316" i="6"/>
  <c r="W316" i="6" s="1"/>
  <c r="N317" i="7"/>
  <c r="N316" i="5"/>
  <c r="L318" i="7"/>
  <c r="G318" i="7"/>
  <c r="C318" i="7"/>
  <c r="J318" i="7"/>
  <c r="V318" i="7" s="1"/>
  <c r="E318" i="7"/>
  <c r="B319" i="7"/>
  <c r="I318" i="7"/>
  <c r="D318" i="7"/>
  <c r="F318" i="7"/>
  <c r="H318" i="7"/>
  <c r="B318" i="5"/>
  <c r="J317" i="5"/>
  <c r="F317" i="5"/>
  <c r="I317" i="5"/>
  <c r="E317" i="5"/>
  <c r="H317" i="5"/>
  <c r="D317" i="5"/>
  <c r="G317" i="5"/>
  <c r="C317" i="5"/>
  <c r="L317" i="5"/>
  <c r="N317" i="6"/>
  <c r="I318" i="6"/>
  <c r="E318" i="6"/>
  <c r="H318" i="6"/>
  <c r="D318" i="6"/>
  <c r="L318" i="6"/>
  <c r="C318" i="6"/>
  <c r="J318" i="6"/>
  <c r="V318" i="6" s="1"/>
  <c r="G318" i="6"/>
  <c r="F318" i="6"/>
  <c r="B319" i="6"/>
  <c r="U317" i="7" l="1"/>
  <c r="W317" i="7" s="1"/>
  <c r="U317" i="6"/>
  <c r="W317" i="6" s="1"/>
  <c r="L319" i="7"/>
  <c r="G319" i="7"/>
  <c r="C319" i="7"/>
  <c r="B320" i="7"/>
  <c r="I319" i="7"/>
  <c r="D319" i="7"/>
  <c r="H319" i="7"/>
  <c r="E319" i="7"/>
  <c r="J319" i="7"/>
  <c r="F319" i="7"/>
  <c r="N318" i="6"/>
  <c r="N317" i="5"/>
  <c r="N318" i="7"/>
  <c r="I319" i="6"/>
  <c r="E319" i="6"/>
  <c r="H319" i="6"/>
  <c r="D319" i="6"/>
  <c r="G319" i="6"/>
  <c r="B320" i="6"/>
  <c r="F319" i="6"/>
  <c r="L319" i="6"/>
  <c r="J319" i="6"/>
  <c r="V319" i="6" s="1"/>
  <c r="C319" i="6"/>
  <c r="B319" i="5"/>
  <c r="J318" i="5"/>
  <c r="F318" i="5"/>
  <c r="I318" i="5"/>
  <c r="E318" i="5"/>
  <c r="H318" i="5"/>
  <c r="D318" i="5"/>
  <c r="L318" i="5"/>
  <c r="G318" i="5"/>
  <c r="C318" i="5"/>
  <c r="N319" i="7" l="1"/>
  <c r="V319" i="7"/>
  <c r="U318" i="7"/>
  <c r="W318" i="7" s="1"/>
  <c r="U318" i="6"/>
  <c r="W318" i="6" s="1"/>
  <c r="B320" i="5"/>
  <c r="J319" i="5"/>
  <c r="F319" i="5"/>
  <c r="I319" i="5"/>
  <c r="E319" i="5"/>
  <c r="H319" i="5"/>
  <c r="D319" i="5"/>
  <c r="L319" i="5"/>
  <c r="G319" i="5"/>
  <c r="C319" i="5"/>
  <c r="I320" i="6"/>
  <c r="E320" i="6"/>
  <c r="H320" i="6"/>
  <c r="D320" i="6"/>
  <c r="L320" i="6"/>
  <c r="C320" i="6"/>
  <c r="J320" i="6"/>
  <c r="V320" i="6" s="1"/>
  <c r="B321" i="6"/>
  <c r="G320" i="6"/>
  <c r="F320" i="6"/>
  <c r="L320" i="7"/>
  <c r="G320" i="7"/>
  <c r="C320" i="7"/>
  <c r="B321" i="7"/>
  <c r="H320" i="7"/>
  <c r="F320" i="7"/>
  <c r="D320" i="7"/>
  <c r="J320" i="7"/>
  <c r="I320" i="7"/>
  <c r="E320" i="7"/>
  <c r="N319" i="6"/>
  <c r="N318" i="5"/>
  <c r="N320" i="7" l="1"/>
  <c r="V320" i="7"/>
  <c r="U319" i="7"/>
  <c r="W319" i="7" s="1"/>
  <c r="U319" i="6"/>
  <c r="W319" i="6" s="1"/>
  <c r="H321" i="7"/>
  <c r="D321" i="7"/>
  <c r="J321" i="7"/>
  <c r="E321" i="7"/>
  <c r="I321" i="7"/>
  <c r="B322" i="7"/>
  <c r="G321" i="7"/>
  <c r="C321" i="7"/>
  <c r="L321" i="7"/>
  <c r="F321" i="7"/>
  <c r="I321" i="6"/>
  <c r="E321" i="6"/>
  <c r="H321" i="6"/>
  <c r="D321" i="6"/>
  <c r="G321" i="6"/>
  <c r="B322" i="6"/>
  <c r="F321" i="6"/>
  <c r="C321" i="6"/>
  <c r="L321" i="6"/>
  <c r="J321" i="6"/>
  <c r="N319" i="5"/>
  <c r="N320" i="6"/>
  <c r="B321" i="5"/>
  <c r="J320" i="5"/>
  <c r="F320" i="5"/>
  <c r="I320" i="5"/>
  <c r="E320" i="5"/>
  <c r="H320" i="5"/>
  <c r="D320" i="5"/>
  <c r="C320" i="5"/>
  <c r="G320" i="5"/>
  <c r="L320" i="5"/>
  <c r="U320" i="7" l="1"/>
  <c r="W320" i="7" s="1"/>
  <c r="U320" i="6"/>
  <c r="W320" i="6" s="1"/>
  <c r="N321" i="6"/>
  <c r="V321" i="6"/>
  <c r="N321" i="7"/>
  <c r="V321" i="7"/>
  <c r="N320" i="5"/>
  <c r="I322" i="6"/>
  <c r="E322" i="6"/>
  <c r="H322" i="6"/>
  <c r="D322" i="6"/>
  <c r="L322" i="6"/>
  <c r="C322" i="6"/>
  <c r="J322" i="6"/>
  <c r="G322" i="6"/>
  <c r="F322" i="6"/>
  <c r="B323" i="6"/>
  <c r="B322" i="5"/>
  <c r="J321" i="5"/>
  <c r="F321" i="5"/>
  <c r="I321" i="5"/>
  <c r="E321" i="5"/>
  <c r="H321" i="5"/>
  <c r="D321" i="5"/>
  <c r="G321" i="5"/>
  <c r="C321" i="5"/>
  <c r="L321" i="5"/>
  <c r="H322" i="7"/>
  <c r="D322" i="7"/>
  <c r="B323" i="7"/>
  <c r="I322" i="7"/>
  <c r="C322" i="7"/>
  <c r="L322" i="7"/>
  <c r="E322" i="7"/>
  <c r="J322" i="7"/>
  <c r="V322" i="7" s="1"/>
  <c r="F322" i="7"/>
  <c r="G322" i="7"/>
  <c r="U321" i="7" l="1"/>
  <c r="W321" i="7" s="1"/>
  <c r="U321" i="6"/>
  <c r="W321" i="6" s="1"/>
  <c r="N322" i="6"/>
  <c r="V322" i="6"/>
  <c r="B323" i="5"/>
  <c r="J322" i="5"/>
  <c r="F322" i="5"/>
  <c r="I322" i="5"/>
  <c r="E322" i="5"/>
  <c r="H322" i="5"/>
  <c r="D322" i="5"/>
  <c r="L322" i="5"/>
  <c r="G322" i="5"/>
  <c r="C322" i="5"/>
  <c r="I323" i="6"/>
  <c r="E323" i="6"/>
  <c r="H323" i="6"/>
  <c r="D323" i="6"/>
  <c r="G323" i="6"/>
  <c r="B324" i="6"/>
  <c r="F323" i="6"/>
  <c r="L323" i="6"/>
  <c r="J323" i="6"/>
  <c r="C323" i="6"/>
  <c r="H323" i="7"/>
  <c r="D323" i="7"/>
  <c r="G323" i="7"/>
  <c r="B324" i="7"/>
  <c r="F323" i="7"/>
  <c r="L323" i="7"/>
  <c r="E323" i="7"/>
  <c r="I323" i="7"/>
  <c r="C323" i="7"/>
  <c r="J323" i="7"/>
  <c r="V323" i="7" s="1"/>
  <c r="N322" i="7"/>
  <c r="N321" i="5"/>
  <c r="N323" i="6" l="1"/>
  <c r="V323" i="6"/>
  <c r="U322" i="7"/>
  <c r="W322" i="7" s="1"/>
  <c r="U322" i="6"/>
  <c r="W322" i="6" s="1"/>
  <c r="N323" i="7"/>
  <c r="N322" i="5"/>
  <c r="H324" i="7"/>
  <c r="D324" i="7"/>
  <c r="L324" i="7"/>
  <c r="F324" i="7"/>
  <c r="I324" i="7"/>
  <c r="B325" i="7"/>
  <c r="G324" i="7"/>
  <c r="J324" i="7"/>
  <c r="V324" i="7" s="1"/>
  <c r="E324" i="7"/>
  <c r="C324" i="7"/>
  <c r="I324" i="6"/>
  <c r="E324" i="6"/>
  <c r="H324" i="6"/>
  <c r="D324" i="6"/>
  <c r="L324" i="6"/>
  <c r="C324" i="6"/>
  <c r="J324" i="6"/>
  <c r="V324" i="6" s="1"/>
  <c r="B325" i="6"/>
  <c r="G324" i="6"/>
  <c r="F324" i="6"/>
  <c r="B324" i="5"/>
  <c r="J323" i="5"/>
  <c r="F323" i="5"/>
  <c r="I323" i="5"/>
  <c r="E323" i="5"/>
  <c r="H323" i="5"/>
  <c r="D323" i="5"/>
  <c r="L323" i="5"/>
  <c r="C323" i="5"/>
  <c r="G323" i="5"/>
  <c r="N323" i="5" l="1"/>
  <c r="U323" i="7"/>
  <c r="W323" i="7" s="1"/>
  <c r="U323" i="6"/>
  <c r="W323" i="6" s="1"/>
  <c r="I325" i="6"/>
  <c r="E325" i="6"/>
  <c r="H325" i="6"/>
  <c r="D325" i="6"/>
  <c r="G325" i="6"/>
  <c r="B326" i="6"/>
  <c r="F325" i="6"/>
  <c r="C325" i="6"/>
  <c r="L325" i="6"/>
  <c r="J325" i="6"/>
  <c r="V325" i="6" s="1"/>
  <c r="H325" i="7"/>
  <c r="D325" i="7"/>
  <c r="J325" i="7"/>
  <c r="V325" i="7" s="1"/>
  <c r="E325" i="7"/>
  <c r="L325" i="7"/>
  <c r="C325" i="7"/>
  <c r="I325" i="7"/>
  <c r="G325" i="7"/>
  <c r="F325" i="7"/>
  <c r="B326" i="7"/>
  <c r="B325" i="5"/>
  <c r="J324" i="5"/>
  <c r="F324" i="5"/>
  <c r="I324" i="5"/>
  <c r="E324" i="5"/>
  <c r="H324" i="5"/>
  <c r="D324" i="5"/>
  <c r="C324" i="5"/>
  <c r="L324" i="5"/>
  <c r="G324" i="5"/>
  <c r="N324" i="6"/>
  <c r="N324" i="7"/>
  <c r="U324" i="7" l="1"/>
  <c r="W324" i="7" s="1"/>
  <c r="U324" i="6"/>
  <c r="W324" i="6" s="1"/>
  <c r="N324" i="5"/>
  <c r="N325" i="6"/>
  <c r="I326" i="6"/>
  <c r="E326" i="6"/>
  <c r="H326" i="6"/>
  <c r="D326" i="6"/>
  <c r="L326" i="6"/>
  <c r="C326" i="6"/>
  <c r="J326" i="6"/>
  <c r="V326" i="6" s="1"/>
  <c r="G326" i="6"/>
  <c r="F326" i="6"/>
  <c r="B327" i="6"/>
  <c r="H326" i="7"/>
  <c r="D326" i="7"/>
  <c r="B327" i="7"/>
  <c r="I326" i="7"/>
  <c r="C326" i="7"/>
  <c r="F326" i="7"/>
  <c r="L326" i="7"/>
  <c r="E326" i="7"/>
  <c r="J326" i="7"/>
  <c r="V326" i="7" s="1"/>
  <c r="G326" i="7"/>
  <c r="B326" i="5"/>
  <c r="J325" i="5"/>
  <c r="F325" i="5"/>
  <c r="I325" i="5"/>
  <c r="E325" i="5"/>
  <c r="H325" i="5"/>
  <c r="D325" i="5"/>
  <c r="G325" i="5"/>
  <c r="L325" i="5"/>
  <c r="C325" i="5"/>
  <c r="N325" i="7"/>
  <c r="N325" i="5" l="1"/>
  <c r="U325" i="7"/>
  <c r="W325" i="7" s="1"/>
  <c r="U325" i="6"/>
  <c r="W325" i="6" s="1"/>
  <c r="I327" i="6"/>
  <c r="E327" i="6"/>
  <c r="H327" i="6"/>
  <c r="D327" i="6"/>
  <c r="G327" i="6"/>
  <c r="B328" i="6"/>
  <c r="F327" i="6"/>
  <c r="L327" i="6"/>
  <c r="J327" i="6"/>
  <c r="V327" i="6" s="1"/>
  <c r="C327" i="6"/>
  <c r="B327" i="5"/>
  <c r="J326" i="5"/>
  <c r="F326" i="5"/>
  <c r="I326" i="5"/>
  <c r="E326" i="5"/>
  <c r="H326" i="5"/>
  <c r="D326" i="5"/>
  <c r="L326" i="5"/>
  <c r="G326" i="5"/>
  <c r="C326" i="5"/>
  <c r="H327" i="7"/>
  <c r="D327" i="7"/>
  <c r="G327" i="7"/>
  <c r="I327" i="7"/>
  <c r="B328" i="7"/>
  <c r="F327" i="7"/>
  <c r="C327" i="7"/>
  <c r="L327" i="7"/>
  <c r="J327" i="7"/>
  <c r="V327" i="7" s="1"/>
  <c r="E327" i="7"/>
  <c r="N326" i="7"/>
  <c r="N326" i="6"/>
  <c r="U326" i="7" l="1"/>
  <c r="W326" i="7" s="1"/>
  <c r="U326" i="6"/>
  <c r="W326" i="6" s="1"/>
  <c r="N326" i="5"/>
  <c r="B328" i="5"/>
  <c r="J327" i="5"/>
  <c r="F327" i="5"/>
  <c r="I327" i="5"/>
  <c r="E327" i="5"/>
  <c r="H327" i="5"/>
  <c r="D327" i="5"/>
  <c r="L327" i="5"/>
  <c r="C327" i="5"/>
  <c r="G327" i="5"/>
  <c r="I328" i="6"/>
  <c r="E328" i="6"/>
  <c r="H328" i="6"/>
  <c r="D328" i="6"/>
  <c r="L328" i="6"/>
  <c r="C328" i="6"/>
  <c r="J328" i="6"/>
  <c r="V328" i="6" s="1"/>
  <c r="B329" i="6"/>
  <c r="G328" i="6"/>
  <c r="F328" i="6"/>
  <c r="N327" i="7"/>
  <c r="H328" i="7"/>
  <c r="D328" i="7"/>
  <c r="L328" i="7"/>
  <c r="F328" i="7"/>
  <c r="J328" i="7"/>
  <c r="V328" i="7" s="1"/>
  <c r="C328" i="7"/>
  <c r="I328" i="7"/>
  <c r="E328" i="7"/>
  <c r="B329" i="7"/>
  <c r="G328" i="7"/>
  <c r="N327" i="6"/>
  <c r="U327" i="7" l="1"/>
  <c r="W327" i="7" s="1"/>
  <c r="U327" i="6"/>
  <c r="W327" i="6" s="1"/>
  <c r="H329" i="7"/>
  <c r="D329" i="7"/>
  <c r="J329" i="7"/>
  <c r="E329" i="7"/>
  <c r="F329" i="7"/>
  <c r="L329" i="7"/>
  <c r="C329" i="7"/>
  <c r="G329" i="7"/>
  <c r="B330" i="7"/>
  <c r="I329" i="7"/>
  <c r="I329" i="6"/>
  <c r="E329" i="6"/>
  <c r="H329" i="6"/>
  <c r="D329" i="6"/>
  <c r="G329" i="6"/>
  <c r="B330" i="6"/>
  <c r="F329" i="6"/>
  <c r="C329" i="6"/>
  <c r="L329" i="6"/>
  <c r="J329" i="6"/>
  <c r="N327" i="5"/>
  <c r="N328" i="7"/>
  <c r="N328" i="6"/>
  <c r="B329" i="5"/>
  <c r="J328" i="5"/>
  <c r="F328" i="5"/>
  <c r="I328" i="5"/>
  <c r="E328" i="5"/>
  <c r="H328" i="5"/>
  <c r="D328" i="5"/>
  <c r="C328" i="5"/>
  <c r="L328" i="5"/>
  <c r="G328" i="5"/>
  <c r="U328" i="7" l="1"/>
  <c r="W328" i="7" s="1"/>
  <c r="U328" i="6"/>
  <c r="W328" i="6" s="1"/>
  <c r="N329" i="6"/>
  <c r="V329" i="6"/>
  <c r="N329" i="7"/>
  <c r="V329" i="7"/>
  <c r="B330" i="5"/>
  <c r="J329" i="5"/>
  <c r="F329" i="5"/>
  <c r="I329" i="5"/>
  <c r="E329" i="5"/>
  <c r="H329" i="5"/>
  <c r="D329" i="5"/>
  <c r="G329" i="5"/>
  <c r="L329" i="5"/>
  <c r="C329" i="5"/>
  <c r="I330" i="6"/>
  <c r="E330" i="6"/>
  <c r="H330" i="6"/>
  <c r="D330" i="6"/>
  <c r="L330" i="6"/>
  <c r="C330" i="6"/>
  <c r="J330" i="6"/>
  <c r="V330" i="6" s="1"/>
  <c r="G330" i="6"/>
  <c r="F330" i="6"/>
  <c r="B331" i="6"/>
  <c r="N328" i="5"/>
  <c r="H330" i="7"/>
  <c r="D330" i="7"/>
  <c r="B331" i="7"/>
  <c r="I330" i="7"/>
  <c r="C330" i="7"/>
  <c r="G330" i="7"/>
  <c r="F330" i="7"/>
  <c r="J330" i="7"/>
  <c r="V330" i="7" s="1"/>
  <c r="E330" i="7"/>
  <c r="L330" i="7"/>
  <c r="U329" i="7" l="1"/>
  <c r="W329" i="7" s="1"/>
  <c r="U329" i="6"/>
  <c r="W329" i="6" s="1"/>
  <c r="I331" i="6"/>
  <c r="E331" i="6"/>
  <c r="H331" i="6"/>
  <c r="D331" i="6"/>
  <c r="G331" i="6"/>
  <c r="B332" i="6"/>
  <c r="F331" i="6"/>
  <c r="L331" i="6"/>
  <c r="J331" i="6"/>
  <c r="V331" i="6" s="1"/>
  <c r="C331" i="6"/>
  <c r="N329" i="5"/>
  <c r="H331" i="7"/>
  <c r="D331" i="7"/>
  <c r="G331" i="7"/>
  <c r="J331" i="7"/>
  <c r="C331" i="7"/>
  <c r="I331" i="7"/>
  <c r="L331" i="7"/>
  <c r="F331" i="7"/>
  <c r="E331" i="7"/>
  <c r="B332" i="7"/>
  <c r="N330" i="7"/>
  <c r="N330" i="6"/>
  <c r="B331" i="5"/>
  <c r="J330" i="5"/>
  <c r="F330" i="5"/>
  <c r="I330" i="5"/>
  <c r="E330" i="5"/>
  <c r="H330" i="5"/>
  <c r="D330" i="5"/>
  <c r="L330" i="5"/>
  <c r="G330" i="5"/>
  <c r="C330" i="5"/>
  <c r="N331" i="7" l="1"/>
  <c r="V331" i="7"/>
  <c r="U330" i="7"/>
  <c r="W330" i="7" s="1"/>
  <c r="U330" i="6"/>
  <c r="W330" i="6" s="1"/>
  <c r="B332" i="5"/>
  <c r="J331" i="5"/>
  <c r="F331" i="5"/>
  <c r="I331" i="5"/>
  <c r="E331" i="5"/>
  <c r="H331" i="5"/>
  <c r="D331" i="5"/>
  <c r="L331" i="5"/>
  <c r="G331" i="5"/>
  <c r="C331" i="5"/>
  <c r="I332" i="6"/>
  <c r="E332" i="6"/>
  <c r="H332" i="6"/>
  <c r="D332" i="6"/>
  <c r="L332" i="6"/>
  <c r="C332" i="6"/>
  <c r="J332" i="6"/>
  <c r="V332" i="6" s="1"/>
  <c r="B333" i="6"/>
  <c r="G332" i="6"/>
  <c r="F332" i="6"/>
  <c r="N330" i="5"/>
  <c r="H332" i="7"/>
  <c r="D332" i="7"/>
  <c r="L332" i="7"/>
  <c r="F332" i="7"/>
  <c r="E332" i="7"/>
  <c r="J332" i="7"/>
  <c r="V332" i="7" s="1"/>
  <c r="C332" i="7"/>
  <c r="B333" i="7"/>
  <c r="I332" i="7"/>
  <c r="G332" i="7"/>
  <c r="N331" i="6"/>
  <c r="U331" i="7" l="1"/>
  <c r="W331" i="7" s="1"/>
  <c r="U331" i="6"/>
  <c r="W331" i="6" s="1"/>
  <c r="I333" i="6"/>
  <c r="E333" i="6"/>
  <c r="H333" i="6"/>
  <c r="D333" i="6"/>
  <c r="G333" i="6"/>
  <c r="B334" i="6"/>
  <c r="F333" i="6"/>
  <c r="C333" i="6"/>
  <c r="L333" i="6"/>
  <c r="J333" i="6"/>
  <c r="V333" i="6" s="1"/>
  <c r="N331" i="5"/>
  <c r="N332" i="7"/>
  <c r="H333" i="7"/>
  <c r="D333" i="7"/>
  <c r="J333" i="7"/>
  <c r="V333" i="7" s="1"/>
  <c r="E333" i="7"/>
  <c r="B334" i="7"/>
  <c r="G333" i="7"/>
  <c r="F333" i="7"/>
  <c r="L333" i="7"/>
  <c r="I333" i="7"/>
  <c r="C333" i="7"/>
  <c r="N332" i="6"/>
  <c r="B333" i="5"/>
  <c r="J332" i="5"/>
  <c r="F332" i="5"/>
  <c r="I332" i="5"/>
  <c r="E332" i="5"/>
  <c r="H332" i="5"/>
  <c r="D332" i="5"/>
  <c r="C332" i="5"/>
  <c r="G332" i="5"/>
  <c r="L332" i="5"/>
  <c r="U332" i="7" l="1"/>
  <c r="W332" i="7" s="1"/>
  <c r="U332" i="6"/>
  <c r="W332" i="6" s="1"/>
  <c r="N333" i="7"/>
  <c r="B334" i="5"/>
  <c r="J333" i="5"/>
  <c r="F333" i="5"/>
  <c r="I333" i="5"/>
  <c r="E333" i="5"/>
  <c r="H333" i="5"/>
  <c r="D333" i="5"/>
  <c r="G333" i="5"/>
  <c r="L333" i="5"/>
  <c r="C333" i="5"/>
  <c r="N333" i="6"/>
  <c r="I334" i="6"/>
  <c r="E334" i="6"/>
  <c r="H334" i="6"/>
  <c r="D334" i="6"/>
  <c r="L334" i="6"/>
  <c r="C334" i="6"/>
  <c r="J334" i="6"/>
  <c r="G334" i="6"/>
  <c r="F334" i="6"/>
  <c r="B335" i="6"/>
  <c r="N332" i="5"/>
  <c r="H334" i="7"/>
  <c r="D334" i="7"/>
  <c r="B335" i="7"/>
  <c r="I334" i="7"/>
  <c r="C334" i="7"/>
  <c r="J334" i="7"/>
  <c r="V334" i="7" s="1"/>
  <c r="G334" i="7"/>
  <c r="E334" i="7"/>
  <c r="L334" i="7"/>
  <c r="F334" i="7"/>
  <c r="U333" i="7" l="1"/>
  <c r="W333" i="7" s="1"/>
  <c r="U333" i="6"/>
  <c r="W333" i="6" s="1"/>
  <c r="N334" i="6"/>
  <c r="V334" i="6"/>
  <c r="N333" i="5"/>
  <c r="H335" i="7"/>
  <c r="D335" i="7"/>
  <c r="G335" i="7"/>
  <c r="L335" i="7"/>
  <c r="E335" i="7"/>
  <c r="J335" i="7"/>
  <c r="V335" i="7" s="1"/>
  <c r="C335" i="7"/>
  <c r="F335" i="7"/>
  <c r="B336" i="7"/>
  <c r="I335" i="7"/>
  <c r="I335" i="6"/>
  <c r="E335" i="6"/>
  <c r="H335" i="6"/>
  <c r="D335" i="6"/>
  <c r="G335" i="6"/>
  <c r="B336" i="6"/>
  <c r="F335" i="6"/>
  <c r="L335" i="6"/>
  <c r="J335" i="6"/>
  <c r="C335" i="6"/>
  <c r="B335" i="5"/>
  <c r="J334" i="5"/>
  <c r="F334" i="5"/>
  <c r="I334" i="5"/>
  <c r="E334" i="5"/>
  <c r="H334" i="5"/>
  <c r="D334" i="5"/>
  <c r="L334" i="5"/>
  <c r="G334" i="5"/>
  <c r="C334" i="5"/>
  <c r="N334" i="7"/>
  <c r="U334" i="7" l="1"/>
  <c r="W334" i="7" s="1"/>
  <c r="U334" i="6"/>
  <c r="W334" i="6" s="1"/>
  <c r="N335" i="6"/>
  <c r="V335" i="6"/>
  <c r="B337" i="6"/>
  <c r="J336" i="6"/>
  <c r="V336" i="6" s="1"/>
  <c r="F336" i="6"/>
  <c r="L336" i="6"/>
  <c r="E336" i="6"/>
  <c r="I336" i="6"/>
  <c r="D336" i="6"/>
  <c r="C336" i="6"/>
  <c r="H336" i="6"/>
  <c r="G336" i="6"/>
  <c r="N334" i="5"/>
  <c r="N335" i="7"/>
  <c r="B336" i="5"/>
  <c r="J335" i="5"/>
  <c r="F335" i="5"/>
  <c r="I335" i="5"/>
  <c r="E335" i="5"/>
  <c r="H335" i="5"/>
  <c r="D335" i="5"/>
  <c r="L335" i="5"/>
  <c r="G335" i="5"/>
  <c r="C335" i="5"/>
  <c r="H336" i="7"/>
  <c r="D336" i="7"/>
  <c r="L336" i="7"/>
  <c r="F336" i="7"/>
  <c r="B337" i="7"/>
  <c r="G336" i="7"/>
  <c r="E336" i="7"/>
  <c r="I336" i="7"/>
  <c r="C336" i="7"/>
  <c r="J336" i="7"/>
  <c r="U335" i="7" l="1"/>
  <c r="W335" i="7" s="1"/>
  <c r="U335" i="6"/>
  <c r="W335" i="6" s="1"/>
  <c r="N336" i="7"/>
  <c r="V336" i="7"/>
  <c r="H337" i="7"/>
  <c r="D337" i="7"/>
  <c r="J337" i="7"/>
  <c r="V337" i="7" s="1"/>
  <c r="E337" i="7"/>
  <c r="I337" i="7"/>
  <c r="B338" i="7"/>
  <c r="G337" i="7"/>
  <c r="L337" i="7"/>
  <c r="F337" i="7"/>
  <c r="C337" i="7"/>
  <c r="N335" i="5"/>
  <c r="N336" i="6"/>
  <c r="B337" i="5"/>
  <c r="J336" i="5"/>
  <c r="F336" i="5"/>
  <c r="I336" i="5"/>
  <c r="E336" i="5"/>
  <c r="H336" i="5"/>
  <c r="D336" i="5"/>
  <c r="C336" i="5"/>
  <c r="G336" i="5"/>
  <c r="L336" i="5"/>
  <c r="B338" i="6"/>
  <c r="J337" i="6"/>
  <c r="F337" i="6"/>
  <c r="I337" i="6"/>
  <c r="D337" i="6"/>
  <c r="H337" i="6"/>
  <c r="C337" i="6"/>
  <c r="L337" i="6"/>
  <c r="G337" i="6"/>
  <c r="E337" i="6"/>
  <c r="N337" i="6" l="1"/>
  <c r="V337" i="6"/>
  <c r="U336" i="7"/>
  <c r="W336" i="7" s="1"/>
  <c r="U336" i="6"/>
  <c r="W336" i="6" s="1"/>
  <c r="B339" i="6"/>
  <c r="J338" i="6"/>
  <c r="V338" i="6" s="1"/>
  <c r="F338" i="6"/>
  <c r="H338" i="6"/>
  <c r="C338" i="6"/>
  <c r="G338" i="6"/>
  <c r="L338" i="6"/>
  <c r="I338" i="6"/>
  <c r="E338" i="6"/>
  <c r="D338" i="6"/>
  <c r="N337" i="7"/>
  <c r="N336" i="5"/>
  <c r="H338" i="7"/>
  <c r="D338" i="7"/>
  <c r="B339" i="7"/>
  <c r="I338" i="7"/>
  <c r="C338" i="7"/>
  <c r="L338" i="7"/>
  <c r="E338" i="7"/>
  <c r="J338" i="7"/>
  <c r="G338" i="7"/>
  <c r="F338" i="7"/>
  <c r="B338" i="5"/>
  <c r="J337" i="5"/>
  <c r="F337" i="5"/>
  <c r="I337" i="5"/>
  <c r="E337" i="5"/>
  <c r="H337" i="5"/>
  <c r="D337" i="5"/>
  <c r="G337" i="5"/>
  <c r="L337" i="5"/>
  <c r="C337" i="5"/>
  <c r="N338" i="7" l="1"/>
  <c r="V338" i="7"/>
  <c r="U337" i="7"/>
  <c r="W337" i="7" s="1"/>
  <c r="U337" i="6"/>
  <c r="W337" i="6" s="1"/>
  <c r="N337" i="5"/>
  <c r="B339" i="5"/>
  <c r="J338" i="5"/>
  <c r="F338" i="5"/>
  <c r="I338" i="5"/>
  <c r="E338" i="5"/>
  <c r="H338" i="5"/>
  <c r="D338" i="5"/>
  <c r="L338" i="5"/>
  <c r="G338" i="5"/>
  <c r="C338" i="5"/>
  <c r="H339" i="7"/>
  <c r="D339" i="7"/>
  <c r="G339" i="7"/>
  <c r="B340" i="7"/>
  <c r="F339" i="7"/>
  <c r="L339" i="7"/>
  <c r="E339" i="7"/>
  <c r="J339" i="7"/>
  <c r="V339" i="7" s="1"/>
  <c r="I339" i="7"/>
  <c r="C339" i="7"/>
  <c r="N338" i="6"/>
  <c r="B340" i="6"/>
  <c r="J339" i="6"/>
  <c r="V339" i="6" s="1"/>
  <c r="F339" i="6"/>
  <c r="G339" i="6"/>
  <c r="L339" i="6"/>
  <c r="E339" i="6"/>
  <c r="I339" i="6"/>
  <c r="H339" i="6"/>
  <c r="D339" i="6"/>
  <c r="C339" i="6"/>
  <c r="U338" i="7" l="1"/>
  <c r="W338" i="7" s="1"/>
  <c r="U338" i="6"/>
  <c r="W338" i="6" s="1"/>
  <c r="N339" i="6"/>
  <c r="B341" i="6"/>
  <c r="J340" i="6"/>
  <c r="F340" i="6"/>
  <c r="L340" i="6"/>
  <c r="E340" i="6"/>
  <c r="I340" i="6"/>
  <c r="D340" i="6"/>
  <c r="H340" i="6"/>
  <c r="G340" i="6"/>
  <c r="C340" i="6"/>
  <c r="H340" i="7"/>
  <c r="D340" i="7"/>
  <c r="L340" i="7"/>
  <c r="F340" i="7"/>
  <c r="I340" i="7"/>
  <c r="B341" i="7"/>
  <c r="G340" i="7"/>
  <c r="C340" i="7"/>
  <c r="J340" i="7"/>
  <c r="E340" i="7"/>
  <c r="N338" i="5"/>
  <c r="N339" i="7"/>
  <c r="B340" i="5"/>
  <c r="J339" i="5"/>
  <c r="F339" i="5"/>
  <c r="I339" i="5"/>
  <c r="E339" i="5"/>
  <c r="H339" i="5"/>
  <c r="D339" i="5"/>
  <c r="L339" i="5"/>
  <c r="G339" i="5"/>
  <c r="C339" i="5"/>
  <c r="N340" i="7" l="1"/>
  <c r="V340" i="7"/>
  <c r="N340" i="6"/>
  <c r="V340" i="6"/>
  <c r="U339" i="7"/>
  <c r="W339" i="7" s="1"/>
  <c r="U339" i="6"/>
  <c r="W339" i="6" s="1"/>
  <c r="B341" i="5"/>
  <c r="J340" i="5"/>
  <c r="F340" i="5"/>
  <c r="I340" i="5"/>
  <c r="E340" i="5"/>
  <c r="H340" i="5"/>
  <c r="D340" i="5"/>
  <c r="C340" i="5"/>
  <c r="G340" i="5"/>
  <c r="L340" i="5"/>
  <c r="B342" i="6"/>
  <c r="J341" i="6"/>
  <c r="V341" i="6" s="1"/>
  <c r="F341" i="6"/>
  <c r="I341" i="6"/>
  <c r="D341" i="6"/>
  <c r="H341" i="6"/>
  <c r="C341" i="6"/>
  <c r="G341" i="6"/>
  <c r="E341" i="6"/>
  <c r="L341" i="6"/>
  <c r="N339" i="5"/>
  <c r="H341" i="7"/>
  <c r="D341" i="7"/>
  <c r="J341" i="7"/>
  <c r="E341" i="7"/>
  <c r="L341" i="7"/>
  <c r="C341" i="7"/>
  <c r="I341" i="7"/>
  <c r="F341" i="7"/>
  <c r="B342" i="7"/>
  <c r="G341" i="7"/>
  <c r="U340" i="7" l="1"/>
  <c r="U340" i="6"/>
  <c r="W340" i="6" s="1"/>
  <c r="N341" i="7"/>
  <c r="V341" i="7"/>
  <c r="W340" i="7"/>
  <c r="N341" i="6"/>
  <c r="B343" i="6"/>
  <c r="J342" i="6"/>
  <c r="V342" i="6" s="1"/>
  <c r="F342" i="6"/>
  <c r="I342" i="6"/>
  <c r="H342" i="6"/>
  <c r="C342" i="6"/>
  <c r="G342" i="6"/>
  <c r="E342" i="6"/>
  <c r="D342" i="6"/>
  <c r="L342" i="6"/>
  <c r="H342" i="7"/>
  <c r="D342" i="7"/>
  <c r="B343" i="7"/>
  <c r="I342" i="7"/>
  <c r="C342" i="7"/>
  <c r="F342" i="7"/>
  <c r="L342" i="7"/>
  <c r="E342" i="7"/>
  <c r="G342" i="7"/>
  <c r="J342" i="7"/>
  <c r="V342" i="7" s="1"/>
  <c r="N340" i="5"/>
  <c r="B342" i="5"/>
  <c r="J341" i="5"/>
  <c r="F341" i="5"/>
  <c r="I341" i="5"/>
  <c r="E341" i="5"/>
  <c r="H341" i="5"/>
  <c r="D341" i="5"/>
  <c r="G341" i="5"/>
  <c r="L341" i="5"/>
  <c r="C341" i="5"/>
  <c r="U341" i="7" l="1"/>
  <c r="W341" i="7" s="1"/>
  <c r="U341" i="6"/>
  <c r="W341" i="6" s="1"/>
  <c r="N341" i="5"/>
  <c r="N342" i="6"/>
  <c r="H343" i="7"/>
  <c r="D343" i="7"/>
  <c r="G343" i="7"/>
  <c r="I343" i="7"/>
  <c r="B344" i="7"/>
  <c r="F343" i="7"/>
  <c r="J343" i="7"/>
  <c r="V343" i="7" s="1"/>
  <c r="E343" i="7"/>
  <c r="C343" i="7"/>
  <c r="L343" i="7"/>
  <c r="B344" i="6"/>
  <c r="J343" i="6"/>
  <c r="V343" i="6" s="1"/>
  <c r="F343" i="6"/>
  <c r="I343" i="6"/>
  <c r="E343" i="6"/>
  <c r="D343" i="6"/>
  <c r="L343" i="6"/>
  <c r="C343" i="6"/>
  <c r="H343" i="6"/>
  <c r="G343" i="6"/>
  <c r="B343" i="5"/>
  <c r="J342" i="5"/>
  <c r="F342" i="5"/>
  <c r="I342" i="5"/>
  <c r="E342" i="5"/>
  <c r="H342" i="5"/>
  <c r="D342" i="5"/>
  <c r="L342" i="5"/>
  <c r="G342" i="5"/>
  <c r="C342" i="5"/>
  <c r="N342" i="7"/>
  <c r="N342" i="5" l="1"/>
  <c r="U342" i="7"/>
  <c r="W342" i="7" s="1"/>
  <c r="U342" i="6"/>
  <c r="W342" i="6" s="1"/>
  <c r="N343" i="7"/>
  <c r="H344" i="7"/>
  <c r="D344" i="7"/>
  <c r="L344" i="7"/>
  <c r="F344" i="7"/>
  <c r="J344" i="7"/>
  <c r="V344" i="7" s="1"/>
  <c r="C344" i="7"/>
  <c r="I344" i="7"/>
  <c r="G344" i="7"/>
  <c r="E344" i="7"/>
  <c r="B345" i="7"/>
  <c r="B345" i="6"/>
  <c r="J344" i="6"/>
  <c r="V344" i="6" s="1"/>
  <c r="F344" i="6"/>
  <c r="I344" i="6"/>
  <c r="E344" i="6"/>
  <c r="H344" i="6"/>
  <c r="G344" i="6"/>
  <c r="L344" i="6"/>
  <c r="D344" i="6"/>
  <c r="C344" i="6"/>
  <c r="B344" i="5"/>
  <c r="J343" i="5"/>
  <c r="F343" i="5"/>
  <c r="I343" i="5"/>
  <c r="E343" i="5"/>
  <c r="H343" i="5"/>
  <c r="D343" i="5"/>
  <c r="L343" i="5"/>
  <c r="G343" i="5"/>
  <c r="C343" i="5"/>
  <c r="N343" i="6"/>
  <c r="U343" i="7" l="1"/>
  <c r="W343" i="7" s="1"/>
  <c r="U343" i="6"/>
  <c r="W343" i="6" s="1"/>
  <c r="N344" i="6"/>
  <c r="B346" i="6"/>
  <c r="J345" i="6"/>
  <c r="V345" i="6" s="1"/>
  <c r="F345" i="6"/>
  <c r="I345" i="6"/>
  <c r="E345" i="6"/>
  <c r="D345" i="6"/>
  <c r="L345" i="6"/>
  <c r="C345" i="6"/>
  <c r="H345" i="6"/>
  <c r="G345" i="6"/>
  <c r="N343" i="5"/>
  <c r="H345" i="7"/>
  <c r="D345" i="7"/>
  <c r="J345" i="7"/>
  <c r="E345" i="7"/>
  <c r="F345" i="7"/>
  <c r="L345" i="7"/>
  <c r="C345" i="7"/>
  <c r="B346" i="7"/>
  <c r="I345" i="7"/>
  <c r="G345" i="7"/>
  <c r="B345" i="5"/>
  <c r="J344" i="5"/>
  <c r="F344" i="5"/>
  <c r="I344" i="5"/>
  <c r="E344" i="5"/>
  <c r="H344" i="5"/>
  <c r="D344" i="5"/>
  <c r="C344" i="5"/>
  <c r="G344" i="5"/>
  <c r="L344" i="5"/>
  <c r="N344" i="7"/>
  <c r="U344" i="7" l="1"/>
  <c r="W344" i="7" s="1"/>
  <c r="U344" i="6"/>
  <c r="W344" i="6" s="1"/>
  <c r="N345" i="7"/>
  <c r="V345" i="7"/>
  <c r="H346" i="7"/>
  <c r="D346" i="7"/>
  <c r="B347" i="7"/>
  <c r="I346" i="7"/>
  <c r="C346" i="7"/>
  <c r="G346" i="7"/>
  <c r="F346" i="7"/>
  <c r="L346" i="7"/>
  <c r="J346" i="7"/>
  <c r="V346" i="7" s="1"/>
  <c r="E346" i="7"/>
  <c r="N345" i="6"/>
  <c r="N344" i="5"/>
  <c r="B346" i="5"/>
  <c r="J345" i="5"/>
  <c r="F345" i="5"/>
  <c r="I345" i="5"/>
  <c r="E345" i="5"/>
  <c r="H345" i="5"/>
  <c r="D345" i="5"/>
  <c r="G345" i="5"/>
  <c r="C345" i="5"/>
  <c r="L345" i="5"/>
  <c r="B347" i="6"/>
  <c r="J346" i="6"/>
  <c r="V346" i="6" s="1"/>
  <c r="F346" i="6"/>
  <c r="I346" i="6"/>
  <c r="E346" i="6"/>
  <c r="H346" i="6"/>
  <c r="G346" i="6"/>
  <c r="D346" i="6"/>
  <c r="C346" i="6"/>
  <c r="L346" i="6"/>
  <c r="U345" i="7" l="1"/>
  <c r="W345" i="7" s="1"/>
  <c r="U345" i="6"/>
  <c r="W345" i="6" s="1"/>
  <c r="B348" i="6"/>
  <c r="J347" i="6"/>
  <c r="V347" i="6" s="1"/>
  <c r="F347" i="6"/>
  <c r="I347" i="6"/>
  <c r="E347" i="6"/>
  <c r="D347" i="6"/>
  <c r="L347" i="6"/>
  <c r="C347" i="6"/>
  <c r="H347" i="6"/>
  <c r="G347" i="6"/>
  <c r="H347" i="7"/>
  <c r="D347" i="7"/>
  <c r="G347" i="7"/>
  <c r="J347" i="7"/>
  <c r="V347" i="7" s="1"/>
  <c r="C347" i="7"/>
  <c r="I347" i="7"/>
  <c r="E347" i="7"/>
  <c r="B348" i="7"/>
  <c r="L347" i="7"/>
  <c r="F347" i="7"/>
  <c r="N345" i="5"/>
  <c r="N346" i="6"/>
  <c r="B347" i="5"/>
  <c r="J346" i="5"/>
  <c r="F346" i="5"/>
  <c r="I346" i="5"/>
  <c r="E346" i="5"/>
  <c r="H346" i="5"/>
  <c r="D346" i="5"/>
  <c r="L346" i="5"/>
  <c r="G346" i="5"/>
  <c r="C346" i="5"/>
  <c r="N346" i="7"/>
  <c r="N346" i="5" l="1"/>
  <c r="U346" i="7"/>
  <c r="W346" i="7" s="1"/>
  <c r="U346" i="6"/>
  <c r="W346" i="6" s="1"/>
  <c r="H348" i="7"/>
  <c r="D348" i="7"/>
  <c r="L348" i="7"/>
  <c r="F348" i="7"/>
  <c r="E348" i="7"/>
  <c r="J348" i="7"/>
  <c r="V348" i="7" s="1"/>
  <c r="C348" i="7"/>
  <c r="G348" i="7"/>
  <c r="B349" i="7"/>
  <c r="I348" i="7"/>
  <c r="N347" i="6"/>
  <c r="B348" i="5"/>
  <c r="J347" i="5"/>
  <c r="F347" i="5"/>
  <c r="I347" i="5"/>
  <c r="E347" i="5"/>
  <c r="H347" i="5"/>
  <c r="D347" i="5"/>
  <c r="L347" i="5"/>
  <c r="C347" i="5"/>
  <c r="G347" i="5"/>
  <c r="N347" i="7"/>
  <c r="B349" i="6"/>
  <c r="J348" i="6"/>
  <c r="F348" i="6"/>
  <c r="I348" i="6"/>
  <c r="E348" i="6"/>
  <c r="H348" i="6"/>
  <c r="G348" i="6"/>
  <c r="L348" i="6"/>
  <c r="D348" i="6"/>
  <c r="C348" i="6"/>
  <c r="N348" i="6" l="1"/>
  <c r="V348" i="6"/>
  <c r="U347" i="7"/>
  <c r="W347" i="7" s="1"/>
  <c r="U347" i="6"/>
  <c r="W347" i="6" s="1"/>
  <c r="B349" i="5"/>
  <c r="J348" i="5"/>
  <c r="F348" i="5"/>
  <c r="I348" i="5"/>
  <c r="E348" i="5"/>
  <c r="H348" i="5"/>
  <c r="D348" i="5"/>
  <c r="C348" i="5"/>
  <c r="G348" i="5"/>
  <c r="L348" i="5"/>
  <c r="B350" i="6"/>
  <c r="J349" i="6"/>
  <c r="V349" i="6" s="1"/>
  <c r="F349" i="6"/>
  <c r="I349" i="6"/>
  <c r="E349" i="6"/>
  <c r="D349" i="6"/>
  <c r="L349" i="6"/>
  <c r="C349" i="6"/>
  <c r="H349" i="6"/>
  <c r="G349" i="6"/>
  <c r="N348" i="7"/>
  <c r="N347" i="5"/>
  <c r="H349" i="7"/>
  <c r="D349" i="7"/>
  <c r="J349" i="7"/>
  <c r="V349" i="7" s="1"/>
  <c r="E349" i="7"/>
  <c r="B350" i="7"/>
  <c r="G349" i="7"/>
  <c r="F349" i="7"/>
  <c r="I349" i="7"/>
  <c r="C349" i="7"/>
  <c r="L349" i="7"/>
  <c r="U348" i="7" l="1"/>
  <c r="W348" i="7" s="1"/>
  <c r="U348" i="6"/>
  <c r="W348" i="6" s="1"/>
  <c r="N349" i="6"/>
  <c r="B351" i="6"/>
  <c r="J350" i="6"/>
  <c r="V350" i="6" s="1"/>
  <c r="F350" i="6"/>
  <c r="I350" i="6"/>
  <c r="E350" i="6"/>
  <c r="H350" i="6"/>
  <c r="G350" i="6"/>
  <c r="D350" i="6"/>
  <c r="C350" i="6"/>
  <c r="L350" i="6"/>
  <c r="N348" i="5"/>
  <c r="H350" i="7"/>
  <c r="D350" i="7"/>
  <c r="B351" i="7"/>
  <c r="I350" i="7"/>
  <c r="C350" i="7"/>
  <c r="J350" i="7"/>
  <c r="V350" i="7" s="1"/>
  <c r="G350" i="7"/>
  <c r="L350" i="7"/>
  <c r="F350" i="7"/>
  <c r="E350" i="7"/>
  <c r="N349" i="7"/>
  <c r="B350" i="5"/>
  <c r="J349" i="5"/>
  <c r="F349" i="5"/>
  <c r="I349" i="5"/>
  <c r="E349" i="5"/>
  <c r="H349" i="5"/>
  <c r="D349" i="5"/>
  <c r="G349" i="5"/>
  <c r="C349" i="5"/>
  <c r="L349" i="5"/>
  <c r="U349" i="7" l="1"/>
  <c r="W349" i="7" s="1"/>
  <c r="U349" i="6"/>
  <c r="W349" i="6" s="1"/>
  <c r="N349" i="5"/>
  <c r="N350" i="6"/>
  <c r="B351" i="5"/>
  <c r="J350" i="5"/>
  <c r="F350" i="5"/>
  <c r="I350" i="5"/>
  <c r="E350" i="5"/>
  <c r="H350" i="5"/>
  <c r="D350" i="5"/>
  <c r="L350" i="5"/>
  <c r="G350" i="5"/>
  <c r="C350" i="5"/>
  <c r="H351" i="7"/>
  <c r="D351" i="7"/>
  <c r="G351" i="7"/>
  <c r="L351" i="7"/>
  <c r="E351" i="7"/>
  <c r="J351" i="7"/>
  <c r="V351" i="7" s="1"/>
  <c r="C351" i="7"/>
  <c r="B352" i="7"/>
  <c r="I351" i="7"/>
  <c r="F351" i="7"/>
  <c r="N350" i="7"/>
  <c r="B352" i="6"/>
  <c r="J351" i="6"/>
  <c r="V351" i="6" s="1"/>
  <c r="F351" i="6"/>
  <c r="I351" i="6"/>
  <c r="E351" i="6"/>
  <c r="D351" i="6"/>
  <c r="L351" i="6"/>
  <c r="C351" i="6"/>
  <c r="H351" i="6"/>
  <c r="G351" i="6"/>
  <c r="N350" i="5" l="1"/>
  <c r="U350" i="7"/>
  <c r="W350" i="7" s="1"/>
  <c r="U350" i="6"/>
  <c r="W350" i="6" s="1"/>
  <c r="B352" i="5"/>
  <c r="J351" i="5"/>
  <c r="F351" i="5"/>
  <c r="I351" i="5"/>
  <c r="E351" i="5"/>
  <c r="H351" i="5"/>
  <c r="D351" i="5"/>
  <c r="C351" i="5"/>
  <c r="L351" i="5"/>
  <c r="G351" i="5"/>
  <c r="B353" i="6"/>
  <c r="J352" i="6"/>
  <c r="V352" i="6" s="1"/>
  <c r="F352" i="6"/>
  <c r="I352" i="6"/>
  <c r="E352" i="6"/>
  <c r="H352" i="6"/>
  <c r="G352" i="6"/>
  <c r="L352" i="6"/>
  <c r="D352" i="6"/>
  <c r="C352" i="6"/>
  <c r="H352" i="7"/>
  <c r="D352" i="7"/>
  <c r="L352" i="7"/>
  <c r="F352" i="7"/>
  <c r="B353" i="7"/>
  <c r="G352" i="7"/>
  <c r="E352" i="7"/>
  <c r="J352" i="7"/>
  <c r="I352" i="7"/>
  <c r="C352" i="7"/>
  <c r="N351" i="7"/>
  <c r="N351" i="6"/>
  <c r="N352" i="7" l="1"/>
  <c r="V352" i="7"/>
  <c r="U351" i="7"/>
  <c r="W351" i="7" s="1"/>
  <c r="U351" i="6"/>
  <c r="W351" i="6" s="1"/>
  <c r="N352" i="6"/>
  <c r="N351" i="5"/>
  <c r="B354" i="6"/>
  <c r="J353" i="6"/>
  <c r="V353" i="6" s="1"/>
  <c r="F353" i="6"/>
  <c r="I353" i="6"/>
  <c r="E353" i="6"/>
  <c r="D353" i="6"/>
  <c r="L353" i="6"/>
  <c r="C353" i="6"/>
  <c r="H353" i="6"/>
  <c r="G353" i="6"/>
  <c r="H353" i="7"/>
  <c r="D353" i="7"/>
  <c r="J353" i="7"/>
  <c r="V353" i="7" s="1"/>
  <c r="E353" i="7"/>
  <c r="I353" i="7"/>
  <c r="B354" i="7"/>
  <c r="G353" i="7"/>
  <c r="C353" i="7"/>
  <c r="L353" i="7"/>
  <c r="F353" i="7"/>
  <c r="B353" i="5"/>
  <c r="J352" i="5"/>
  <c r="F352" i="5"/>
  <c r="I352" i="5"/>
  <c r="E352" i="5"/>
  <c r="H352" i="5"/>
  <c r="D352" i="5"/>
  <c r="C352" i="5"/>
  <c r="L352" i="5"/>
  <c r="G352" i="5"/>
  <c r="N352" i="5" l="1"/>
  <c r="U352" i="7"/>
  <c r="W352" i="7" s="1"/>
  <c r="U352" i="6"/>
  <c r="W352" i="6" s="1"/>
  <c r="H354" i="7"/>
  <c r="D354" i="7"/>
  <c r="B355" i="7"/>
  <c r="I354" i="7"/>
  <c r="C354" i="7"/>
  <c r="L354" i="7"/>
  <c r="E354" i="7"/>
  <c r="J354" i="7"/>
  <c r="F354" i="7"/>
  <c r="G354" i="7"/>
  <c r="N353" i="6"/>
  <c r="B354" i="5"/>
  <c r="J353" i="5"/>
  <c r="F353" i="5"/>
  <c r="I353" i="5"/>
  <c r="E353" i="5"/>
  <c r="H353" i="5"/>
  <c r="D353" i="5"/>
  <c r="G353" i="5"/>
  <c r="L353" i="5"/>
  <c r="C353" i="5"/>
  <c r="N353" i="7"/>
  <c r="B355" i="6"/>
  <c r="J354" i="6"/>
  <c r="V354" i="6" s="1"/>
  <c r="F354" i="6"/>
  <c r="I354" i="6"/>
  <c r="E354" i="6"/>
  <c r="H354" i="6"/>
  <c r="G354" i="6"/>
  <c r="D354" i="6"/>
  <c r="C354" i="6"/>
  <c r="L354" i="6"/>
  <c r="U353" i="7" l="1"/>
  <c r="W353" i="7" s="1"/>
  <c r="U353" i="6"/>
  <c r="W353" i="6" s="1"/>
  <c r="N354" i="7"/>
  <c r="V354" i="7"/>
  <c r="N354" i="6"/>
  <c r="H355" i="7"/>
  <c r="D355" i="7"/>
  <c r="G355" i="7"/>
  <c r="B356" i="7"/>
  <c r="F355" i="7"/>
  <c r="L355" i="7"/>
  <c r="E355" i="7"/>
  <c r="I355" i="7"/>
  <c r="C355" i="7"/>
  <c r="J355" i="7"/>
  <c r="B355" i="5"/>
  <c r="J354" i="5"/>
  <c r="F354" i="5"/>
  <c r="I354" i="5"/>
  <c r="E354" i="5"/>
  <c r="H354" i="5"/>
  <c r="D354" i="5"/>
  <c r="L354" i="5"/>
  <c r="G354" i="5"/>
  <c r="C354" i="5"/>
  <c r="B356" i="6"/>
  <c r="J355" i="6"/>
  <c r="V355" i="6" s="1"/>
  <c r="F355" i="6"/>
  <c r="I355" i="6"/>
  <c r="E355" i="6"/>
  <c r="D355" i="6"/>
  <c r="L355" i="6"/>
  <c r="C355" i="6"/>
  <c r="H355" i="6"/>
  <c r="G355" i="6"/>
  <c r="N353" i="5"/>
  <c r="U354" i="7" l="1"/>
  <c r="W354" i="7" s="1"/>
  <c r="U354" i="6"/>
  <c r="W354" i="6" s="1"/>
  <c r="N355" i="7"/>
  <c r="V355" i="7"/>
  <c r="B356" i="5"/>
  <c r="J355" i="5"/>
  <c r="F355" i="5"/>
  <c r="I355" i="5"/>
  <c r="E355" i="5"/>
  <c r="H355" i="5"/>
  <c r="D355" i="5"/>
  <c r="L355" i="5"/>
  <c r="G355" i="5"/>
  <c r="C355" i="5"/>
  <c r="N355" i="6"/>
  <c r="B357" i="6"/>
  <c r="J356" i="6"/>
  <c r="V356" i="6" s="1"/>
  <c r="L356" i="6"/>
  <c r="F356" i="6"/>
  <c r="I356" i="6"/>
  <c r="E356" i="6"/>
  <c r="H356" i="6"/>
  <c r="G356" i="6"/>
  <c r="D356" i="6"/>
  <c r="C356" i="6"/>
  <c r="N354" i="5"/>
  <c r="H356" i="7"/>
  <c r="D356" i="7"/>
  <c r="L356" i="7"/>
  <c r="F356" i="7"/>
  <c r="I356" i="7"/>
  <c r="B357" i="7"/>
  <c r="G356" i="7"/>
  <c r="J356" i="7"/>
  <c r="E356" i="7"/>
  <c r="C356" i="7"/>
  <c r="N356" i="7" l="1"/>
  <c r="V356" i="7"/>
  <c r="U355" i="7"/>
  <c r="W355" i="7" s="1"/>
  <c r="U355" i="6"/>
  <c r="W355" i="6" s="1"/>
  <c r="B358" i="6"/>
  <c r="J357" i="6"/>
  <c r="V357" i="6" s="1"/>
  <c r="F357" i="6"/>
  <c r="I357" i="6"/>
  <c r="E357" i="6"/>
  <c r="D357" i="6"/>
  <c r="L357" i="6"/>
  <c r="C357" i="6"/>
  <c r="H357" i="6"/>
  <c r="G357" i="6"/>
  <c r="N355" i="5"/>
  <c r="H357" i="7"/>
  <c r="D357" i="7"/>
  <c r="J357" i="7"/>
  <c r="V357" i="7" s="1"/>
  <c r="E357" i="7"/>
  <c r="L357" i="7"/>
  <c r="C357" i="7"/>
  <c r="I357" i="7"/>
  <c r="G357" i="7"/>
  <c r="F357" i="7"/>
  <c r="B358" i="7"/>
  <c r="N356" i="6"/>
  <c r="B357" i="5"/>
  <c r="J356" i="5"/>
  <c r="F356" i="5"/>
  <c r="I356" i="5"/>
  <c r="E356" i="5"/>
  <c r="H356" i="5"/>
  <c r="D356" i="5"/>
  <c r="C356" i="5"/>
  <c r="L356" i="5"/>
  <c r="G356" i="5"/>
  <c r="N356" i="5" l="1"/>
  <c r="U356" i="7"/>
  <c r="W356" i="7" s="1"/>
  <c r="U356" i="6"/>
  <c r="W356" i="6" s="1"/>
  <c r="N357" i="6"/>
  <c r="B358" i="5"/>
  <c r="J357" i="5"/>
  <c r="F357" i="5"/>
  <c r="I357" i="5"/>
  <c r="E357" i="5"/>
  <c r="H357" i="5"/>
  <c r="D357" i="5"/>
  <c r="G357" i="5"/>
  <c r="L357" i="5"/>
  <c r="C357" i="5"/>
  <c r="N357" i="7"/>
  <c r="H358" i="7"/>
  <c r="D358" i="7"/>
  <c r="B359" i="7"/>
  <c r="I358" i="7"/>
  <c r="C358" i="7"/>
  <c r="F358" i="7"/>
  <c r="L358" i="7"/>
  <c r="E358" i="7"/>
  <c r="J358" i="7"/>
  <c r="V358" i="7" s="1"/>
  <c r="G358" i="7"/>
  <c r="B359" i="6"/>
  <c r="J358" i="6"/>
  <c r="F358" i="6"/>
  <c r="I358" i="6"/>
  <c r="E358" i="6"/>
  <c r="H358" i="6"/>
  <c r="G358" i="6"/>
  <c r="L358" i="6"/>
  <c r="D358" i="6"/>
  <c r="C358" i="6"/>
  <c r="U357" i="7" l="1"/>
  <c r="W357" i="7" s="1"/>
  <c r="U357" i="6"/>
  <c r="W357" i="6" s="1"/>
  <c r="N358" i="6"/>
  <c r="V358" i="6"/>
  <c r="N358" i="7"/>
  <c r="N357" i="5"/>
  <c r="H359" i="7"/>
  <c r="D359" i="7"/>
  <c r="G359" i="7"/>
  <c r="I359" i="7"/>
  <c r="B360" i="7"/>
  <c r="F359" i="7"/>
  <c r="C359" i="7"/>
  <c r="L359" i="7"/>
  <c r="J359" i="7"/>
  <c r="V359" i="7" s="1"/>
  <c r="E359" i="7"/>
  <c r="B360" i="6"/>
  <c r="J359" i="6"/>
  <c r="V359" i="6" s="1"/>
  <c r="F359" i="6"/>
  <c r="I359" i="6"/>
  <c r="E359" i="6"/>
  <c r="D359" i="6"/>
  <c r="L359" i="6"/>
  <c r="C359" i="6"/>
  <c r="H359" i="6"/>
  <c r="G359" i="6"/>
  <c r="B359" i="5"/>
  <c r="J358" i="5"/>
  <c r="F358" i="5"/>
  <c r="I358" i="5"/>
  <c r="E358" i="5"/>
  <c r="H358" i="5"/>
  <c r="D358" i="5"/>
  <c r="L358" i="5"/>
  <c r="G358" i="5"/>
  <c r="C358" i="5"/>
  <c r="U358" i="7" l="1"/>
  <c r="W358" i="7" s="1"/>
  <c r="U358" i="6"/>
  <c r="W358" i="6" s="1"/>
  <c r="N359" i="6"/>
  <c r="B361" i="6"/>
  <c r="J360" i="6"/>
  <c r="V360" i="6" s="1"/>
  <c r="F360" i="6"/>
  <c r="I360" i="6"/>
  <c r="E360" i="6"/>
  <c r="H360" i="6"/>
  <c r="G360" i="6"/>
  <c r="D360" i="6"/>
  <c r="C360" i="6"/>
  <c r="L360" i="6"/>
  <c r="N358" i="5"/>
  <c r="B360" i="5"/>
  <c r="J359" i="5"/>
  <c r="F359" i="5"/>
  <c r="I359" i="5"/>
  <c r="E359" i="5"/>
  <c r="H359" i="5"/>
  <c r="D359" i="5"/>
  <c r="L359" i="5"/>
  <c r="G359" i="5"/>
  <c r="C359" i="5"/>
  <c r="N359" i="7"/>
  <c r="H360" i="7"/>
  <c r="D360" i="7"/>
  <c r="L360" i="7"/>
  <c r="F360" i="7"/>
  <c r="J360" i="7"/>
  <c r="C360" i="7"/>
  <c r="I360" i="7"/>
  <c r="E360" i="7"/>
  <c r="B361" i="7"/>
  <c r="G360" i="7"/>
  <c r="U359" i="7" l="1"/>
  <c r="W359" i="7" s="1"/>
  <c r="U359" i="6"/>
  <c r="W359" i="6" s="1"/>
  <c r="N360" i="7"/>
  <c r="V360" i="7"/>
  <c r="B361" i="5"/>
  <c r="J360" i="5"/>
  <c r="F360" i="5"/>
  <c r="I360" i="5"/>
  <c r="E360" i="5"/>
  <c r="H360" i="5"/>
  <c r="D360" i="5"/>
  <c r="C360" i="5"/>
  <c r="G360" i="5"/>
  <c r="L360" i="5"/>
  <c r="N360" i="6"/>
  <c r="H361" i="7"/>
  <c r="D361" i="7"/>
  <c r="J361" i="7"/>
  <c r="E361" i="7"/>
  <c r="F361" i="7"/>
  <c r="L361" i="7"/>
  <c r="C361" i="7"/>
  <c r="G361" i="7"/>
  <c r="B362" i="7"/>
  <c r="I361" i="7"/>
  <c r="N359" i="5"/>
  <c r="B362" i="6"/>
  <c r="J361" i="6"/>
  <c r="F361" i="6"/>
  <c r="I361" i="6"/>
  <c r="E361" i="6"/>
  <c r="D361" i="6"/>
  <c r="L361" i="6"/>
  <c r="C361" i="6"/>
  <c r="H361" i="6"/>
  <c r="G361" i="6"/>
  <c r="N361" i="6" l="1"/>
  <c r="V361" i="6"/>
  <c r="U360" i="7"/>
  <c r="W360" i="7" s="1"/>
  <c r="U360" i="6"/>
  <c r="W360" i="6" s="1"/>
  <c r="N361" i="7"/>
  <c r="V361" i="7"/>
  <c r="B363" i="6"/>
  <c r="J362" i="6"/>
  <c r="V362" i="6" s="1"/>
  <c r="F362" i="6"/>
  <c r="I362" i="6"/>
  <c r="E362" i="6"/>
  <c r="H362" i="6"/>
  <c r="G362" i="6"/>
  <c r="L362" i="6"/>
  <c r="D362" i="6"/>
  <c r="C362" i="6"/>
  <c r="N360" i="5"/>
  <c r="H362" i="7"/>
  <c r="D362" i="7"/>
  <c r="B363" i="7"/>
  <c r="I362" i="7"/>
  <c r="C362" i="7"/>
  <c r="G362" i="7"/>
  <c r="F362" i="7"/>
  <c r="J362" i="7"/>
  <c r="E362" i="7"/>
  <c r="L362" i="7"/>
  <c r="B362" i="5"/>
  <c r="J361" i="5"/>
  <c r="F361" i="5"/>
  <c r="I361" i="5"/>
  <c r="E361" i="5"/>
  <c r="H361" i="5"/>
  <c r="D361" i="5"/>
  <c r="G361" i="5"/>
  <c r="C361" i="5"/>
  <c r="L361" i="5"/>
  <c r="U361" i="7" l="1"/>
  <c r="U361" i="6"/>
  <c r="W361" i="6" s="1"/>
  <c r="N362" i="7"/>
  <c r="V362" i="7"/>
  <c r="W361" i="7"/>
  <c r="N361" i="5"/>
  <c r="N362" i="6"/>
  <c r="B363" i="5"/>
  <c r="J362" i="5"/>
  <c r="F362" i="5"/>
  <c r="I362" i="5"/>
  <c r="E362" i="5"/>
  <c r="H362" i="5"/>
  <c r="D362" i="5"/>
  <c r="L362" i="5"/>
  <c r="G362" i="5"/>
  <c r="C362" i="5"/>
  <c r="H363" i="7"/>
  <c r="D363" i="7"/>
  <c r="G363" i="7"/>
  <c r="J363" i="7"/>
  <c r="C363" i="7"/>
  <c r="I363" i="7"/>
  <c r="L363" i="7"/>
  <c r="F363" i="7"/>
  <c r="E363" i="7"/>
  <c r="B364" i="7"/>
  <c r="B364" i="6"/>
  <c r="J363" i="6"/>
  <c r="L363" i="6"/>
  <c r="F363" i="6"/>
  <c r="I363" i="6"/>
  <c r="E363" i="6"/>
  <c r="D363" i="6"/>
  <c r="C363" i="6"/>
  <c r="H363" i="6"/>
  <c r="G363" i="6"/>
  <c r="N363" i="6" l="1"/>
  <c r="V363" i="6"/>
  <c r="N363" i="7"/>
  <c r="V363" i="7"/>
  <c r="N362" i="5"/>
  <c r="U362" i="7"/>
  <c r="W362" i="7" s="1"/>
  <c r="U362" i="6"/>
  <c r="W362" i="6" s="1"/>
  <c r="B364" i="5"/>
  <c r="J363" i="5"/>
  <c r="F363" i="5"/>
  <c r="I363" i="5"/>
  <c r="E363" i="5"/>
  <c r="H363" i="5"/>
  <c r="D363" i="5"/>
  <c r="L363" i="5"/>
  <c r="G363" i="5"/>
  <c r="C363" i="5"/>
  <c r="B365" i="6"/>
  <c r="J364" i="6"/>
  <c r="F364" i="6"/>
  <c r="I364" i="6"/>
  <c r="D364" i="6"/>
  <c r="H364" i="6"/>
  <c r="C364" i="6"/>
  <c r="L364" i="6"/>
  <c r="G364" i="6"/>
  <c r="E364" i="6"/>
  <c r="H364" i="7"/>
  <c r="D364" i="7"/>
  <c r="L364" i="7"/>
  <c r="F364" i="7"/>
  <c r="E364" i="7"/>
  <c r="J364" i="7"/>
  <c r="V364" i="7" s="1"/>
  <c r="C364" i="7"/>
  <c r="B365" i="7"/>
  <c r="I364" i="7"/>
  <c r="G364" i="7"/>
  <c r="N364" i="6" l="1"/>
  <c r="V364" i="6"/>
  <c r="U363" i="7"/>
  <c r="W363" i="7" s="1"/>
  <c r="U363" i="6"/>
  <c r="W363" i="6" s="1"/>
  <c r="H365" i="7"/>
  <c r="D365" i="7"/>
  <c r="J365" i="7"/>
  <c r="V365" i="7" s="1"/>
  <c r="E365" i="7"/>
  <c r="B366" i="7"/>
  <c r="G365" i="7"/>
  <c r="F365" i="7"/>
  <c r="L365" i="7"/>
  <c r="I365" i="7"/>
  <c r="C365" i="7"/>
  <c r="B366" i="6"/>
  <c r="J365" i="6"/>
  <c r="F365" i="6"/>
  <c r="H365" i="6"/>
  <c r="C365" i="6"/>
  <c r="G365" i="6"/>
  <c r="L365" i="6"/>
  <c r="I365" i="6"/>
  <c r="E365" i="6"/>
  <c r="D365" i="6"/>
  <c r="N363" i="5"/>
  <c r="N364" i="7"/>
  <c r="B365" i="5"/>
  <c r="J364" i="5"/>
  <c r="F364" i="5"/>
  <c r="I364" i="5"/>
  <c r="E364" i="5"/>
  <c r="H364" i="5"/>
  <c r="D364" i="5"/>
  <c r="C364" i="5"/>
  <c r="L364" i="5"/>
  <c r="G364" i="5"/>
  <c r="U364" i="7" l="1"/>
  <c r="W364" i="7" s="1"/>
  <c r="U364" i="6"/>
  <c r="W364" i="6" s="1"/>
  <c r="N365" i="6"/>
  <c r="V365" i="6"/>
  <c r="N364" i="5"/>
  <c r="B367" i="6"/>
  <c r="J366" i="6"/>
  <c r="V366" i="6" s="1"/>
  <c r="F366" i="6"/>
  <c r="G366" i="6"/>
  <c r="L366" i="6"/>
  <c r="E366" i="6"/>
  <c r="I366" i="6"/>
  <c r="H366" i="6"/>
  <c r="D366" i="6"/>
  <c r="C366" i="6"/>
  <c r="N365" i="7"/>
  <c r="B366" i="5"/>
  <c r="J365" i="5"/>
  <c r="F365" i="5"/>
  <c r="I365" i="5"/>
  <c r="E365" i="5"/>
  <c r="H365" i="5"/>
  <c r="D365" i="5"/>
  <c r="G365" i="5"/>
  <c r="C365" i="5"/>
  <c r="L365" i="5"/>
  <c r="H366" i="7"/>
  <c r="D366" i="7"/>
  <c r="B367" i="7"/>
  <c r="I366" i="7"/>
  <c r="C366" i="7"/>
  <c r="J366" i="7"/>
  <c r="G366" i="7"/>
  <c r="E366" i="7"/>
  <c r="L366" i="7"/>
  <c r="F366" i="7"/>
  <c r="U365" i="7" l="1"/>
  <c r="W365" i="7" s="1"/>
  <c r="U365" i="6"/>
  <c r="W365" i="6" s="1"/>
  <c r="N366" i="7"/>
  <c r="V366" i="7"/>
  <c r="N366" i="6"/>
  <c r="H367" i="7"/>
  <c r="D367" i="7"/>
  <c r="G367" i="7"/>
  <c r="L367" i="7"/>
  <c r="E367" i="7"/>
  <c r="J367" i="7"/>
  <c r="V367" i="7" s="1"/>
  <c r="C367" i="7"/>
  <c r="F367" i="7"/>
  <c r="B368" i="7"/>
  <c r="I367" i="7"/>
  <c r="B367" i="5"/>
  <c r="J366" i="5"/>
  <c r="F366" i="5"/>
  <c r="I366" i="5"/>
  <c r="E366" i="5"/>
  <c r="H366" i="5"/>
  <c r="D366" i="5"/>
  <c r="L366" i="5"/>
  <c r="G366" i="5"/>
  <c r="C366" i="5"/>
  <c r="N365" i="5"/>
  <c r="B368" i="6"/>
  <c r="J367" i="6"/>
  <c r="V367" i="6" s="1"/>
  <c r="F367" i="6"/>
  <c r="L367" i="6"/>
  <c r="E367" i="6"/>
  <c r="I367" i="6"/>
  <c r="D367" i="6"/>
  <c r="H367" i="6"/>
  <c r="G367" i="6"/>
  <c r="C367" i="6"/>
  <c r="U366" i="7" l="1"/>
  <c r="W366" i="7" s="1"/>
  <c r="U366" i="6"/>
  <c r="W366" i="6" s="1"/>
  <c r="N366" i="5"/>
  <c r="N367" i="6"/>
  <c r="B368" i="5"/>
  <c r="J367" i="5"/>
  <c r="F367" i="5"/>
  <c r="I367" i="5"/>
  <c r="E367" i="5"/>
  <c r="H367" i="5"/>
  <c r="D367" i="5"/>
  <c r="L367" i="5"/>
  <c r="G367" i="5"/>
  <c r="C367" i="5"/>
  <c r="N367" i="7"/>
  <c r="B369" i="6"/>
  <c r="J368" i="6"/>
  <c r="V368" i="6" s="1"/>
  <c r="F368" i="6"/>
  <c r="I368" i="6"/>
  <c r="D368" i="6"/>
  <c r="H368" i="6"/>
  <c r="C368" i="6"/>
  <c r="G368" i="6"/>
  <c r="E368" i="6"/>
  <c r="L368" i="6"/>
  <c r="H368" i="7"/>
  <c r="D368" i="7"/>
  <c r="L368" i="7"/>
  <c r="F368" i="7"/>
  <c r="B369" i="7"/>
  <c r="G368" i="7"/>
  <c r="E368" i="7"/>
  <c r="I368" i="7"/>
  <c r="C368" i="7"/>
  <c r="J368" i="7"/>
  <c r="V368" i="7" s="1"/>
  <c r="U367" i="7" l="1"/>
  <c r="W367" i="7" s="1"/>
  <c r="U367" i="6"/>
  <c r="W367" i="6" s="1"/>
  <c r="N368" i="7"/>
  <c r="N367" i="5"/>
  <c r="B370" i="6"/>
  <c r="J369" i="6"/>
  <c r="F369" i="6"/>
  <c r="H369" i="6"/>
  <c r="C369" i="6"/>
  <c r="G369" i="6"/>
  <c r="E369" i="6"/>
  <c r="D369" i="6"/>
  <c r="L369" i="6"/>
  <c r="I369" i="6"/>
  <c r="H369" i="7"/>
  <c r="D369" i="7"/>
  <c r="J369" i="7"/>
  <c r="V369" i="7" s="1"/>
  <c r="E369" i="7"/>
  <c r="I369" i="7"/>
  <c r="B370" i="7"/>
  <c r="G369" i="7"/>
  <c r="L369" i="7"/>
  <c r="F369" i="7"/>
  <c r="C369" i="7"/>
  <c r="N368" i="6"/>
  <c r="B369" i="5"/>
  <c r="J368" i="5"/>
  <c r="F368" i="5"/>
  <c r="I368" i="5"/>
  <c r="E368" i="5"/>
  <c r="H368" i="5"/>
  <c r="D368" i="5"/>
  <c r="C368" i="5"/>
  <c r="L368" i="5"/>
  <c r="G368" i="5"/>
  <c r="N369" i="6" l="1"/>
  <c r="V369" i="6"/>
  <c r="U368" i="7"/>
  <c r="W368" i="7" s="1"/>
  <c r="U368" i="6"/>
  <c r="W368" i="6" s="1"/>
  <c r="B371" i="6"/>
  <c r="J370" i="6"/>
  <c r="F370" i="6"/>
  <c r="G370" i="6"/>
  <c r="L370" i="6"/>
  <c r="E370" i="6"/>
  <c r="D370" i="6"/>
  <c r="C370" i="6"/>
  <c r="I370" i="6"/>
  <c r="H370" i="6"/>
  <c r="H370" i="7"/>
  <c r="D370" i="7"/>
  <c r="B371" i="7"/>
  <c r="I370" i="7"/>
  <c r="C370" i="7"/>
  <c r="L370" i="7"/>
  <c r="E370" i="7"/>
  <c r="J370" i="7"/>
  <c r="V370" i="7" s="1"/>
  <c r="G370" i="7"/>
  <c r="F370" i="7"/>
  <c r="B370" i="5"/>
  <c r="J369" i="5"/>
  <c r="F369" i="5"/>
  <c r="I369" i="5"/>
  <c r="E369" i="5"/>
  <c r="H369" i="5"/>
  <c r="D369" i="5"/>
  <c r="G369" i="5"/>
  <c r="L369" i="5"/>
  <c r="C369" i="5"/>
  <c r="N369" i="7"/>
  <c r="N368" i="5"/>
  <c r="N370" i="6" l="1"/>
  <c r="V370" i="6"/>
  <c r="U369" i="7"/>
  <c r="W369" i="7" s="1"/>
  <c r="U369" i="6"/>
  <c r="W369" i="6" s="1"/>
  <c r="N369" i="5"/>
  <c r="N370" i="7"/>
  <c r="B371" i="5"/>
  <c r="J370" i="5"/>
  <c r="F370" i="5"/>
  <c r="I370" i="5"/>
  <c r="E370" i="5"/>
  <c r="H370" i="5"/>
  <c r="D370" i="5"/>
  <c r="L370" i="5"/>
  <c r="G370" i="5"/>
  <c r="C370" i="5"/>
  <c r="H371" i="7"/>
  <c r="D371" i="7"/>
  <c r="G371" i="7"/>
  <c r="B372" i="7"/>
  <c r="F371" i="7"/>
  <c r="L371" i="7"/>
  <c r="E371" i="7"/>
  <c r="J371" i="7"/>
  <c r="I371" i="7"/>
  <c r="C371" i="7"/>
  <c r="B372" i="6"/>
  <c r="J371" i="6"/>
  <c r="F371" i="6"/>
  <c r="L371" i="6"/>
  <c r="E371" i="6"/>
  <c r="I371" i="6"/>
  <c r="D371" i="6"/>
  <c r="C371" i="6"/>
  <c r="H371" i="6"/>
  <c r="G371" i="6"/>
  <c r="N371" i="6" l="1"/>
  <c r="V371" i="6"/>
  <c r="N371" i="7"/>
  <c r="V371" i="7"/>
  <c r="N370" i="5"/>
  <c r="U370" i="7"/>
  <c r="W370" i="7" s="1"/>
  <c r="U370" i="6"/>
  <c r="W370" i="6" s="1"/>
  <c r="H372" i="7"/>
  <c r="D372" i="7"/>
  <c r="L372" i="7"/>
  <c r="F372" i="7"/>
  <c r="I372" i="7"/>
  <c r="B373" i="7"/>
  <c r="G372" i="7"/>
  <c r="C372" i="7"/>
  <c r="J372" i="7"/>
  <c r="V372" i="7" s="1"/>
  <c r="E372" i="7"/>
  <c r="B373" i="6"/>
  <c r="J372" i="6"/>
  <c r="F372" i="6"/>
  <c r="I372" i="6"/>
  <c r="D372" i="6"/>
  <c r="H372" i="6"/>
  <c r="C372" i="6"/>
  <c r="L372" i="6"/>
  <c r="G372" i="6"/>
  <c r="E372" i="6"/>
  <c r="B372" i="5"/>
  <c r="J371" i="5"/>
  <c r="F371" i="5"/>
  <c r="I371" i="5"/>
  <c r="E371" i="5"/>
  <c r="H371" i="5"/>
  <c r="D371" i="5"/>
  <c r="L371" i="5"/>
  <c r="G371" i="5"/>
  <c r="C371" i="5"/>
  <c r="N372" i="6" l="1"/>
  <c r="V372" i="6"/>
  <c r="U371" i="7"/>
  <c r="W371" i="7" s="1"/>
  <c r="U371" i="6"/>
  <c r="W371" i="6" s="1"/>
  <c r="B374" i="6"/>
  <c r="J373" i="6"/>
  <c r="V373" i="6" s="1"/>
  <c r="F373" i="6"/>
  <c r="H373" i="6"/>
  <c r="C373" i="6"/>
  <c r="G373" i="6"/>
  <c r="L373" i="6"/>
  <c r="I373" i="6"/>
  <c r="E373" i="6"/>
  <c r="D373" i="6"/>
  <c r="N371" i="5"/>
  <c r="H373" i="7"/>
  <c r="D373" i="7"/>
  <c r="J373" i="7"/>
  <c r="V373" i="7" s="1"/>
  <c r="E373" i="7"/>
  <c r="L373" i="7"/>
  <c r="C373" i="7"/>
  <c r="I373" i="7"/>
  <c r="F373" i="7"/>
  <c r="B374" i="7"/>
  <c r="G373" i="7"/>
  <c r="B373" i="5"/>
  <c r="J372" i="5"/>
  <c r="F372" i="5"/>
  <c r="I372" i="5"/>
  <c r="E372" i="5"/>
  <c r="H372" i="5"/>
  <c r="D372" i="5"/>
  <c r="C372" i="5"/>
  <c r="L372" i="5"/>
  <c r="G372" i="5"/>
  <c r="N372" i="7"/>
  <c r="U372" i="7" l="1"/>
  <c r="W372" i="7" s="1"/>
  <c r="U372" i="6"/>
  <c r="W372" i="6" s="1"/>
  <c r="H374" i="7"/>
  <c r="D374" i="7"/>
  <c r="B375" i="7"/>
  <c r="I374" i="7"/>
  <c r="C374" i="7"/>
  <c r="F374" i="7"/>
  <c r="L374" i="7"/>
  <c r="E374" i="7"/>
  <c r="G374" i="7"/>
  <c r="J374" i="7"/>
  <c r="V374" i="7" s="1"/>
  <c r="N373" i="7"/>
  <c r="N373" i="6"/>
  <c r="N372" i="5"/>
  <c r="B374" i="5"/>
  <c r="J373" i="5"/>
  <c r="F373" i="5"/>
  <c r="I373" i="5"/>
  <c r="E373" i="5"/>
  <c r="H373" i="5"/>
  <c r="D373" i="5"/>
  <c r="G373" i="5"/>
  <c r="C373" i="5"/>
  <c r="L373" i="5"/>
  <c r="B375" i="6"/>
  <c r="J374" i="6"/>
  <c r="V374" i="6" s="1"/>
  <c r="F374" i="6"/>
  <c r="G374" i="6"/>
  <c r="L374" i="6"/>
  <c r="E374" i="6"/>
  <c r="I374" i="6"/>
  <c r="H374" i="6"/>
  <c r="D374" i="6"/>
  <c r="C374" i="6"/>
  <c r="U373" i="7" l="1"/>
  <c r="W373" i="7" s="1"/>
  <c r="U373" i="6"/>
  <c r="W373" i="6" s="1"/>
  <c r="H375" i="7"/>
  <c r="D375" i="7"/>
  <c r="G375" i="7"/>
  <c r="I375" i="7"/>
  <c r="B376" i="7"/>
  <c r="F375" i="7"/>
  <c r="J375" i="7"/>
  <c r="E375" i="7"/>
  <c r="C375" i="7"/>
  <c r="L375" i="7"/>
  <c r="B376" i="6"/>
  <c r="J375" i="6"/>
  <c r="V375" i="6" s="1"/>
  <c r="F375" i="6"/>
  <c r="L375" i="6"/>
  <c r="E375" i="6"/>
  <c r="I375" i="6"/>
  <c r="D375" i="6"/>
  <c r="H375" i="6"/>
  <c r="G375" i="6"/>
  <c r="C375" i="6"/>
  <c r="B375" i="5"/>
  <c r="J374" i="5"/>
  <c r="F374" i="5"/>
  <c r="I374" i="5"/>
  <c r="E374" i="5"/>
  <c r="H374" i="5"/>
  <c r="D374" i="5"/>
  <c r="L374" i="5"/>
  <c r="G374" i="5"/>
  <c r="C374" i="5"/>
  <c r="N374" i="7"/>
  <c r="N373" i="5"/>
  <c r="N374" i="6"/>
  <c r="N375" i="7" l="1"/>
  <c r="V375" i="7"/>
  <c r="U374" i="7"/>
  <c r="W374" i="7" s="1"/>
  <c r="U374" i="6"/>
  <c r="W374" i="6" s="1"/>
  <c r="N375" i="6"/>
  <c r="B377" i="6"/>
  <c r="J376" i="6"/>
  <c r="V376" i="6" s="1"/>
  <c r="F376" i="6"/>
  <c r="I376" i="6"/>
  <c r="D376" i="6"/>
  <c r="H376" i="6"/>
  <c r="C376" i="6"/>
  <c r="G376" i="6"/>
  <c r="E376" i="6"/>
  <c r="L376" i="6"/>
  <c r="N374" i="5"/>
  <c r="B376" i="5"/>
  <c r="J375" i="5"/>
  <c r="F375" i="5"/>
  <c r="I375" i="5"/>
  <c r="E375" i="5"/>
  <c r="H375" i="5"/>
  <c r="D375" i="5"/>
  <c r="L375" i="5"/>
  <c r="G375" i="5"/>
  <c r="C375" i="5"/>
  <c r="H376" i="7"/>
  <c r="D376" i="7"/>
  <c r="L376" i="7"/>
  <c r="F376" i="7"/>
  <c r="J376" i="7"/>
  <c r="V376" i="7" s="1"/>
  <c r="C376" i="7"/>
  <c r="I376" i="7"/>
  <c r="G376" i="7"/>
  <c r="E376" i="7"/>
  <c r="B377" i="7"/>
  <c r="U375" i="7" l="1"/>
  <c r="U375" i="6"/>
  <c r="W375" i="6" s="1"/>
  <c r="W375" i="7"/>
  <c r="B377" i="5"/>
  <c r="J376" i="5"/>
  <c r="F376" i="5"/>
  <c r="I376" i="5"/>
  <c r="E376" i="5"/>
  <c r="H376" i="5"/>
  <c r="D376" i="5"/>
  <c r="C376" i="5"/>
  <c r="L376" i="5"/>
  <c r="G376" i="5"/>
  <c r="H377" i="7"/>
  <c r="D377" i="7"/>
  <c r="J377" i="7"/>
  <c r="V377" i="7" s="1"/>
  <c r="E377" i="7"/>
  <c r="F377" i="7"/>
  <c r="L377" i="7"/>
  <c r="C377" i="7"/>
  <c r="B378" i="7"/>
  <c r="I377" i="7"/>
  <c r="G377" i="7"/>
  <c r="N376" i="6"/>
  <c r="N376" i="7"/>
  <c r="N375" i="5"/>
  <c r="B378" i="6"/>
  <c r="J377" i="6"/>
  <c r="V377" i="6" s="1"/>
  <c r="F377" i="6"/>
  <c r="H377" i="6"/>
  <c r="C377" i="6"/>
  <c r="G377" i="6"/>
  <c r="E377" i="6"/>
  <c r="D377" i="6"/>
  <c r="L377" i="6"/>
  <c r="I377" i="6"/>
  <c r="U376" i="7" l="1"/>
  <c r="W376" i="7" s="1"/>
  <c r="U376" i="6"/>
  <c r="W376" i="6" s="1"/>
  <c r="N376" i="5"/>
  <c r="B379" i="6"/>
  <c r="J378" i="6"/>
  <c r="V378" i="6" s="1"/>
  <c r="F378" i="6"/>
  <c r="G378" i="6"/>
  <c r="L378" i="6"/>
  <c r="E378" i="6"/>
  <c r="D378" i="6"/>
  <c r="C378" i="6"/>
  <c r="I378" i="6"/>
  <c r="H378" i="6"/>
  <c r="H378" i="7"/>
  <c r="D378" i="7"/>
  <c r="B379" i="7"/>
  <c r="I378" i="7"/>
  <c r="C378" i="7"/>
  <c r="G378" i="7"/>
  <c r="F378" i="7"/>
  <c r="L378" i="7"/>
  <c r="J378" i="7"/>
  <c r="V378" i="7" s="1"/>
  <c r="E378" i="7"/>
  <c r="N377" i="6"/>
  <c r="N377" i="7"/>
  <c r="B378" i="5"/>
  <c r="J377" i="5"/>
  <c r="F377" i="5"/>
  <c r="I377" i="5"/>
  <c r="E377" i="5"/>
  <c r="H377" i="5"/>
  <c r="D377" i="5"/>
  <c r="G377" i="5"/>
  <c r="C377" i="5"/>
  <c r="L377" i="5"/>
  <c r="U377" i="7" l="1"/>
  <c r="W377" i="7" s="1"/>
  <c r="U377" i="6"/>
  <c r="W377" i="6" s="1"/>
  <c r="N378" i="6"/>
  <c r="N377" i="5"/>
  <c r="B379" i="5"/>
  <c r="J378" i="5"/>
  <c r="F378" i="5"/>
  <c r="I378" i="5"/>
  <c r="E378" i="5"/>
  <c r="H378" i="5"/>
  <c r="D378" i="5"/>
  <c r="L378" i="5"/>
  <c r="G378" i="5"/>
  <c r="C378" i="5"/>
  <c r="N378" i="7"/>
  <c r="H379" i="7"/>
  <c r="D379" i="7"/>
  <c r="G379" i="7"/>
  <c r="J379" i="7"/>
  <c r="V379" i="7" s="1"/>
  <c r="C379" i="7"/>
  <c r="I379" i="7"/>
  <c r="E379" i="7"/>
  <c r="B380" i="7"/>
  <c r="L379" i="7"/>
  <c r="F379" i="7"/>
  <c r="B380" i="6"/>
  <c r="J379" i="6"/>
  <c r="F379" i="6"/>
  <c r="L379" i="6"/>
  <c r="E379" i="6"/>
  <c r="I379" i="6"/>
  <c r="D379" i="6"/>
  <c r="C379" i="6"/>
  <c r="H379" i="6"/>
  <c r="G379" i="6"/>
  <c r="N378" i="5" l="1"/>
  <c r="U378" i="7"/>
  <c r="W378" i="7" s="1"/>
  <c r="U378" i="6"/>
  <c r="W378" i="6" s="1"/>
  <c r="N379" i="6"/>
  <c r="V379" i="6"/>
  <c r="N379" i="7"/>
  <c r="B381" i="6"/>
  <c r="J380" i="6"/>
  <c r="V380" i="6" s="1"/>
  <c r="F380" i="6"/>
  <c r="I380" i="6"/>
  <c r="D380" i="6"/>
  <c r="H380" i="6"/>
  <c r="C380" i="6"/>
  <c r="L380" i="6"/>
  <c r="G380" i="6"/>
  <c r="E380" i="6"/>
  <c r="B380" i="5"/>
  <c r="J379" i="5"/>
  <c r="F379" i="5"/>
  <c r="I379" i="5"/>
  <c r="E379" i="5"/>
  <c r="H379" i="5"/>
  <c r="D379" i="5"/>
  <c r="L379" i="5"/>
  <c r="G379" i="5"/>
  <c r="C379" i="5"/>
  <c r="H380" i="7"/>
  <c r="D380" i="7"/>
  <c r="L380" i="7"/>
  <c r="F380" i="7"/>
  <c r="E380" i="7"/>
  <c r="J380" i="7"/>
  <c r="V380" i="7" s="1"/>
  <c r="C380" i="7"/>
  <c r="G380" i="7"/>
  <c r="B381" i="7"/>
  <c r="I380" i="7"/>
  <c r="U379" i="7" l="1"/>
  <c r="W379" i="7" s="1"/>
  <c r="U379" i="6"/>
  <c r="W379" i="6" s="1"/>
  <c r="N380" i="7"/>
  <c r="N380" i="6"/>
  <c r="H381" i="7"/>
  <c r="D381" i="7"/>
  <c r="J381" i="7"/>
  <c r="V381" i="7" s="1"/>
  <c r="E381" i="7"/>
  <c r="B382" i="7"/>
  <c r="G381" i="7"/>
  <c r="F381" i="7"/>
  <c r="I381" i="7"/>
  <c r="C381" i="7"/>
  <c r="L381" i="7"/>
  <c r="B382" i="6"/>
  <c r="J381" i="6"/>
  <c r="V381" i="6" s="1"/>
  <c r="F381" i="6"/>
  <c r="H381" i="6"/>
  <c r="C381" i="6"/>
  <c r="G381" i="6"/>
  <c r="L381" i="6"/>
  <c r="I381" i="6"/>
  <c r="E381" i="6"/>
  <c r="D381" i="6"/>
  <c r="N379" i="5"/>
  <c r="B381" i="5"/>
  <c r="J380" i="5"/>
  <c r="F380" i="5"/>
  <c r="I380" i="5"/>
  <c r="E380" i="5"/>
  <c r="H380" i="5"/>
  <c r="D380" i="5"/>
  <c r="C380" i="5"/>
  <c r="L380" i="5"/>
  <c r="G380" i="5"/>
  <c r="U380" i="7" l="1"/>
  <c r="W380" i="7" s="1"/>
  <c r="U380" i="6"/>
  <c r="W380" i="6" s="1"/>
  <c r="N381" i="7"/>
  <c r="N381" i="6"/>
  <c r="N380" i="5"/>
  <c r="B383" i="6"/>
  <c r="J382" i="6"/>
  <c r="F382" i="6"/>
  <c r="G382" i="6"/>
  <c r="L382" i="6"/>
  <c r="E382" i="6"/>
  <c r="I382" i="6"/>
  <c r="H382" i="6"/>
  <c r="D382" i="6"/>
  <c r="C382" i="6"/>
  <c r="B382" i="5"/>
  <c r="J381" i="5"/>
  <c r="F381" i="5"/>
  <c r="I381" i="5"/>
  <c r="E381" i="5"/>
  <c r="H381" i="5"/>
  <c r="D381" i="5"/>
  <c r="G381" i="5"/>
  <c r="C381" i="5"/>
  <c r="L381" i="5"/>
  <c r="H382" i="7"/>
  <c r="D382" i="7"/>
  <c r="B383" i="7"/>
  <c r="I382" i="7"/>
  <c r="C382" i="7"/>
  <c r="J382" i="7"/>
  <c r="V382" i="7" s="1"/>
  <c r="G382" i="7"/>
  <c r="L382" i="7"/>
  <c r="F382" i="7"/>
  <c r="E382" i="7"/>
  <c r="N382" i="6" l="1"/>
  <c r="V382" i="6"/>
  <c r="U381" i="7"/>
  <c r="W381" i="7" s="1"/>
  <c r="U381" i="6"/>
  <c r="W381" i="6" s="1"/>
  <c r="N382" i="7"/>
  <c r="B384" i="6"/>
  <c r="J383" i="6"/>
  <c r="V383" i="6" s="1"/>
  <c r="F383" i="6"/>
  <c r="L383" i="6"/>
  <c r="E383" i="6"/>
  <c r="I383" i="6"/>
  <c r="D383" i="6"/>
  <c r="H383" i="6"/>
  <c r="G383" i="6"/>
  <c r="C383" i="6"/>
  <c r="H383" i="7"/>
  <c r="D383" i="7"/>
  <c r="G383" i="7"/>
  <c r="L383" i="7"/>
  <c r="E383" i="7"/>
  <c r="J383" i="7"/>
  <c r="V383" i="7" s="1"/>
  <c r="C383" i="7"/>
  <c r="B384" i="7"/>
  <c r="I383" i="7"/>
  <c r="F383" i="7"/>
  <c r="B383" i="5"/>
  <c r="J382" i="5"/>
  <c r="F382" i="5"/>
  <c r="I382" i="5"/>
  <c r="E382" i="5"/>
  <c r="H382" i="5"/>
  <c r="D382" i="5"/>
  <c r="L382" i="5"/>
  <c r="G382" i="5"/>
  <c r="C382" i="5"/>
  <c r="N381" i="5"/>
  <c r="U382" i="7" l="1"/>
  <c r="W382" i="7" s="1"/>
  <c r="U382" i="6"/>
  <c r="W382" i="6" s="1"/>
  <c r="N383" i="7"/>
  <c r="N383" i="6"/>
  <c r="N382" i="5"/>
  <c r="H384" i="7"/>
  <c r="D384" i="7"/>
  <c r="L384" i="7"/>
  <c r="F384" i="7"/>
  <c r="B385" i="7"/>
  <c r="G384" i="7"/>
  <c r="E384" i="7"/>
  <c r="J384" i="7"/>
  <c r="I384" i="7"/>
  <c r="C384" i="7"/>
  <c r="B384" i="5"/>
  <c r="J383" i="5"/>
  <c r="F383" i="5"/>
  <c r="I383" i="5"/>
  <c r="E383" i="5"/>
  <c r="H383" i="5"/>
  <c r="D383" i="5"/>
  <c r="L383" i="5"/>
  <c r="G383" i="5"/>
  <c r="C383" i="5"/>
  <c r="B385" i="6"/>
  <c r="J384" i="6"/>
  <c r="V384" i="6" s="1"/>
  <c r="F384" i="6"/>
  <c r="I384" i="6"/>
  <c r="D384" i="6"/>
  <c r="H384" i="6"/>
  <c r="C384" i="6"/>
  <c r="G384" i="6"/>
  <c r="E384" i="6"/>
  <c r="L384" i="6"/>
  <c r="U383" i="7" l="1"/>
  <c r="W383" i="7" s="1"/>
  <c r="U383" i="6"/>
  <c r="W383" i="6" s="1"/>
  <c r="N384" i="7"/>
  <c r="V384" i="7"/>
  <c r="B386" i="6"/>
  <c r="J385" i="6"/>
  <c r="V385" i="6" s="1"/>
  <c r="F385" i="6"/>
  <c r="H385" i="6"/>
  <c r="C385" i="6"/>
  <c r="G385" i="6"/>
  <c r="E385" i="6"/>
  <c r="D385" i="6"/>
  <c r="L385" i="6"/>
  <c r="I385" i="6"/>
  <c r="H385" i="7"/>
  <c r="D385" i="7"/>
  <c r="J385" i="7"/>
  <c r="V385" i="7" s="1"/>
  <c r="E385" i="7"/>
  <c r="I385" i="7"/>
  <c r="B386" i="7"/>
  <c r="G385" i="7"/>
  <c r="C385" i="7"/>
  <c r="L385" i="7"/>
  <c r="F385" i="7"/>
  <c r="N383" i="5"/>
  <c r="N384" i="6"/>
  <c r="B385" i="5"/>
  <c r="J384" i="5"/>
  <c r="F384" i="5"/>
  <c r="I384" i="5"/>
  <c r="E384" i="5"/>
  <c r="H384" i="5"/>
  <c r="D384" i="5"/>
  <c r="C384" i="5"/>
  <c r="L384" i="5"/>
  <c r="G384" i="5"/>
  <c r="U384" i="7" l="1"/>
  <c r="W384" i="7" s="1"/>
  <c r="U384" i="6"/>
  <c r="W384" i="6" s="1"/>
  <c r="N385" i="6"/>
  <c r="N384" i="5"/>
  <c r="B386" i="5"/>
  <c r="J385" i="5"/>
  <c r="F385" i="5"/>
  <c r="I385" i="5"/>
  <c r="E385" i="5"/>
  <c r="H385" i="5"/>
  <c r="D385" i="5"/>
  <c r="G385" i="5"/>
  <c r="C385" i="5"/>
  <c r="L385" i="5"/>
  <c r="H386" i="7"/>
  <c r="D386" i="7"/>
  <c r="B387" i="7"/>
  <c r="I386" i="7"/>
  <c r="C386" i="7"/>
  <c r="L386" i="7"/>
  <c r="E386" i="7"/>
  <c r="J386" i="7"/>
  <c r="V386" i="7" s="1"/>
  <c r="F386" i="7"/>
  <c r="G386" i="7"/>
  <c r="N385" i="7"/>
  <c r="B387" i="6"/>
  <c r="J386" i="6"/>
  <c r="V386" i="6" s="1"/>
  <c r="F386" i="6"/>
  <c r="G386" i="6"/>
  <c r="L386" i="6"/>
  <c r="E386" i="6"/>
  <c r="D386" i="6"/>
  <c r="C386" i="6"/>
  <c r="I386" i="6"/>
  <c r="H386" i="6"/>
  <c r="U385" i="7" l="1"/>
  <c r="W385" i="7" s="1"/>
  <c r="U385" i="6"/>
  <c r="W385" i="6" s="1"/>
  <c r="N386" i="6"/>
  <c r="B388" i="6"/>
  <c r="J387" i="6"/>
  <c r="V387" i="6" s="1"/>
  <c r="F387" i="6"/>
  <c r="L387" i="6"/>
  <c r="E387" i="6"/>
  <c r="I387" i="6"/>
  <c r="D387" i="6"/>
  <c r="C387" i="6"/>
  <c r="H387" i="6"/>
  <c r="G387" i="6"/>
  <c r="N385" i="5"/>
  <c r="N386" i="7"/>
  <c r="H387" i="7"/>
  <c r="D387" i="7"/>
  <c r="G387" i="7"/>
  <c r="B388" i="7"/>
  <c r="F387" i="7"/>
  <c r="L387" i="7"/>
  <c r="E387" i="7"/>
  <c r="I387" i="7"/>
  <c r="C387" i="7"/>
  <c r="J387" i="7"/>
  <c r="B387" i="5"/>
  <c r="J386" i="5"/>
  <c r="F386" i="5"/>
  <c r="I386" i="5"/>
  <c r="E386" i="5"/>
  <c r="H386" i="5"/>
  <c r="D386" i="5"/>
  <c r="L386" i="5"/>
  <c r="G386" i="5"/>
  <c r="C386" i="5"/>
  <c r="U386" i="7" l="1"/>
  <c r="W386" i="7" s="1"/>
  <c r="U386" i="6"/>
  <c r="W386" i="6" s="1"/>
  <c r="N387" i="7"/>
  <c r="V387" i="7"/>
  <c r="N387" i="6"/>
  <c r="B388" i="5"/>
  <c r="J387" i="5"/>
  <c r="F387" i="5"/>
  <c r="I387" i="5"/>
  <c r="E387" i="5"/>
  <c r="H387" i="5"/>
  <c r="D387" i="5"/>
  <c r="L387" i="5"/>
  <c r="G387" i="5"/>
  <c r="C387" i="5"/>
  <c r="B389" i="6"/>
  <c r="J388" i="6"/>
  <c r="V388" i="6" s="1"/>
  <c r="F388" i="6"/>
  <c r="I388" i="6"/>
  <c r="D388" i="6"/>
  <c r="H388" i="6"/>
  <c r="C388" i="6"/>
  <c r="L388" i="6"/>
  <c r="G388" i="6"/>
  <c r="E388" i="6"/>
  <c r="N386" i="5"/>
  <c r="H388" i="7"/>
  <c r="D388" i="7"/>
  <c r="L388" i="7"/>
  <c r="F388" i="7"/>
  <c r="I388" i="7"/>
  <c r="B389" i="7"/>
  <c r="G388" i="7"/>
  <c r="J388" i="7"/>
  <c r="V388" i="7" s="1"/>
  <c r="E388" i="7"/>
  <c r="C388" i="7"/>
  <c r="U387" i="7" l="1"/>
  <c r="W387" i="7" s="1"/>
  <c r="U387" i="6"/>
  <c r="W387" i="6" s="1"/>
  <c r="N388" i="6"/>
  <c r="B390" i="6"/>
  <c r="J389" i="6"/>
  <c r="V389" i="6" s="1"/>
  <c r="F389" i="6"/>
  <c r="H389" i="6"/>
  <c r="C389" i="6"/>
  <c r="G389" i="6"/>
  <c r="L389" i="6"/>
  <c r="I389" i="6"/>
  <c r="E389" i="6"/>
  <c r="D389" i="6"/>
  <c r="N387" i="5"/>
  <c r="H389" i="7"/>
  <c r="D389" i="7"/>
  <c r="J389" i="7"/>
  <c r="V389" i="7" s="1"/>
  <c r="E389" i="7"/>
  <c r="L389" i="7"/>
  <c r="C389" i="7"/>
  <c r="I389" i="7"/>
  <c r="G389" i="7"/>
  <c r="F389" i="7"/>
  <c r="B390" i="7"/>
  <c r="N388" i="7"/>
  <c r="B389" i="5"/>
  <c r="J388" i="5"/>
  <c r="F388" i="5"/>
  <c r="I388" i="5"/>
  <c r="E388" i="5"/>
  <c r="H388" i="5"/>
  <c r="D388" i="5"/>
  <c r="C388" i="5"/>
  <c r="L388" i="5"/>
  <c r="G388" i="5"/>
  <c r="U388" i="7" l="1"/>
  <c r="W388" i="7" s="1"/>
  <c r="U388" i="6"/>
  <c r="W388" i="6" s="1"/>
  <c r="N388" i="5"/>
  <c r="N389" i="6"/>
  <c r="B390" i="5"/>
  <c r="J389" i="5"/>
  <c r="F389" i="5"/>
  <c r="I389" i="5"/>
  <c r="E389" i="5"/>
  <c r="H389" i="5"/>
  <c r="D389" i="5"/>
  <c r="G389" i="5"/>
  <c r="C389" i="5"/>
  <c r="L389" i="5"/>
  <c r="N389" i="7"/>
  <c r="H390" i="7"/>
  <c r="D390" i="7"/>
  <c r="B391" i="7"/>
  <c r="I390" i="7"/>
  <c r="C390" i="7"/>
  <c r="F390" i="7"/>
  <c r="L390" i="7"/>
  <c r="E390" i="7"/>
  <c r="J390" i="7"/>
  <c r="V390" i="7" s="1"/>
  <c r="G390" i="7"/>
  <c r="B391" i="6"/>
  <c r="J390" i="6"/>
  <c r="V390" i="6" s="1"/>
  <c r="F390" i="6"/>
  <c r="G390" i="6"/>
  <c r="L390" i="6"/>
  <c r="E390" i="6"/>
  <c r="I390" i="6"/>
  <c r="H390" i="6"/>
  <c r="D390" i="6"/>
  <c r="C390" i="6"/>
  <c r="U389" i="7" l="1"/>
  <c r="W389" i="7" s="1"/>
  <c r="U389" i="6"/>
  <c r="W389" i="6" s="1"/>
  <c r="N390" i="6"/>
  <c r="I391" i="7"/>
  <c r="D391" i="7"/>
  <c r="G391" i="7"/>
  <c r="J391" i="7"/>
  <c r="F391" i="7"/>
  <c r="C391" i="7"/>
  <c r="L391" i="7"/>
  <c r="E391" i="7"/>
  <c r="N389" i="5"/>
  <c r="L391" i="6"/>
  <c r="F391" i="6"/>
  <c r="E391" i="6"/>
  <c r="J391" i="6"/>
  <c r="D391" i="6"/>
  <c r="I391" i="6"/>
  <c r="G391" i="6"/>
  <c r="C391" i="6"/>
  <c r="B391" i="5"/>
  <c r="J390" i="5"/>
  <c r="F390" i="5"/>
  <c r="I390" i="5"/>
  <c r="E390" i="5"/>
  <c r="H390" i="5"/>
  <c r="D390" i="5"/>
  <c r="L390" i="5"/>
  <c r="G390" i="5"/>
  <c r="C390" i="5"/>
  <c r="N390" i="7"/>
  <c r="V391" i="7" l="1"/>
  <c r="U390" i="7"/>
  <c r="W390" i="7" s="1"/>
  <c r="U390" i="6"/>
  <c r="W390" i="6" s="1"/>
  <c r="V391" i="6"/>
  <c r="N390" i="5"/>
  <c r="N391" i="7"/>
  <c r="L391" i="5"/>
  <c r="F391" i="5"/>
  <c r="J391" i="5"/>
  <c r="C27" i="5" s="1"/>
  <c r="E391" i="5"/>
  <c r="I391" i="5"/>
  <c r="D391" i="5"/>
  <c r="G391" i="5"/>
  <c r="C391" i="5"/>
  <c r="N391" i="6"/>
  <c r="U391" i="7" l="1"/>
  <c r="W391" i="7" s="1"/>
  <c r="W28" i="7" s="1"/>
  <c r="U391" i="6"/>
  <c r="W391" i="6" s="1"/>
  <c r="N391" i="5"/>
  <c r="K34" i="9" l="1"/>
</calcChain>
</file>

<file path=xl/sharedStrings.xml><?xml version="1.0" encoding="utf-8"?>
<sst xmlns="http://schemas.openxmlformats.org/spreadsheetml/2006/main" count="214" uniqueCount="93">
  <si>
    <t>Loan Parameters</t>
  </si>
  <si>
    <t>Loan Amount</t>
  </si>
  <si>
    <t>Loan Term in Years</t>
  </si>
  <si>
    <t>Number of Payments per Year</t>
  </si>
  <si>
    <t>Annual Interest Rate</t>
  </si>
  <si>
    <t>Discount Points (%)</t>
  </si>
  <si>
    <t>Loan Fees (%)</t>
  </si>
  <si>
    <t>Prepay Period</t>
  </si>
  <si>
    <t>Prepayment Penalty (%)</t>
  </si>
  <si>
    <t>Computed Values</t>
  </si>
  <si>
    <t>Loan Fees</t>
  </si>
  <si>
    <t>Discount Points</t>
  </si>
  <si>
    <t>Net Loan Amount</t>
  </si>
  <si>
    <t>Ending Mortgage Balance</t>
  </si>
  <si>
    <t>Prepayment Penalty</t>
  </si>
  <si>
    <t>Balloon Payment</t>
  </si>
  <si>
    <t>Period</t>
  </si>
  <si>
    <t>Beginning Balance</t>
  </si>
  <si>
    <t>Interest</t>
  </si>
  <si>
    <t>Principal</t>
  </si>
  <si>
    <t>Ending Balance</t>
  </si>
  <si>
    <t>Balloon</t>
  </si>
  <si>
    <t>Mortgage Cash Flows</t>
  </si>
  <si>
    <t>Months Interest Only</t>
  </si>
  <si>
    <t>Monthly Payment</t>
  </si>
  <si>
    <t>Fixed Periodic Payment</t>
  </si>
  <si>
    <t>Annual Reserve</t>
  </si>
  <si>
    <t>Monthly Reserve</t>
  </si>
  <si>
    <t>Opportunity Cost</t>
  </si>
  <si>
    <t>Cumulative Reserve</t>
  </si>
  <si>
    <t>Net CF</t>
  </si>
  <si>
    <t>Interest Rate</t>
  </si>
  <si>
    <t>Initial Annual Interest Rate</t>
  </si>
  <si>
    <t>Spread (bp)</t>
  </si>
  <si>
    <t>Initial Periodic Payment</t>
  </si>
  <si>
    <t>Expected Borrowing Cost</t>
  </si>
  <si>
    <t>IRR including Reserve Oppty Cost</t>
  </si>
  <si>
    <t>Date</t>
  </si>
  <si>
    <t>Month Number</t>
  </si>
  <si>
    <t>Index
Annual
1-Month LIBOR</t>
  </si>
  <si>
    <t>Lock Date</t>
  </si>
  <si>
    <t>Closing</t>
  </si>
  <si>
    <t>First Payment</t>
  </si>
  <si>
    <t>Market Rate (Forecasted after Closing)</t>
  </si>
  <si>
    <t>Payment Interest Rate</t>
  </si>
  <si>
    <t>American Financial</t>
  </si>
  <si>
    <t>Bank of Boulder</t>
  </si>
  <si>
    <t>State Pension Fund</t>
  </si>
  <si>
    <t>United Bank and Trust</t>
  </si>
  <si>
    <t>Bank of Boulder Cash Flow</t>
  </si>
  <si>
    <t>American Financial Cash Flow</t>
  </si>
  <si>
    <t>Difference</t>
  </si>
  <si>
    <t>Incremental Borrowing Cost:</t>
  </si>
  <si>
    <t>State Pension Fund Cash Flow</t>
  </si>
  <si>
    <t>Incremental Borrowing Cost vs. American Financial (%)</t>
  </si>
  <si>
    <t>DSC (X)</t>
  </si>
  <si>
    <t>Effective Borrowing Cost (%)</t>
  </si>
  <si>
    <t>Net Loan Amount ($)</t>
  </si>
  <si>
    <t>Total Expenses upfront ($)</t>
  </si>
  <si>
    <t>Contract Rate (%)</t>
  </si>
  <si>
    <t>Summary of Results</t>
  </si>
  <si>
    <t>Boulder, Co</t>
  </si>
  <si>
    <t>3300 Walnut St.</t>
  </si>
  <si>
    <t>CUREF Property Analysis</t>
  </si>
  <si>
    <t>LINK ALL CELLS!</t>
  </si>
  <si>
    <t>DO NOT CHANGE FORMATTING OR MOVE CELLS - DOING SO WILL LIKELY AFFECT YOUR GRADE</t>
  </si>
  <si>
    <t>Total Taxes and Insurance</t>
  </si>
  <si>
    <t>Total Admin</t>
  </si>
  <si>
    <t>Total General Maintenance</t>
  </si>
  <si>
    <t>Total CAM</t>
  </si>
  <si>
    <t>Total Revenue</t>
  </si>
  <si>
    <t>Total</t>
  </si>
  <si>
    <t>Description</t>
  </si>
  <si>
    <t>2015 Budget</t>
  </si>
  <si>
    <t>From Exhibit 2</t>
  </si>
  <si>
    <t>3300 Walnut St., Boulder, Co</t>
  </si>
  <si>
    <t>DSC</t>
  </si>
  <si>
    <t>DSC full Pmt</t>
  </si>
  <si>
    <t>DSC (X) Full Payment</t>
  </si>
  <si>
    <t>Net Operating Income</t>
  </si>
  <si>
    <t>Operating Expenses</t>
  </si>
  <si>
    <t>Contract Loan Amount ($)</t>
  </si>
  <si>
    <t>Spread</t>
  </si>
  <si>
    <t>na</t>
  </si>
  <si>
    <t>Do not move or delete or modify these cells:</t>
  </si>
  <si>
    <t>Fixed Loan fees</t>
  </si>
  <si>
    <t>Rate Lock fees</t>
  </si>
  <si>
    <t>Total fees (%)</t>
  </si>
  <si>
    <t>Fixed Loan fees (%)</t>
  </si>
  <si>
    <t>Rate Lock Deposit</t>
  </si>
  <si>
    <t>Non-refundable fees</t>
  </si>
  <si>
    <t>Non-refundable fees (%)</t>
  </si>
  <si>
    <t>Rate Lock fees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</si>
</sst>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%"/>
    <numFmt numFmtId="166" formatCode="&quot;$&quot;#,##0"/>
    <numFmt numFmtId="167" formatCode="0.00000%"/>
    <numFmt numFmtId="168" formatCode="_(* #,##0_);_(* \(#,##0\);_(* &quot;-&quot;??_);_(@_)"/>
    <numFmt numFmtId="169" formatCode="_(&quot;$&quot;* #,##0_);_(&quot;$&quot;* \(#,##0\);_(&quot;$&quot;* &quot;-&quot;??_);_(@_)"/>
    <numFmt numFmtId="170" formatCode="0.0000%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4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center" wrapText="1"/>
    </xf>
    <xf numFmtId="10" fontId="0" fillId="0" borderId="0" xfId="1" applyNumberFormat="1" applyFont="1"/>
    <xf numFmtId="0" fontId="0" fillId="0" borderId="1" xfId="0" applyBorder="1" applyAlignment="1">
      <alignment horizontal="center" wrapText="1"/>
    </xf>
    <xf numFmtId="166" fontId="0" fillId="0" borderId="0" xfId="0" applyNumberFormat="1"/>
    <xf numFmtId="164" fontId="0" fillId="0" borderId="1" xfId="0" applyNumberFormat="1" applyBorder="1" applyAlignment="1">
      <alignment horizontal="center" wrapText="1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0" xfId="0" quotePrefix="1" applyNumberFormat="1"/>
    <xf numFmtId="165" fontId="2" fillId="0" borderId="1" xfId="0" applyNumberFormat="1" applyFont="1" applyBorder="1" applyAlignment="1">
      <alignment horizontal="center" vertical="top" wrapText="1"/>
    </xf>
    <xf numFmtId="167" fontId="0" fillId="0" borderId="0" xfId="1" applyNumberFormat="1" applyFont="1"/>
    <xf numFmtId="0" fontId="0" fillId="0" borderId="0" xfId="0" applyAlignment="1">
      <alignment horizontal="center"/>
    </xf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49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/>
    <xf numFmtId="168" fontId="0" fillId="0" borderId="0" xfId="2" applyNumberFormat="1" applyFont="1"/>
    <xf numFmtId="165" fontId="0" fillId="0" borderId="0" xfId="0" applyNumberFormat="1" applyAlignment="1">
      <alignment horizontal="right"/>
    </xf>
    <xf numFmtId="10" fontId="2" fillId="0" borderId="0" xfId="0" applyNumberFormat="1" applyFont="1"/>
    <xf numFmtId="170" fontId="0" fillId="0" borderId="0" xfId="1" applyNumberFormat="1" applyFont="1"/>
    <xf numFmtId="170" fontId="2" fillId="0" borderId="0" xfId="1" applyNumberFormat="1" applyFont="1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2" fontId="3" fillId="3" borderId="2" xfId="0" applyNumberFormat="1" applyFont="1" applyFill="1" applyBorder="1"/>
    <xf numFmtId="165" fontId="3" fillId="3" borderId="0" xfId="1" applyNumberFormat="1" applyFont="1" applyFill="1"/>
    <xf numFmtId="168" fontId="3" fillId="3" borderId="0" xfId="2" applyNumberFormat="1" applyFont="1" applyFill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wrapText="1"/>
    </xf>
    <xf numFmtId="168" fontId="0" fillId="0" borderId="1" xfId="2" applyNumberFormat="1" applyFont="1" applyBorder="1"/>
    <xf numFmtId="0" fontId="2" fillId="0" borderId="0" xfId="0" applyFont="1" applyAlignment="1">
      <alignment horizontal="center"/>
    </xf>
    <xf numFmtId="0" fontId="7" fillId="0" borderId="0" xfId="0" applyFont="1"/>
    <xf numFmtId="10" fontId="3" fillId="3" borderId="2" xfId="0" applyNumberFormat="1" applyFont="1" applyFill="1" applyBorder="1"/>
    <xf numFmtId="169" fontId="3" fillId="3" borderId="0" xfId="3" applyNumberFormat="1" applyFont="1" applyFill="1"/>
    <xf numFmtId="2" fontId="3" fillId="3" borderId="0" xfId="0" applyNumberFormat="1" applyFont="1" applyFill="1"/>
    <xf numFmtId="0" fontId="0" fillId="0" borderId="0" xfId="0" applyAlignment="1">
      <alignment horizontal="left" indent="2"/>
    </xf>
    <xf numFmtId="164" fontId="0" fillId="3" borderId="0" xfId="0" applyNumberFormat="1" applyFill="1"/>
    <xf numFmtId="0" fontId="0" fillId="3" borderId="0" xfId="0" applyFill="1"/>
    <xf numFmtId="165" fontId="0" fillId="3" borderId="0" xfId="1" applyNumberFormat="1" applyFont="1" applyFill="1"/>
    <xf numFmtId="0" fontId="0" fillId="3" borderId="0" xfId="1" applyNumberFormat="1" applyFont="1" applyFill="1"/>
    <xf numFmtId="164" fontId="0" fillId="3" borderId="0" xfId="0" quotePrefix="1" applyNumberFormat="1" applyFill="1"/>
    <xf numFmtId="2" fontId="8" fillId="3" borderId="0" xfId="0" applyNumberFormat="1" applyFont="1" applyFill="1"/>
    <xf numFmtId="165" fontId="1" fillId="3" borderId="0" xfId="1" applyNumberFormat="1" applyFont="1" applyFill="1"/>
    <xf numFmtId="166" fontId="0" fillId="3" borderId="0" xfId="0" applyNumberFormat="1" applyFill="1"/>
    <xf numFmtId="1" fontId="0" fillId="3" borderId="0" xfId="1" applyNumberFormat="1" applyFont="1" applyFill="1"/>
    <xf numFmtId="168" fontId="2" fillId="0" borderId="3" xfId="2" applyNumberFormat="1" applyFont="1" applyBorder="1"/>
    <xf numFmtId="165" fontId="3" fillId="0" borderId="0" xfId="1" applyNumberFormat="1" applyFont="1" applyFill="1" applyAlignment="1">
      <alignment horizontal="center"/>
    </xf>
    <xf numFmtId="171" fontId="9" fillId="5" borderId="4" xfId="0" applyNumberFormat="1" applyFont="1" applyFill="1" applyBorder="1"/>
    <xf numFmtId="171" fontId="9" fillId="5" borderId="5" xfId="0" applyNumberFormat="1" applyFont="1" applyFill="1" applyBorder="1"/>
    <xf numFmtId="6" fontId="0" fillId="0" borderId="0" xfId="0" applyNumberFormat="1"/>
    <xf numFmtId="9" fontId="0" fillId="0" borderId="0" xfId="0" applyNumberFormat="1"/>
    <xf numFmtId="170" fontId="0" fillId="0" borderId="0" xfId="0" applyNumberFormat="1"/>
    <xf numFmtId="10" fontId="0" fillId="0" borderId="0" xfId="0" applyNumberFormat="1"/>
    <xf numFmtId="44" fontId="0" fillId="0" borderId="0" xfId="3" applyFont="1"/>
    <xf numFmtId="44" fontId="3" fillId="3" borderId="0" xfId="3" applyFont="1" applyFill="1"/>
    <xf numFmtId="0" fontId="4" fillId="0" borderId="2" xfId="0" applyFont="1" applyBorder="1" applyAlignment="1">
      <alignment horizontal="center"/>
    </xf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4"/>
  <sheetViews>
    <sheetView tabSelected="1" workbookViewId="0">
      <selection activeCell="C27" sqref="C27"/>
    </sheetView>
  </sheetViews>
  <sheetFormatPr baseColWidth="10" defaultColWidth="8.83203125" defaultRowHeight="16" x14ac:dyDescent="0.2"/>
  <cols>
    <col min="1" max="1" width="33" style="40" customWidth="1"/>
    <col min="2" max="5" width="21.1640625" style="40" customWidth="1"/>
    <col min="6" max="16384" width="8.83203125" style="40"/>
  </cols>
  <sheetData>
    <row r="1" spans="1:11" x14ac:dyDescent="0.2">
      <c r="A1" s="75" t="s">
        <v>65</v>
      </c>
      <c r="B1" s="75"/>
      <c r="C1" s="75"/>
      <c r="D1" s="75"/>
      <c r="E1" s="75"/>
    </row>
    <row r="2" spans="1:11" x14ac:dyDescent="0.2">
      <c r="A2" s="76" t="s">
        <v>64</v>
      </c>
      <c r="B2" s="76"/>
      <c r="C2" s="76"/>
      <c r="D2" s="76"/>
      <c r="E2" s="76"/>
    </row>
    <row r="4" spans="1:11" x14ac:dyDescent="0.2">
      <c r="A4" s="41" t="s">
        <v>63</v>
      </c>
    </row>
    <row r="5" spans="1:11" x14ac:dyDescent="0.2">
      <c r="A5" s="41" t="s">
        <v>62</v>
      </c>
    </row>
    <row r="6" spans="1:11" x14ac:dyDescent="0.2">
      <c r="A6" s="41" t="s">
        <v>61</v>
      </c>
    </row>
    <row r="8" spans="1:11" ht="17" thickBot="1" x14ac:dyDescent="0.25">
      <c r="B8" s="74" t="s">
        <v>60</v>
      </c>
      <c r="C8" s="74"/>
      <c r="D8" s="74"/>
      <c r="E8" s="74"/>
      <c r="G8"/>
      <c r="H8"/>
      <c r="I8"/>
      <c r="J8"/>
      <c r="K8"/>
    </row>
    <row r="9" spans="1:11" ht="35" thickBot="1" x14ac:dyDescent="0.25">
      <c r="B9" s="47" t="s">
        <v>45</v>
      </c>
      <c r="C9" s="47" t="s">
        <v>46</v>
      </c>
      <c r="D9" s="47" t="s">
        <v>47</v>
      </c>
      <c r="E9" s="47" t="s">
        <v>48</v>
      </c>
      <c r="F9" s="46"/>
      <c r="G9"/>
      <c r="H9"/>
      <c r="I9"/>
      <c r="J9"/>
      <c r="K9"/>
    </row>
    <row r="10" spans="1:11" x14ac:dyDescent="0.2">
      <c r="A10" s="41" t="s">
        <v>81</v>
      </c>
      <c r="B10" s="52">
        <f>'American Financial'!C4</f>
        <v>7500000</v>
      </c>
      <c r="C10" s="52">
        <f>'Bank of Boulder'!C4</f>
        <v>7000000</v>
      </c>
      <c r="D10" s="52">
        <f>'State Pension Fund'!C4</f>
        <v>6500000</v>
      </c>
      <c r="E10" s="52">
        <f>'United Bank and Trust'!C4</f>
        <v>7500000</v>
      </c>
      <c r="G10"/>
      <c r="H10"/>
      <c r="I10"/>
      <c r="J10"/>
      <c r="K10"/>
    </row>
    <row r="11" spans="1:11" x14ac:dyDescent="0.2">
      <c r="A11" s="41" t="s">
        <v>59</v>
      </c>
      <c r="B11" s="44">
        <f>'American Financial'!C8</f>
        <v>4.5699999999999998E-2</v>
      </c>
      <c r="C11" s="44">
        <f>'Bank of Boulder'!C8</f>
        <v>4.2000000000000003E-2</v>
      </c>
      <c r="D11" s="44">
        <f>'State Pension Fund'!C8</f>
        <v>3.9E-2</v>
      </c>
      <c r="E11" s="44">
        <f>'United Bank and Trust'!C8</f>
        <v>3.2000000000000001E-2</v>
      </c>
      <c r="G11"/>
      <c r="H11"/>
      <c r="I11"/>
      <c r="J11"/>
      <c r="K11"/>
    </row>
    <row r="12" spans="1:11" x14ac:dyDescent="0.2">
      <c r="A12" s="41" t="s">
        <v>58</v>
      </c>
      <c r="B12" s="73">
        <f>'American Financial'!C17+'American Financial'!C18</f>
        <v>100000</v>
      </c>
      <c r="C12" s="73">
        <f>'Bank of Boulder'!C17+'Bank of Boulder'!C18</f>
        <v>50000.000000000007</v>
      </c>
      <c r="D12" s="73">
        <f>'State Pension Fund'!C17+'State Pension Fund'!C18</f>
        <v>198500.00000000003</v>
      </c>
      <c r="E12" s="73">
        <f>'United Bank and Trust'!C17+'United Bank and Trust'!C18</f>
        <v>62250</v>
      </c>
      <c r="G12"/>
      <c r="H12"/>
      <c r="I12"/>
      <c r="J12"/>
      <c r="K12"/>
    </row>
    <row r="13" spans="1:11" x14ac:dyDescent="0.2">
      <c r="A13" s="41" t="s">
        <v>57</v>
      </c>
      <c r="B13" s="45">
        <f>'American Financial'!C19</f>
        <v>7400000</v>
      </c>
      <c r="C13" s="45">
        <f>'Bank of Boulder'!C19</f>
        <v>6950000</v>
      </c>
      <c r="D13" s="45">
        <f>'State Pension Fund'!C19</f>
        <v>6301500</v>
      </c>
      <c r="E13" s="45">
        <f>'United Bank and Trust'!C19</f>
        <v>7437750</v>
      </c>
      <c r="G13"/>
      <c r="H13"/>
      <c r="I13"/>
      <c r="J13"/>
      <c r="K13"/>
    </row>
    <row r="14" spans="1:11" x14ac:dyDescent="0.2">
      <c r="A14" s="41" t="s">
        <v>56</v>
      </c>
      <c r="B14" s="44">
        <f>'American Financial'!C27</f>
        <v>4.7477041162379052E-2</v>
      </c>
      <c r="C14" s="44">
        <f>'Bank of Boulder'!C27</f>
        <v>4.2964909629501946E-2</v>
      </c>
      <c r="D14" s="44">
        <f>'State Pension Fund'!C27</f>
        <v>4.3012920356498618E-2</v>
      </c>
      <c r="E14" s="44">
        <f>'United Bank and Trust'!C27</f>
        <v>3.3140385845455533E-2</v>
      </c>
      <c r="G14"/>
      <c r="H14"/>
      <c r="I14"/>
      <c r="J14"/>
      <c r="K14"/>
    </row>
    <row r="15" spans="1:11" x14ac:dyDescent="0.2">
      <c r="A15" s="41" t="s">
        <v>36</v>
      </c>
      <c r="B15" s="44">
        <f>'American Financial'!N27</f>
        <v>4.9431928806439984E-2</v>
      </c>
      <c r="C15" s="44">
        <f>'Bank of Boulder'!N27</f>
        <v>4.7250664041796675E-2</v>
      </c>
      <c r="D15" s="44">
        <f>'State Pension Fund'!N27</f>
        <v>4.3012920356498618E-2</v>
      </c>
      <c r="E15" s="65" t="s">
        <v>83</v>
      </c>
      <c r="G15"/>
      <c r="H15"/>
      <c r="I15"/>
      <c r="J15"/>
      <c r="K15"/>
    </row>
    <row r="16" spans="1:11" x14ac:dyDescent="0.2">
      <c r="A16" s="41" t="s">
        <v>55</v>
      </c>
      <c r="B16" s="53">
        <f>'American Financial'!C25</f>
        <v>2.1546024799416483</v>
      </c>
      <c r="C16" s="53">
        <f>'Bank of Boulder'!C25</f>
        <v>1.7977993599459643</v>
      </c>
      <c r="D16" s="53">
        <f>'State Pension Fund'!C25</f>
        <v>2.9131755424063117</v>
      </c>
      <c r="E16" s="53">
        <f>'United Bank and Trust'!C25</f>
        <v>3.0770416666666667</v>
      </c>
      <c r="G16"/>
      <c r="H16"/>
      <c r="I16"/>
      <c r="J16"/>
      <c r="K16"/>
    </row>
    <row r="17" spans="1:11" ht="17" thickBot="1" x14ac:dyDescent="0.25">
      <c r="A17" s="41" t="s">
        <v>78</v>
      </c>
      <c r="B17" s="43">
        <f>'American Financial'!C26</f>
        <v>1.5538444589261484</v>
      </c>
      <c r="C17" s="43">
        <f>'Bank of Boulder'!C26</f>
        <v>1.7977993599459647</v>
      </c>
      <c r="D17" s="43">
        <f>'State Pension Fund'!C26</f>
        <v>1.9339424745494431</v>
      </c>
      <c r="E17" s="43">
        <f>'United Bank and Trust'!C26</f>
        <v>1.6250015780204554</v>
      </c>
      <c r="G17"/>
      <c r="H17"/>
      <c r="I17"/>
      <c r="J17"/>
      <c r="K17"/>
    </row>
    <row r="18" spans="1:11" ht="17" thickBot="1" x14ac:dyDescent="0.25">
      <c r="C18" s="42"/>
      <c r="D18" s="42"/>
      <c r="G18"/>
      <c r="H18"/>
      <c r="I18"/>
      <c r="J18"/>
      <c r="K18"/>
    </row>
    <row r="19" spans="1:11" ht="17" thickBot="1" x14ac:dyDescent="0.25">
      <c r="A19" s="41" t="s">
        <v>54</v>
      </c>
      <c r="C19" s="51">
        <f>'Bank of Boulder'!W28</f>
        <v>9.1486106596414984E-2</v>
      </c>
      <c r="D19" s="51">
        <f>'State Pension Fund'!W28</f>
        <v>7.3342947754649224E-2</v>
      </c>
      <c r="G19"/>
      <c r="H19"/>
      <c r="I19"/>
      <c r="J19"/>
      <c r="K19"/>
    </row>
    <row r="20" spans="1:11" x14ac:dyDescent="0.2">
      <c r="G20"/>
      <c r="H20"/>
      <c r="I20"/>
      <c r="J20"/>
      <c r="K20"/>
    </row>
    <row r="21" spans="1:11" x14ac:dyDescent="0.2">
      <c r="G21"/>
      <c r="H21"/>
      <c r="I21"/>
      <c r="J21"/>
      <c r="K21"/>
    </row>
    <row r="22" spans="1:11" ht="17" thickBot="1" x14ac:dyDescent="0.25">
      <c r="G22"/>
      <c r="H22"/>
      <c r="I22"/>
      <c r="J22"/>
      <c r="K22"/>
    </row>
    <row r="23" spans="1:11" x14ac:dyDescent="0.2">
      <c r="D23" s="77" t="s">
        <v>84</v>
      </c>
      <c r="E23" s="66">
        <f>SUM(B10:E19)</f>
        <v>57000017.483026743</v>
      </c>
      <c r="G23"/>
      <c r="H23"/>
      <c r="I23"/>
      <c r="J23"/>
      <c r="K23"/>
    </row>
    <row r="24" spans="1:11" ht="17" thickBot="1" x14ac:dyDescent="0.25">
      <c r="D24" s="78"/>
      <c r="E24" s="67">
        <f>AVERAGE(B10:E19)</f>
        <v>1727273.2570614165</v>
      </c>
      <c r="G24"/>
      <c r="H24"/>
      <c r="I24"/>
      <c r="J24"/>
      <c r="K24"/>
    </row>
  </sheetData>
  <mergeCells count="4">
    <mergeCell ref="B8:E8"/>
    <mergeCell ref="A1:E1"/>
    <mergeCell ref="A2:E2"/>
    <mergeCell ref="D23:D2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3:B16"/>
  <sheetViews>
    <sheetView workbookViewId="0">
      <selection activeCell="J32" sqref="J32"/>
    </sheetView>
  </sheetViews>
  <sheetFormatPr baseColWidth="10" defaultColWidth="8.83203125" defaultRowHeight="15" x14ac:dyDescent="0.2"/>
  <cols>
    <col min="1" max="1" width="26.6640625" customWidth="1"/>
    <col min="2" max="2" width="12.1640625" customWidth="1"/>
  </cols>
  <sheetData>
    <row r="3" spans="1:2" x14ac:dyDescent="0.2">
      <c r="A3" s="1" t="s">
        <v>75</v>
      </c>
    </row>
    <row r="4" spans="1:2" x14ac:dyDescent="0.2">
      <c r="A4" s="1" t="s">
        <v>74</v>
      </c>
    </row>
    <row r="5" spans="1:2" x14ac:dyDescent="0.2">
      <c r="A5" s="1" t="s">
        <v>73</v>
      </c>
    </row>
    <row r="8" spans="1:2" x14ac:dyDescent="0.2">
      <c r="A8" s="1" t="s">
        <v>72</v>
      </c>
      <c r="B8" s="49" t="s">
        <v>71</v>
      </c>
    </row>
    <row r="9" spans="1:2" x14ac:dyDescent="0.2">
      <c r="A9" t="s">
        <v>70</v>
      </c>
      <c r="B9" s="48">
        <v>1349887</v>
      </c>
    </row>
    <row r="10" spans="1:2" x14ac:dyDescent="0.2">
      <c r="A10" s="54" t="s">
        <v>69</v>
      </c>
      <c r="B10" s="35">
        <v>497085</v>
      </c>
    </row>
    <row r="11" spans="1:2" x14ac:dyDescent="0.2">
      <c r="A11" s="54" t="s">
        <v>68</v>
      </c>
      <c r="B11" s="35">
        <v>16320</v>
      </c>
    </row>
    <row r="12" spans="1:2" x14ac:dyDescent="0.2">
      <c r="A12" s="54" t="s">
        <v>67</v>
      </c>
      <c r="B12" s="35">
        <v>27600</v>
      </c>
    </row>
    <row r="13" spans="1:2" x14ac:dyDescent="0.2">
      <c r="A13" s="54" t="s">
        <v>66</v>
      </c>
      <c r="B13" s="48">
        <v>70392</v>
      </c>
    </row>
    <row r="14" spans="1:2" x14ac:dyDescent="0.2">
      <c r="A14" t="s">
        <v>80</v>
      </c>
      <c r="B14" s="35">
        <f>SUM(B10:B13)</f>
        <v>611397</v>
      </c>
    </row>
    <row r="15" spans="1:2" ht="16" thickBot="1" x14ac:dyDescent="0.25">
      <c r="A15" s="1" t="s">
        <v>79</v>
      </c>
      <c r="B15" s="64">
        <f>B9-B14</f>
        <v>738490</v>
      </c>
    </row>
    <row r="16" spans="1:2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3:N392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.6640625" customWidth="1"/>
    <col min="2" max="2" width="29" customWidth="1"/>
    <col min="3" max="10" width="14.83203125" customWidth="1"/>
    <col min="11" max="11" width="2.33203125" customWidth="1"/>
    <col min="12" max="12" width="16" style="2" customWidth="1"/>
    <col min="13" max="13" width="14.83203125" customWidth="1"/>
    <col min="14" max="14" width="15.1640625" customWidth="1"/>
  </cols>
  <sheetData>
    <row r="3" spans="1:13" x14ac:dyDescent="0.2">
      <c r="A3" s="1" t="s">
        <v>0</v>
      </c>
    </row>
    <row r="4" spans="1:13" x14ac:dyDescent="0.2">
      <c r="B4" t="s">
        <v>1</v>
      </c>
      <c r="C4" s="55">
        <v>7500000</v>
      </c>
    </row>
    <row r="5" spans="1:13" x14ac:dyDescent="0.2">
      <c r="B5" t="s">
        <v>2</v>
      </c>
      <c r="C5" s="56">
        <v>30</v>
      </c>
    </row>
    <row r="6" spans="1:13" x14ac:dyDescent="0.2">
      <c r="B6" t="s">
        <v>3</v>
      </c>
      <c r="C6" s="56">
        <v>12</v>
      </c>
    </row>
    <row r="7" spans="1:13" x14ac:dyDescent="0.2">
      <c r="B7" t="s">
        <v>23</v>
      </c>
      <c r="C7" s="56">
        <v>24</v>
      </c>
    </row>
    <row r="8" spans="1:13" x14ac:dyDescent="0.2">
      <c r="B8" t="s">
        <v>4</v>
      </c>
      <c r="C8" s="57">
        <v>4.5699999999999998E-2</v>
      </c>
    </row>
    <row r="9" spans="1:13" x14ac:dyDescent="0.2">
      <c r="B9" t="s">
        <v>33</v>
      </c>
      <c r="C9" s="58">
        <v>230</v>
      </c>
    </row>
    <row r="10" spans="1:13" x14ac:dyDescent="0.2">
      <c r="B10" t="s">
        <v>5</v>
      </c>
      <c r="C10" s="57">
        <v>0</v>
      </c>
      <c r="E10" t="s">
        <v>85</v>
      </c>
      <c r="F10" t="s">
        <v>88</v>
      </c>
      <c r="G10" t="s">
        <v>86</v>
      </c>
      <c r="H10" t="s">
        <v>87</v>
      </c>
    </row>
    <row r="11" spans="1:13" x14ac:dyDescent="0.2">
      <c r="B11" t="s">
        <v>6</v>
      </c>
      <c r="C11" s="57">
        <f>H11</f>
        <v>1.3333333333333334E-2</v>
      </c>
      <c r="E11" s="68">
        <v>25000</v>
      </c>
      <c r="F11" s="38">
        <f>E11/C4</f>
        <v>3.3333333333333335E-3</v>
      </c>
      <c r="G11" s="69">
        <v>0.01</v>
      </c>
      <c r="H11" s="70">
        <f>F11+G11</f>
        <v>1.3333333333333334E-2</v>
      </c>
    </row>
    <row r="12" spans="1:13" x14ac:dyDescent="0.2">
      <c r="B12" t="s">
        <v>7</v>
      </c>
      <c r="C12" s="56">
        <v>120</v>
      </c>
      <c r="F12" s="19"/>
    </row>
    <row r="13" spans="1:13" x14ac:dyDescent="0.2">
      <c r="B13" t="s">
        <v>8</v>
      </c>
      <c r="C13" s="57">
        <v>0</v>
      </c>
    </row>
    <row r="14" spans="1:13" x14ac:dyDescent="0.2">
      <c r="C14" s="3"/>
    </row>
    <row r="15" spans="1:13" x14ac:dyDescent="0.2">
      <c r="L15" s="2" t="s">
        <v>26</v>
      </c>
      <c r="M15" s="10">
        <v>37059</v>
      </c>
    </row>
    <row r="16" spans="1:13" x14ac:dyDescent="0.2">
      <c r="A16" s="1" t="s">
        <v>9</v>
      </c>
      <c r="L16" s="2" t="s">
        <v>27</v>
      </c>
      <c r="M16" s="10">
        <f>M15/12</f>
        <v>3088.25</v>
      </c>
    </row>
    <row r="17" spans="1:14" x14ac:dyDescent="0.2">
      <c r="B17" t="s">
        <v>10</v>
      </c>
      <c r="C17" s="55">
        <f>C11*C4</f>
        <v>100000</v>
      </c>
      <c r="L17" s="2" t="s">
        <v>28</v>
      </c>
      <c r="M17" s="8">
        <v>0.08</v>
      </c>
    </row>
    <row r="18" spans="1:14" x14ac:dyDescent="0.2">
      <c r="B18" t="s">
        <v>11</v>
      </c>
      <c r="C18" s="55">
        <f>C10*C4</f>
        <v>0</v>
      </c>
    </row>
    <row r="19" spans="1:14" x14ac:dyDescent="0.2">
      <c r="B19" t="s">
        <v>12</v>
      </c>
      <c r="C19" s="55">
        <f>C4-C17-C18</f>
        <v>7400000</v>
      </c>
    </row>
    <row r="20" spans="1:14" x14ac:dyDescent="0.2">
      <c r="B20" t="s">
        <v>25</v>
      </c>
      <c r="C20" s="59">
        <f>ROUND(PMT(C8/C6,(C5*C6)-C7,-C4,0),2)</f>
        <v>39605.53</v>
      </c>
    </row>
    <row r="21" spans="1:14" x14ac:dyDescent="0.2">
      <c r="B21" t="s">
        <v>13</v>
      </c>
      <c r="C21" s="59">
        <f>VLOOKUP(C12,B31:G391,6)</f>
        <v>6223035.1499999985</v>
      </c>
    </row>
    <row r="22" spans="1:14" x14ac:dyDescent="0.2">
      <c r="B22" t="s">
        <v>14</v>
      </c>
      <c r="C22" s="59">
        <v>0</v>
      </c>
    </row>
    <row r="23" spans="1:14" x14ac:dyDescent="0.2">
      <c r="B23" t="s">
        <v>15</v>
      </c>
      <c r="C23" s="55">
        <f>C21+C22</f>
        <v>6223035.1499999985</v>
      </c>
    </row>
    <row r="25" spans="1:14" x14ac:dyDescent="0.2">
      <c r="B25" s="50" t="s">
        <v>76</v>
      </c>
      <c r="C25" s="60">
        <f>'2015 Budget'!B15/SUM(D32:D43)</f>
        <v>2.1546024799416483</v>
      </c>
    </row>
    <row r="26" spans="1:14" x14ac:dyDescent="0.2">
      <c r="B26" s="50" t="s">
        <v>77</v>
      </c>
      <c r="C26" s="60">
        <f>'2015 Budget'!B15/('American Financial'!C20*'American Financial'!C6)</f>
        <v>1.5538444589261484</v>
      </c>
    </row>
    <row r="27" spans="1:14" x14ac:dyDescent="0.2">
      <c r="B27" s="1" t="s">
        <v>35</v>
      </c>
      <c r="C27" s="61">
        <f>C6*IRR(J31:J391)</f>
        <v>4.7477041162379052E-2</v>
      </c>
      <c r="L27" s="21" t="s">
        <v>36</v>
      </c>
      <c r="M27" s="1"/>
      <c r="N27" s="34">
        <f>12*IRR(N31:N151)</f>
        <v>4.9431928806439984E-2</v>
      </c>
    </row>
    <row r="30" spans="1:14" ht="32" x14ac:dyDescent="0.2">
      <c r="A30" s="5"/>
      <c r="B30" s="6" t="s">
        <v>16</v>
      </c>
      <c r="C30" s="7" t="s">
        <v>17</v>
      </c>
      <c r="D30" s="9" t="s">
        <v>24</v>
      </c>
      <c r="E30" s="7" t="s">
        <v>18</v>
      </c>
      <c r="F30" s="7" t="s">
        <v>19</v>
      </c>
      <c r="G30" s="7" t="s">
        <v>20</v>
      </c>
      <c r="H30" s="7" t="s">
        <v>14</v>
      </c>
      <c r="I30" s="7" t="s">
        <v>21</v>
      </c>
      <c r="J30" s="7" t="s">
        <v>22</v>
      </c>
      <c r="L30" s="11" t="s">
        <v>29</v>
      </c>
      <c r="M30" s="7" t="s">
        <v>28</v>
      </c>
      <c r="N30" s="7" t="s">
        <v>30</v>
      </c>
    </row>
    <row r="31" spans="1:14" x14ac:dyDescent="0.2">
      <c r="B31">
        <v>0</v>
      </c>
      <c r="J31" s="2">
        <f>C19</f>
        <v>7400000</v>
      </c>
      <c r="N31" s="2">
        <f>J31-M31</f>
        <v>7400000</v>
      </c>
    </row>
    <row r="32" spans="1:14" x14ac:dyDescent="0.2">
      <c r="B32">
        <v>1</v>
      </c>
      <c r="C32" s="2">
        <f>C4</f>
        <v>7500000</v>
      </c>
      <c r="D32" s="2">
        <f t="shared" ref="D32:D95" si="0">IF(B32&lt;=$C$12,IF(B32&lt;=$C$7,ROUND($C$4*$C$8/$C$6,2),$C$20),0)</f>
        <v>28562.5</v>
      </c>
      <c r="E32" s="4">
        <f t="shared" ref="E32:E95" si="1">IF(B32&lt;=$C$12,ROUND(C32*$C$8/$C$6,2),0)</f>
        <v>28562.5</v>
      </c>
      <c r="F32" s="4">
        <f>IF(B32&lt;=$C$12,D32-E32,0)</f>
        <v>0</v>
      </c>
      <c r="G32" s="4">
        <f t="shared" ref="G32:G95" si="2">IF(B32&lt;=$C$12,C32-F32,0)</f>
        <v>7500000</v>
      </c>
      <c r="H32" s="4">
        <f t="shared" ref="H32:H95" si="3">IF(B32=$C$12,$C$13*G32,0)</f>
        <v>0</v>
      </c>
      <c r="I32" s="4">
        <f t="shared" ref="I32:I95" si="4">IF(B32=$C$12,G32+H32,0)</f>
        <v>0</v>
      </c>
      <c r="J32" s="4">
        <f>IF(B32&lt;=$C$12,-D32-I32,0)</f>
        <v>-28562.5</v>
      </c>
      <c r="L32" s="2">
        <f t="shared" ref="L32:L95" si="5">IF(B32&lt;=$C$12,L31+$M$16,0)</f>
        <v>3088.25</v>
      </c>
      <c r="M32" s="55">
        <f>($M$17/$C$6)*L32</f>
        <v>20.588333333333335</v>
      </c>
      <c r="N32" s="2">
        <f>J32-M32</f>
        <v>-28583.088333333333</v>
      </c>
    </row>
    <row r="33" spans="2:14" x14ac:dyDescent="0.2">
      <c r="B33">
        <f>B32+1</f>
        <v>2</v>
      </c>
      <c r="C33" s="4">
        <f t="shared" ref="C33:C96" si="6">IF(B33&lt;=$C$12,G32,0)</f>
        <v>7500000</v>
      </c>
      <c r="D33" s="2">
        <f t="shared" si="0"/>
        <v>28562.5</v>
      </c>
      <c r="E33" s="4">
        <f t="shared" si="1"/>
        <v>28562.5</v>
      </c>
      <c r="F33" s="4">
        <f t="shared" ref="F33:F96" si="7">IF(B33&lt;=$C$12,D33-E33,0)</f>
        <v>0</v>
      </c>
      <c r="G33" s="4">
        <f t="shared" si="2"/>
        <v>7500000</v>
      </c>
      <c r="H33" s="4">
        <f t="shared" si="3"/>
        <v>0</v>
      </c>
      <c r="I33" s="4">
        <f t="shared" si="4"/>
        <v>0</v>
      </c>
      <c r="J33" s="4">
        <f t="shared" ref="J33:J96" si="8">IF(B33&lt;=$C$12,-D33-I33,0)</f>
        <v>-28562.5</v>
      </c>
      <c r="L33" s="2">
        <f t="shared" si="5"/>
        <v>6176.5</v>
      </c>
      <c r="M33" s="55">
        <f t="shared" ref="M33:M96" si="9">($M$17/$C$6)*L33</f>
        <v>41.176666666666669</v>
      </c>
      <c r="N33" s="2">
        <f t="shared" ref="N33:N96" si="10">J33-M33</f>
        <v>-28603.676666666666</v>
      </c>
    </row>
    <row r="34" spans="2:14" x14ac:dyDescent="0.2">
      <c r="B34">
        <f t="shared" ref="B34:B97" si="11">B33+1</f>
        <v>3</v>
      </c>
      <c r="C34" s="4">
        <f t="shared" si="6"/>
        <v>7500000</v>
      </c>
      <c r="D34" s="2">
        <f t="shared" si="0"/>
        <v>28562.5</v>
      </c>
      <c r="E34" s="4">
        <f t="shared" si="1"/>
        <v>28562.5</v>
      </c>
      <c r="F34" s="4">
        <f t="shared" si="7"/>
        <v>0</v>
      </c>
      <c r="G34" s="4">
        <f t="shared" si="2"/>
        <v>7500000</v>
      </c>
      <c r="H34" s="4">
        <f t="shared" si="3"/>
        <v>0</v>
      </c>
      <c r="I34" s="4">
        <f t="shared" si="4"/>
        <v>0</v>
      </c>
      <c r="J34" s="4">
        <f t="shared" si="8"/>
        <v>-28562.5</v>
      </c>
      <c r="L34" s="2">
        <f t="shared" si="5"/>
        <v>9264.75</v>
      </c>
      <c r="M34" s="55">
        <f t="shared" si="9"/>
        <v>61.765000000000001</v>
      </c>
      <c r="N34" s="2">
        <f t="shared" si="10"/>
        <v>-28624.264999999999</v>
      </c>
    </row>
    <row r="35" spans="2:14" x14ac:dyDescent="0.2">
      <c r="B35">
        <f t="shared" si="11"/>
        <v>4</v>
      </c>
      <c r="C35" s="4">
        <f t="shared" si="6"/>
        <v>7500000</v>
      </c>
      <c r="D35" s="2">
        <f t="shared" si="0"/>
        <v>28562.5</v>
      </c>
      <c r="E35" s="4">
        <f t="shared" si="1"/>
        <v>28562.5</v>
      </c>
      <c r="F35" s="4">
        <f t="shared" si="7"/>
        <v>0</v>
      </c>
      <c r="G35" s="4">
        <f t="shared" si="2"/>
        <v>7500000</v>
      </c>
      <c r="H35" s="4">
        <f t="shared" si="3"/>
        <v>0</v>
      </c>
      <c r="I35" s="4">
        <f t="shared" si="4"/>
        <v>0</v>
      </c>
      <c r="J35" s="4">
        <f t="shared" si="8"/>
        <v>-28562.5</v>
      </c>
      <c r="L35" s="2">
        <f t="shared" si="5"/>
        <v>12353</v>
      </c>
      <c r="M35" s="55">
        <f t="shared" si="9"/>
        <v>82.353333333333339</v>
      </c>
      <c r="N35" s="2">
        <f t="shared" si="10"/>
        <v>-28644.853333333333</v>
      </c>
    </row>
    <row r="36" spans="2:14" x14ac:dyDescent="0.2">
      <c r="B36">
        <f t="shared" si="11"/>
        <v>5</v>
      </c>
      <c r="C36" s="4">
        <f t="shared" si="6"/>
        <v>7500000</v>
      </c>
      <c r="D36" s="2">
        <f t="shared" si="0"/>
        <v>28562.5</v>
      </c>
      <c r="E36" s="4">
        <f t="shared" si="1"/>
        <v>28562.5</v>
      </c>
      <c r="F36" s="4">
        <f t="shared" si="7"/>
        <v>0</v>
      </c>
      <c r="G36" s="4">
        <f t="shared" si="2"/>
        <v>7500000</v>
      </c>
      <c r="H36" s="4">
        <f t="shared" si="3"/>
        <v>0</v>
      </c>
      <c r="I36" s="4">
        <f t="shared" si="4"/>
        <v>0</v>
      </c>
      <c r="J36" s="4">
        <f t="shared" si="8"/>
        <v>-28562.5</v>
      </c>
      <c r="L36" s="2">
        <f t="shared" si="5"/>
        <v>15441.25</v>
      </c>
      <c r="M36" s="55">
        <f t="shared" si="9"/>
        <v>102.94166666666668</v>
      </c>
      <c r="N36" s="2">
        <f t="shared" si="10"/>
        <v>-28665.441666666666</v>
      </c>
    </row>
    <row r="37" spans="2:14" x14ac:dyDescent="0.2">
      <c r="B37">
        <f t="shared" si="11"/>
        <v>6</v>
      </c>
      <c r="C37" s="4">
        <f t="shared" si="6"/>
        <v>7500000</v>
      </c>
      <c r="D37" s="2">
        <f t="shared" si="0"/>
        <v>28562.5</v>
      </c>
      <c r="E37" s="4">
        <f t="shared" si="1"/>
        <v>28562.5</v>
      </c>
      <c r="F37" s="4">
        <f t="shared" si="7"/>
        <v>0</v>
      </c>
      <c r="G37" s="4">
        <f t="shared" si="2"/>
        <v>7500000</v>
      </c>
      <c r="H37" s="4">
        <f t="shared" si="3"/>
        <v>0</v>
      </c>
      <c r="I37" s="4">
        <f t="shared" si="4"/>
        <v>0</v>
      </c>
      <c r="J37" s="4">
        <f t="shared" si="8"/>
        <v>-28562.5</v>
      </c>
      <c r="L37" s="2">
        <f t="shared" si="5"/>
        <v>18529.5</v>
      </c>
      <c r="M37" s="55">
        <f t="shared" si="9"/>
        <v>123.53</v>
      </c>
      <c r="N37" s="2">
        <f t="shared" si="10"/>
        <v>-28686.03</v>
      </c>
    </row>
    <row r="38" spans="2:14" x14ac:dyDescent="0.2">
      <c r="B38">
        <f t="shared" si="11"/>
        <v>7</v>
      </c>
      <c r="C38" s="4">
        <f t="shared" si="6"/>
        <v>7500000</v>
      </c>
      <c r="D38" s="2">
        <f t="shared" si="0"/>
        <v>28562.5</v>
      </c>
      <c r="E38" s="4">
        <f t="shared" si="1"/>
        <v>28562.5</v>
      </c>
      <c r="F38" s="4">
        <f t="shared" si="7"/>
        <v>0</v>
      </c>
      <c r="G38" s="4">
        <f t="shared" si="2"/>
        <v>7500000</v>
      </c>
      <c r="H38" s="4">
        <f t="shared" si="3"/>
        <v>0</v>
      </c>
      <c r="I38" s="4">
        <f t="shared" si="4"/>
        <v>0</v>
      </c>
      <c r="J38" s="4">
        <f t="shared" si="8"/>
        <v>-28562.5</v>
      </c>
      <c r="L38" s="2">
        <f t="shared" si="5"/>
        <v>21617.75</v>
      </c>
      <c r="M38" s="55">
        <f t="shared" si="9"/>
        <v>144.11833333333334</v>
      </c>
      <c r="N38" s="2">
        <f t="shared" si="10"/>
        <v>-28706.618333333332</v>
      </c>
    </row>
    <row r="39" spans="2:14" x14ac:dyDescent="0.2">
      <c r="B39">
        <f t="shared" si="11"/>
        <v>8</v>
      </c>
      <c r="C39" s="4">
        <f t="shared" si="6"/>
        <v>7500000</v>
      </c>
      <c r="D39" s="2">
        <f t="shared" si="0"/>
        <v>28562.5</v>
      </c>
      <c r="E39" s="4">
        <f t="shared" si="1"/>
        <v>28562.5</v>
      </c>
      <c r="F39" s="4">
        <f t="shared" si="7"/>
        <v>0</v>
      </c>
      <c r="G39" s="4">
        <f t="shared" si="2"/>
        <v>7500000</v>
      </c>
      <c r="H39" s="4">
        <f t="shared" si="3"/>
        <v>0</v>
      </c>
      <c r="I39" s="4">
        <f t="shared" si="4"/>
        <v>0</v>
      </c>
      <c r="J39" s="4">
        <f t="shared" si="8"/>
        <v>-28562.5</v>
      </c>
      <c r="L39" s="2">
        <f t="shared" si="5"/>
        <v>24706</v>
      </c>
      <c r="M39" s="55">
        <f t="shared" si="9"/>
        <v>164.70666666666668</v>
      </c>
      <c r="N39" s="2">
        <f t="shared" si="10"/>
        <v>-28727.206666666665</v>
      </c>
    </row>
    <row r="40" spans="2:14" x14ac:dyDescent="0.2">
      <c r="B40">
        <f t="shared" si="11"/>
        <v>9</v>
      </c>
      <c r="C40" s="4">
        <f t="shared" si="6"/>
        <v>7500000</v>
      </c>
      <c r="D40" s="2">
        <f t="shared" si="0"/>
        <v>28562.5</v>
      </c>
      <c r="E40" s="4">
        <f t="shared" si="1"/>
        <v>28562.5</v>
      </c>
      <c r="F40" s="4">
        <f t="shared" si="7"/>
        <v>0</v>
      </c>
      <c r="G40" s="4">
        <f t="shared" si="2"/>
        <v>7500000</v>
      </c>
      <c r="H40" s="4">
        <f t="shared" si="3"/>
        <v>0</v>
      </c>
      <c r="I40" s="4">
        <f t="shared" si="4"/>
        <v>0</v>
      </c>
      <c r="J40" s="4">
        <f t="shared" si="8"/>
        <v>-28562.5</v>
      </c>
      <c r="L40" s="2">
        <f t="shared" si="5"/>
        <v>27794.25</v>
      </c>
      <c r="M40" s="55">
        <f t="shared" si="9"/>
        <v>185.29500000000002</v>
      </c>
      <c r="N40" s="2">
        <f t="shared" si="10"/>
        <v>-28747.794999999998</v>
      </c>
    </row>
    <row r="41" spans="2:14" x14ac:dyDescent="0.2">
      <c r="B41">
        <f t="shared" si="11"/>
        <v>10</v>
      </c>
      <c r="C41" s="4">
        <f t="shared" si="6"/>
        <v>7500000</v>
      </c>
      <c r="D41" s="2">
        <f t="shared" si="0"/>
        <v>28562.5</v>
      </c>
      <c r="E41" s="4">
        <f t="shared" si="1"/>
        <v>28562.5</v>
      </c>
      <c r="F41" s="4">
        <f t="shared" si="7"/>
        <v>0</v>
      </c>
      <c r="G41" s="4">
        <f t="shared" si="2"/>
        <v>7500000</v>
      </c>
      <c r="H41" s="4">
        <f t="shared" si="3"/>
        <v>0</v>
      </c>
      <c r="I41" s="4">
        <f t="shared" si="4"/>
        <v>0</v>
      </c>
      <c r="J41" s="4">
        <f t="shared" si="8"/>
        <v>-28562.5</v>
      </c>
      <c r="L41" s="2">
        <f t="shared" si="5"/>
        <v>30882.5</v>
      </c>
      <c r="M41" s="55">
        <f t="shared" si="9"/>
        <v>205.88333333333335</v>
      </c>
      <c r="N41" s="2">
        <f t="shared" si="10"/>
        <v>-28768.383333333335</v>
      </c>
    </row>
    <row r="42" spans="2:14" x14ac:dyDescent="0.2">
      <c r="B42">
        <f t="shared" si="11"/>
        <v>11</v>
      </c>
      <c r="C42" s="4">
        <f t="shared" si="6"/>
        <v>7500000</v>
      </c>
      <c r="D42" s="2">
        <f t="shared" si="0"/>
        <v>28562.5</v>
      </c>
      <c r="E42" s="4">
        <f t="shared" si="1"/>
        <v>28562.5</v>
      </c>
      <c r="F42" s="4">
        <f t="shared" si="7"/>
        <v>0</v>
      </c>
      <c r="G42" s="4">
        <f t="shared" si="2"/>
        <v>7500000</v>
      </c>
      <c r="H42" s="4">
        <f t="shared" si="3"/>
        <v>0</v>
      </c>
      <c r="I42" s="4">
        <f t="shared" si="4"/>
        <v>0</v>
      </c>
      <c r="J42" s="4">
        <f t="shared" si="8"/>
        <v>-28562.5</v>
      </c>
      <c r="L42" s="2">
        <f t="shared" si="5"/>
        <v>33970.75</v>
      </c>
      <c r="M42" s="55">
        <f t="shared" si="9"/>
        <v>226.47166666666669</v>
      </c>
      <c r="N42" s="2">
        <f t="shared" si="10"/>
        <v>-28788.971666666668</v>
      </c>
    </row>
    <row r="43" spans="2:14" x14ac:dyDescent="0.2">
      <c r="B43">
        <f t="shared" si="11"/>
        <v>12</v>
      </c>
      <c r="C43" s="4">
        <f t="shared" si="6"/>
        <v>7500000</v>
      </c>
      <c r="D43" s="2">
        <f t="shared" si="0"/>
        <v>28562.5</v>
      </c>
      <c r="E43" s="4">
        <f t="shared" si="1"/>
        <v>28562.5</v>
      </c>
      <c r="F43" s="4">
        <f t="shared" si="7"/>
        <v>0</v>
      </c>
      <c r="G43" s="4">
        <f t="shared" si="2"/>
        <v>7500000</v>
      </c>
      <c r="H43" s="4">
        <f t="shared" si="3"/>
        <v>0</v>
      </c>
      <c r="I43" s="4">
        <f t="shared" si="4"/>
        <v>0</v>
      </c>
      <c r="J43" s="4">
        <f t="shared" si="8"/>
        <v>-28562.5</v>
      </c>
      <c r="L43" s="2">
        <f t="shared" si="5"/>
        <v>37059</v>
      </c>
      <c r="M43" s="55">
        <f t="shared" si="9"/>
        <v>247.06</v>
      </c>
      <c r="N43" s="2">
        <f t="shared" si="10"/>
        <v>-28809.56</v>
      </c>
    </row>
    <row r="44" spans="2:14" x14ac:dyDescent="0.2">
      <c r="B44">
        <f t="shared" si="11"/>
        <v>13</v>
      </c>
      <c r="C44" s="4">
        <f t="shared" si="6"/>
        <v>7500000</v>
      </c>
      <c r="D44" s="2">
        <f t="shared" si="0"/>
        <v>28562.5</v>
      </c>
      <c r="E44" s="4">
        <f t="shared" si="1"/>
        <v>28562.5</v>
      </c>
      <c r="F44" s="4">
        <f t="shared" si="7"/>
        <v>0</v>
      </c>
      <c r="G44" s="4">
        <f t="shared" si="2"/>
        <v>7500000</v>
      </c>
      <c r="H44" s="4">
        <f t="shared" si="3"/>
        <v>0</v>
      </c>
      <c r="I44" s="4">
        <f t="shared" si="4"/>
        <v>0</v>
      </c>
      <c r="J44" s="4">
        <f t="shared" si="8"/>
        <v>-28562.5</v>
      </c>
      <c r="L44" s="2">
        <f t="shared" si="5"/>
        <v>40147.25</v>
      </c>
      <c r="M44" s="55">
        <f t="shared" si="9"/>
        <v>267.64833333333337</v>
      </c>
      <c r="N44" s="2">
        <f t="shared" si="10"/>
        <v>-28830.148333333334</v>
      </c>
    </row>
    <row r="45" spans="2:14" x14ac:dyDescent="0.2">
      <c r="B45">
        <f t="shared" si="11"/>
        <v>14</v>
      </c>
      <c r="C45" s="4">
        <f t="shared" si="6"/>
        <v>7500000</v>
      </c>
      <c r="D45" s="2">
        <f t="shared" si="0"/>
        <v>28562.5</v>
      </c>
      <c r="E45" s="4">
        <f t="shared" si="1"/>
        <v>28562.5</v>
      </c>
      <c r="F45" s="4">
        <f t="shared" si="7"/>
        <v>0</v>
      </c>
      <c r="G45" s="4">
        <f t="shared" si="2"/>
        <v>7500000</v>
      </c>
      <c r="H45" s="4">
        <f t="shared" si="3"/>
        <v>0</v>
      </c>
      <c r="I45" s="4">
        <f t="shared" si="4"/>
        <v>0</v>
      </c>
      <c r="J45" s="4">
        <f t="shared" si="8"/>
        <v>-28562.5</v>
      </c>
      <c r="L45" s="2">
        <f t="shared" si="5"/>
        <v>43235.5</v>
      </c>
      <c r="M45" s="55">
        <f t="shared" si="9"/>
        <v>288.23666666666668</v>
      </c>
      <c r="N45" s="2">
        <f t="shared" si="10"/>
        <v>-28850.736666666668</v>
      </c>
    </row>
    <row r="46" spans="2:14" x14ac:dyDescent="0.2">
      <c r="B46">
        <f t="shared" si="11"/>
        <v>15</v>
      </c>
      <c r="C46" s="4">
        <f t="shared" si="6"/>
        <v>7500000</v>
      </c>
      <c r="D46" s="2">
        <f t="shared" si="0"/>
        <v>28562.5</v>
      </c>
      <c r="E46" s="4">
        <f t="shared" si="1"/>
        <v>28562.5</v>
      </c>
      <c r="F46" s="4">
        <f t="shared" si="7"/>
        <v>0</v>
      </c>
      <c r="G46" s="4">
        <f t="shared" si="2"/>
        <v>7500000</v>
      </c>
      <c r="H46" s="4">
        <f t="shared" si="3"/>
        <v>0</v>
      </c>
      <c r="I46" s="4">
        <f t="shared" si="4"/>
        <v>0</v>
      </c>
      <c r="J46" s="4">
        <f t="shared" si="8"/>
        <v>-28562.5</v>
      </c>
      <c r="L46" s="2">
        <f t="shared" si="5"/>
        <v>46323.75</v>
      </c>
      <c r="M46" s="55">
        <f t="shared" si="9"/>
        <v>308.82500000000005</v>
      </c>
      <c r="N46" s="2">
        <f t="shared" si="10"/>
        <v>-28871.325000000001</v>
      </c>
    </row>
    <row r="47" spans="2:14" x14ac:dyDescent="0.2">
      <c r="B47">
        <f t="shared" si="11"/>
        <v>16</v>
      </c>
      <c r="C47" s="4">
        <f t="shared" si="6"/>
        <v>7500000</v>
      </c>
      <c r="D47" s="2">
        <f t="shared" si="0"/>
        <v>28562.5</v>
      </c>
      <c r="E47" s="4">
        <f t="shared" si="1"/>
        <v>28562.5</v>
      </c>
      <c r="F47" s="4">
        <f t="shared" si="7"/>
        <v>0</v>
      </c>
      <c r="G47" s="4">
        <f t="shared" si="2"/>
        <v>7500000</v>
      </c>
      <c r="H47" s="4">
        <f t="shared" si="3"/>
        <v>0</v>
      </c>
      <c r="I47" s="4">
        <f t="shared" si="4"/>
        <v>0</v>
      </c>
      <c r="J47" s="4">
        <f t="shared" si="8"/>
        <v>-28562.5</v>
      </c>
      <c r="L47" s="2">
        <f t="shared" si="5"/>
        <v>49412</v>
      </c>
      <c r="M47" s="55">
        <f t="shared" si="9"/>
        <v>329.41333333333336</v>
      </c>
      <c r="N47" s="2">
        <f t="shared" si="10"/>
        <v>-28891.913333333334</v>
      </c>
    </row>
    <row r="48" spans="2:14" x14ac:dyDescent="0.2">
      <c r="B48">
        <f t="shared" si="11"/>
        <v>17</v>
      </c>
      <c r="C48" s="4">
        <f t="shared" si="6"/>
        <v>7500000</v>
      </c>
      <c r="D48" s="2">
        <f t="shared" si="0"/>
        <v>28562.5</v>
      </c>
      <c r="E48" s="4">
        <f t="shared" si="1"/>
        <v>28562.5</v>
      </c>
      <c r="F48" s="4">
        <f t="shared" si="7"/>
        <v>0</v>
      </c>
      <c r="G48" s="4">
        <f t="shared" si="2"/>
        <v>7500000</v>
      </c>
      <c r="H48" s="4">
        <f t="shared" si="3"/>
        <v>0</v>
      </c>
      <c r="I48" s="4">
        <f t="shared" si="4"/>
        <v>0</v>
      </c>
      <c r="J48" s="4">
        <f t="shared" si="8"/>
        <v>-28562.5</v>
      </c>
      <c r="L48" s="2">
        <f t="shared" si="5"/>
        <v>52500.25</v>
      </c>
      <c r="M48" s="55">
        <f t="shared" si="9"/>
        <v>350.00166666666667</v>
      </c>
      <c r="N48" s="2">
        <f t="shared" si="10"/>
        <v>-28912.501666666667</v>
      </c>
    </row>
    <row r="49" spans="2:14" x14ac:dyDescent="0.2">
      <c r="B49">
        <f t="shared" si="11"/>
        <v>18</v>
      </c>
      <c r="C49" s="4">
        <f t="shared" si="6"/>
        <v>7500000</v>
      </c>
      <c r="D49" s="2">
        <f t="shared" si="0"/>
        <v>28562.5</v>
      </c>
      <c r="E49" s="4">
        <f t="shared" si="1"/>
        <v>28562.5</v>
      </c>
      <c r="F49" s="4">
        <f t="shared" si="7"/>
        <v>0</v>
      </c>
      <c r="G49" s="4">
        <f t="shared" si="2"/>
        <v>7500000</v>
      </c>
      <c r="H49" s="4">
        <f t="shared" si="3"/>
        <v>0</v>
      </c>
      <c r="I49" s="4">
        <f t="shared" si="4"/>
        <v>0</v>
      </c>
      <c r="J49" s="4">
        <f t="shared" si="8"/>
        <v>-28562.5</v>
      </c>
      <c r="L49" s="2">
        <f t="shared" si="5"/>
        <v>55588.5</v>
      </c>
      <c r="M49" s="55">
        <f t="shared" si="9"/>
        <v>370.59000000000003</v>
      </c>
      <c r="N49" s="2">
        <f t="shared" si="10"/>
        <v>-28933.09</v>
      </c>
    </row>
    <row r="50" spans="2:14" x14ac:dyDescent="0.2">
      <c r="B50">
        <f t="shared" si="11"/>
        <v>19</v>
      </c>
      <c r="C50" s="4">
        <f t="shared" si="6"/>
        <v>7500000</v>
      </c>
      <c r="D50" s="2">
        <f t="shared" si="0"/>
        <v>28562.5</v>
      </c>
      <c r="E50" s="4">
        <f t="shared" si="1"/>
        <v>28562.5</v>
      </c>
      <c r="F50" s="4">
        <f t="shared" si="7"/>
        <v>0</v>
      </c>
      <c r="G50" s="4">
        <f t="shared" si="2"/>
        <v>7500000</v>
      </c>
      <c r="H50" s="4">
        <f t="shared" si="3"/>
        <v>0</v>
      </c>
      <c r="I50" s="4">
        <f t="shared" si="4"/>
        <v>0</v>
      </c>
      <c r="J50" s="4">
        <f t="shared" si="8"/>
        <v>-28562.5</v>
      </c>
      <c r="L50" s="2">
        <f t="shared" si="5"/>
        <v>58676.75</v>
      </c>
      <c r="M50" s="55">
        <f t="shared" si="9"/>
        <v>391.17833333333334</v>
      </c>
      <c r="N50" s="2">
        <f t="shared" si="10"/>
        <v>-28953.678333333333</v>
      </c>
    </row>
    <row r="51" spans="2:14" x14ac:dyDescent="0.2">
      <c r="B51">
        <f t="shared" si="11"/>
        <v>20</v>
      </c>
      <c r="C51" s="4">
        <f t="shared" si="6"/>
        <v>7500000</v>
      </c>
      <c r="D51" s="2">
        <f t="shared" si="0"/>
        <v>28562.5</v>
      </c>
      <c r="E51" s="4">
        <f t="shared" si="1"/>
        <v>28562.5</v>
      </c>
      <c r="F51" s="4">
        <f t="shared" si="7"/>
        <v>0</v>
      </c>
      <c r="G51" s="4">
        <f t="shared" si="2"/>
        <v>7500000</v>
      </c>
      <c r="H51" s="4">
        <f t="shared" si="3"/>
        <v>0</v>
      </c>
      <c r="I51" s="4">
        <f t="shared" si="4"/>
        <v>0</v>
      </c>
      <c r="J51" s="4">
        <f t="shared" si="8"/>
        <v>-28562.5</v>
      </c>
      <c r="L51" s="2">
        <f t="shared" si="5"/>
        <v>61765</v>
      </c>
      <c r="M51" s="55">
        <f t="shared" si="9"/>
        <v>411.76666666666671</v>
      </c>
      <c r="N51" s="2">
        <f t="shared" si="10"/>
        <v>-28974.266666666666</v>
      </c>
    </row>
    <row r="52" spans="2:14" x14ac:dyDescent="0.2">
      <c r="B52">
        <f t="shared" si="11"/>
        <v>21</v>
      </c>
      <c r="C52" s="4">
        <f t="shared" si="6"/>
        <v>7500000</v>
      </c>
      <c r="D52" s="2">
        <f t="shared" si="0"/>
        <v>28562.5</v>
      </c>
      <c r="E52" s="4">
        <f t="shared" si="1"/>
        <v>28562.5</v>
      </c>
      <c r="F52" s="4">
        <f t="shared" si="7"/>
        <v>0</v>
      </c>
      <c r="G52" s="4">
        <f t="shared" si="2"/>
        <v>7500000</v>
      </c>
      <c r="H52" s="4">
        <f t="shared" si="3"/>
        <v>0</v>
      </c>
      <c r="I52" s="4">
        <f t="shared" si="4"/>
        <v>0</v>
      </c>
      <c r="J52" s="4">
        <f t="shared" si="8"/>
        <v>-28562.5</v>
      </c>
      <c r="L52" s="2">
        <f t="shared" si="5"/>
        <v>64853.25</v>
      </c>
      <c r="M52" s="55">
        <f t="shared" si="9"/>
        <v>432.35500000000002</v>
      </c>
      <c r="N52" s="2">
        <f t="shared" si="10"/>
        <v>-28994.855</v>
      </c>
    </row>
    <row r="53" spans="2:14" x14ac:dyDescent="0.2">
      <c r="B53">
        <f t="shared" si="11"/>
        <v>22</v>
      </c>
      <c r="C53" s="4">
        <f t="shared" si="6"/>
        <v>7500000</v>
      </c>
      <c r="D53" s="2">
        <f t="shared" si="0"/>
        <v>28562.5</v>
      </c>
      <c r="E53" s="4">
        <f t="shared" si="1"/>
        <v>28562.5</v>
      </c>
      <c r="F53" s="4">
        <f t="shared" si="7"/>
        <v>0</v>
      </c>
      <c r="G53" s="4">
        <f t="shared" si="2"/>
        <v>7500000</v>
      </c>
      <c r="H53" s="4">
        <f t="shared" si="3"/>
        <v>0</v>
      </c>
      <c r="I53" s="4">
        <f t="shared" si="4"/>
        <v>0</v>
      </c>
      <c r="J53" s="4">
        <f t="shared" si="8"/>
        <v>-28562.5</v>
      </c>
      <c r="L53" s="2">
        <f t="shared" si="5"/>
        <v>67941.5</v>
      </c>
      <c r="M53" s="55">
        <f t="shared" si="9"/>
        <v>452.94333333333338</v>
      </c>
      <c r="N53" s="2">
        <f t="shared" si="10"/>
        <v>-29015.443333333333</v>
      </c>
    </row>
    <row r="54" spans="2:14" x14ac:dyDescent="0.2">
      <c r="B54">
        <f t="shared" si="11"/>
        <v>23</v>
      </c>
      <c r="C54" s="4">
        <f t="shared" si="6"/>
        <v>7500000</v>
      </c>
      <c r="D54" s="2">
        <f t="shared" si="0"/>
        <v>28562.5</v>
      </c>
      <c r="E54" s="4">
        <f t="shared" si="1"/>
        <v>28562.5</v>
      </c>
      <c r="F54" s="4">
        <f t="shared" si="7"/>
        <v>0</v>
      </c>
      <c r="G54" s="4">
        <f t="shared" si="2"/>
        <v>7500000</v>
      </c>
      <c r="H54" s="4">
        <f t="shared" si="3"/>
        <v>0</v>
      </c>
      <c r="I54" s="4">
        <f t="shared" si="4"/>
        <v>0</v>
      </c>
      <c r="J54" s="4">
        <f t="shared" si="8"/>
        <v>-28562.5</v>
      </c>
      <c r="L54" s="2">
        <f t="shared" si="5"/>
        <v>71029.75</v>
      </c>
      <c r="M54" s="55">
        <f t="shared" si="9"/>
        <v>473.53166666666669</v>
      </c>
      <c r="N54" s="2">
        <f t="shared" si="10"/>
        <v>-29036.031666666666</v>
      </c>
    </row>
    <row r="55" spans="2:14" x14ac:dyDescent="0.2">
      <c r="B55">
        <f t="shared" si="11"/>
        <v>24</v>
      </c>
      <c r="C55" s="4">
        <f t="shared" si="6"/>
        <v>7500000</v>
      </c>
      <c r="D55" s="2">
        <f t="shared" si="0"/>
        <v>28562.5</v>
      </c>
      <c r="E55" s="4">
        <f t="shared" si="1"/>
        <v>28562.5</v>
      </c>
      <c r="F55" s="4">
        <f t="shared" si="7"/>
        <v>0</v>
      </c>
      <c r="G55" s="4">
        <f t="shared" si="2"/>
        <v>7500000</v>
      </c>
      <c r="H55" s="4">
        <f t="shared" si="3"/>
        <v>0</v>
      </c>
      <c r="I55" s="4">
        <f t="shared" si="4"/>
        <v>0</v>
      </c>
      <c r="J55" s="4">
        <f t="shared" si="8"/>
        <v>-28562.5</v>
      </c>
      <c r="L55" s="2">
        <f t="shared" si="5"/>
        <v>74118</v>
      </c>
      <c r="M55" s="55">
        <f t="shared" si="9"/>
        <v>494.12</v>
      </c>
      <c r="N55" s="2">
        <f t="shared" si="10"/>
        <v>-29056.62</v>
      </c>
    </row>
    <row r="56" spans="2:14" x14ac:dyDescent="0.2">
      <c r="B56">
        <f t="shared" si="11"/>
        <v>25</v>
      </c>
      <c r="C56" s="4">
        <f t="shared" si="6"/>
        <v>7500000</v>
      </c>
      <c r="D56" s="2">
        <f t="shared" si="0"/>
        <v>39605.53</v>
      </c>
      <c r="E56" s="4">
        <f t="shared" si="1"/>
        <v>28562.5</v>
      </c>
      <c r="F56" s="4">
        <f t="shared" si="7"/>
        <v>11043.029999999999</v>
      </c>
      <c r="G56" s="4">
        <f t="shared" si="2"/>
        <v>7488956.9699999997</v>
      </c>
      <c r="H56" s="4">
        <f t="shared" si="3"/>
        <v>0</v>
      </c>
      <c r="I56" s="4">
        <f t="shared" si="4"/>
        <v>0</v>
      </c>
      <c r="J56" s="4">
        <f t="shared" si="8"/>
        <v>-39605.53</v>
      </c>
      <c r="L56" s="2">
        <f t="shared" si="5"/>
        <v>77206.25</v>
      </c>
      <c r="M56" s="55">
        <f t="shared" si="9"/>
        <v>514.70833333333337</v>
      </c>
      <c r="N56" s="2">
        <f t="shared" si="10"/>
        <v>-40120.238333333335</v>
      </c>
    </row>
    <row r="57" spans="2:14" x14ac:dyDescent="0.2">
      <c r="B57">
        <f t="shared" si="11"/>
        <v>26</v>
      </c>
      <c r="C57" s="4">
        <f t="shared" si="6"/>
        <v>7488956.9699999997</v>
      </c>
      <c r="D57" s="2">
        <f t="shared" si="0"/>
        <v>39605.53</v>
      </c>
      <c r="E57" s="4">
        <f t="shared" si="1"/>
        <v>28520.44</v>
      </c>
      <c r="F57" s="4">
        <f t="shared" si="7"/>
        <v>11085.09</v>
      </c>
      <c r="G57" s="4">
        <f t="shared" si="2"/>
        <v>7477871.8799999999</v>
      </c>
      <c r="H57" s="4">
        <f t="shared" si="3"/>
        <v>0</v>
      </c>
      <c r="I57" s="4">
        <f t="shared" si="4"/>
        <v>0</v>
      </c>
      <c r="J57" s="4">
        <f t="shared" si="8"/>
        <v>-39605.53</v>
      </c>
      <c r="L57" s="2">
        <f t="shared" si="5"/>
        <v>80294.5</v>
      </c>
      <c r="M57" s="55">
        <f t="shared" si="9"/>
        <v>535.29666666666674</v>
      </c>
      <c r="N57" s="2">
        <f t="shared" si="10"/>
        <v>-40140.826666666668</v>
      </c>
    </row>
    <row r="58" spans="2:14" x14ac:dyDescent="0.2">
      <c r="B58">
        <f t="shared" si="11"/>
        <v>27</v>
      </c>
      <c r="C58" s="4">
        <f t="shared" si="6"/>
        <v>7477871.8799999999</v>
      </c>
      <c r="D58" s="2">
        <f t="shared" si="0"/>
        <v>39605.53</v>
      </c>
      <c r="E58" s="4">
        <f t="shared" si="1"/>
        <v>28478.23</v>
      </c>
      <c r="F58" s="4">
        <f t="shared" si="7"/>
        <v>11127.3</v>
      </c>
      <c r="G58" s="4">
        <f t="shared" si="2"/>
        <v>7466744.5800000001</v>
      </c>
      <c r="H58" s="4">
        <f t="shared" si="3"/>
        <v>0</v>
      </c>
      <c r="I58" s="4">
        <f t="shared" si="4"/>
        <v>0</v>
      </c>
      <c r="J58" s="4">
        <f t="shared" si="8"/>
        <v>-39605.53</v>
      </c>
      <c r="L58" s="2">
        <f t="shared" si="5"/>
        <v>83382.75</v>
      </c>
      <c r="M58" s="55">
        <f t="shared" si="9"/>
        <v>555.88499999999999</v>
      </c>
      <c r="N58" s="2">
        <f t="shared" si="10"/>
        <v>-40161.415000000001</v>
      </c>
    </row>
    <row r="59" spans="2:14" x14ac:dyDescent="0.2">
      <c r="B59">
        <f t="shared" si="11"/>
        <v>28</v>
      </c>
      <c r="C59" s="4">
        <f t="shared" si="6"/>
        <v>7466744.5800000001</v>
      </c>
      <c r="D59" s="2">
        <f t="shared" si="0"/>
        <v>39605.53</v>
      </c>
      <c r="E59" s="4">
        <f t="shared" si="1"/>
        <v>28435.85</v>
      </c>
      <c r="F59" s="4">
        <f t="shared" si="7"/>
        <v>11169.68</v>
      </c>
      <c r="G59" s="4">
        <f t="shared" si="2"/>
        <v>7455574.9000000004</v>
      </c>
      <c r="H59" s="4">
        <f t="shared" si="3"/>
        <v>0</v>
      </c>
      <c r="I59" s="4">
        <f t="shared" si="4"/>
        <v>0</v>
      </c>
      <c r="J59" s="4">
        <f t="shared" si="8"/>
        <v>-39605.53</v>
      </c>
      <c r="L59" s="2">
        <f t="shared" si="5"/>
        <v>86471</v>
      </c>
      <c r="M59" s="55">
        <f t="shared" si="9"/>
        <v>576.47333333333336</v>
      </c>
      <c r="N59" s="2">
        <f t="shared" si="10"/>
        <v>-40182.003333333334</v>
      </c>
    </row>
    <row r="60" spans="2:14" x14ac:dyDescent="0.2">
      <c r="B60">
        <f t="shared" si="11"/>
        <v>29</v>
      </c>
      <c r="C60" s="4">
        <f t="shared" si="6"/>
        <v>7455574.9000000004</v>
      </c>
      <c r="D60" s="2">
        <f t="shared" si="0"/>
        <v>39605.53</v>
      </c>
      <c r="E60" s="4">
        <f t="shared" si="1"/>
        <v>28393.31</v>
      </c>
      <c r="F60" s="4">
        <f t="shared" si="7"/>
        <v>11212.219999999998</v>
      </c>
      <c r="G60" s="4">
        <f t="shared" si="2"/>
        <v>7444362.6800000006</v>
      </c>
      <c r="H60" s="4">
        <f t="shared" si="3"/>
        <v>0</v>
      </c>
      <c r="I60" s="4">
        <f t="shared" si="4"/>
        <v>0</v>
      </c>
      <c r="J60" s="4">
        <f t="shared" si="8"/>
        <v>-39605.53</v>
      </c>
      <c r="L60" s="2">
        <f t="shared" si="5"/>
        <v>89559.25</v>
      </c>
      <c r="M60" s="55">
        <f t="shared" si="9"/>
        <v>597.06166666666672</v>
      </c>
      <c r="N60" s="2">
        <f t="shared" si="10"/>
        <v>-40202.591666666667</v>
      </c>
    </row>
    <row r="61" spans="2:14" x14ac:dyDescent="0.2">
      <c r="B61">
        <f t="shared" si="11"/>
        <v>30</v>
      </c>
      <c r="C61" s="4">
        <f t="shared" si="6"/>
        <v>7444362.6800000006</v>
      </c>
      <c r="D61" s="2">
        <f t="shared" si="0"/>
        <v>39605.53</v>
      </c>
      <c r="E61" s="4">
        <f t="shared" si="1"/>
        <v>28350.61</v>
      </c>
      <c r="F61" s="4">
        <f t="shared" si="7"/>
        <v>11254.919999999998</v>
      </c>
      <c r="G61" s="4">
        <f t="shared" si="2"/>
        <v>7433107.7600000007</v>
      </c>
      <c r="H61" s="4">
        <f t="shared" si="3"/>
        <v>0</v>
      </c>
      <c r="I61" s="4">
        <f t="shared" si="4"/>
        <v>0</v>
      </c>
      <c r="J61" s="4">
        <f t="shared" si="8"/>
        <v>-39605.53</v>
      </c>
      <c r="L61" s="2">
        <f t="shared" si="5"/>
        <v>92647.5</v>
      </c>
      <c r="M61" s="55">
        <f t="shared" si="9"/>
        <v>617.65000000000009</v>
      </c>
      <c r="N61" s="2">
        <f t="shared" si="10"/>
        <v>-40223.18</v>
      </c>
    </row>
    <row r="62" spans="2:14" x14ac:dyDescent="0.2">
      <c r="B62">
        <f t="shared" si="11"/>
        <v>31</v>
      </c>
      <c r="C62" s="4">
        <f t="shared" si="6"/>
        <v>7433107.7600000007</v>
      </c>
      <c r="D62" s="2">
        <f t="shared" si="0"/>
        <v>39605.53</v>
      </c>
      <c r="E62" s="4">
        <f t="shared" si="1"/>
        <v>28307.75</v>
      </c>
      <c r="F62" s="4">
        <f t="shared" si="7"/>
        <v>11297.779999999999</v>
      </c>
      <c r="G62" s="4">
        <f t="shared" si="2"/>
        <v>7421809.9800000004</v>
      </c>
      <c r="H62" s="4">
        <f t="shared" si="3"/>
        <v>0</v>
      </c>
      <c r="I62" s="4">
        <f t="shared" si="4"/>
        <v>0</v>
      </c>
      <c r="J62" s="4">
        <f t="shared" si="8"/>
        <v>-39605.53</v>
      </c>
      <c r="L62" s="2">
        <f t="shared" si="5"/>
        <v>95735.75</v>
      </c>
      <c r="M62" s="55">
        <f t="shared" si="9"/>
        <v>638.23833333333334</v>
      </c>
      <c r="N62" s="2">
        <f t="shared" si="10"/>
        <v>-40243.768333333333</v>
      </c>
    </row>
    <row r="63" spans="2:14" x14ac:dyDescent="0.2">
      <c r="B63">
        <f t="shared" si="11"/>
        <v>32</v>
      </c>
      <c r="C63" s="4">
        <f t="shared" si="6"/>
        <v>7421809.9800000004</v>
      </c>
      <c r="D63" s="2">
        <f t="shared" si="0"/>
        <v>39605.53</v>
      </c>
      <c r="E63" s="4">
        <f t="shared" si="1"/>
        <v>28264.73</v>
      </c>
      <c r="F63" s="4">
        <f t="shared" si="7"/>
        <v>11340.8</v>
      </c>
      <c r="G63" s="4">
        <f t="shared" si="2"/>
        <v>7410469.1800000006</v>
      </c>
      <c r="H63" s="4">
        <f t="shared" si="3"/>
        <v>0</v>
      </c>
      <c r="I63" s="4">
        <f t="shared" si="4"/>
        <v>0</v>
      </c>
      <c r="J63" s="4">
        <f t="shared" si="8"/>
        <v>-39605.53</v>
      </c>
      <c r="L63" s="2">
        <f t="shared" si="5"/>
        <v>98824</v>
      </c>
      <c r="M63" s="55">
        <f t="shared" si="9"/>
        <v>658.82666666666671</v>
      </c>
      <c r="N63" s="2">
        <f t="shared" si="10"/>
        <v>-40264.356666666667</v>
      </c>
    </row>
    <row r="64" spans="2:14" x14ac:dyDescent="0.2">
      <c r="B64">
        <f t="shared" si="11"/>
        <v>33</v>
      </c>
      <c r="C64" s="4">
        <f t="shared" si="6"/>
        <v>7410469.1800000006</v>
      </c>
      <c r="D64" s="2">
        <f t="shared" si="0"/>
        <v>39605.53</v>
      </c>
      <c r="E64" s="4">
        <f t="shared" si="1"/>
        <v>28221.54</v>
      </c>
      <c r="F64" s="4">
        <f t="shared" si="7"/>
        <v>11383.989999999998</v>
      </c>
      <c r="G64" s="4">
        <f t="shared" si="2"/>
        <v>7399085.1900000004</v>
      </c>
      <c r="H64" s="4">
        <f t="shared" si="3"/>
        <v>0</v>
      </c>
      <c r="I64" s="4">
        <f t="shared" si="4"/>
        <v>0</v>
      </c>
      <c r="J64" s="4">
        <f t="shared" si="8"/>
        <v>-39605.53</v>
      </c>
      <c r="L64" s="2">
        <f t="shared" si="5"/>
        <v>101912.25</v>
      </c>
      <c r="M64" s="55">
        <f t="shared" si="9"/>
        <v>679.41500000000008</v>
      </c>
      <c r="N64" s="2">
        <f t="shared" si="10"/>
        <v>-40284.945</v>
      </c>
    </row>
    <row r="65" spans="2:14" x14ac:dyDescent="0.2">
      <c r="B65">
        <f t="shared" si="11"/>
        <v>34</v>
      </c>
      <c r="C65" s="4">
        <f t="shared" si="6"/>
        <v>7399085.1900000004</v>
      </c>
      <c r="D65" s="2">
        <f t="shared" si="0"/>
        <v>39605.53</v>
      </c>
      <c r="E65" s="4">
        <f t="shared" si="1"/>
        <v>28178.18</v>
      </c>
      <c r="F65" s="4">
        <f t="shared" si="7"/>
        <v>11427.349999999999</v>
      </c>
      <c r="G65" s="4">
        <f t="shared" si="2"/>
        <v>7387657.8400000008</v>
      </c>
      <c r="H65" s="4">
        <f t="shared" si="3"/>
        <v>0</v>
      </c>
      <c r="I65" s="4">
        <f t="shared" si="4"/>
        <v>0</v>
      </c>
      <c r="J65" s="4">
        <f t="shared" si="8"/>
        <v>-39605.53</v>
      </c>
      <c r="L65" s="2">
        <f t="shared" si="5"/>
        <v>105000.5</v>
      </c>
      <c r="M65" s="55">
        <f t="shared" si="9"/>
        <v>700.00333333333333</v>
      </c>
      <c r="N65" s="2">
        <f t="shared" si="10"/>
        <v>-40305.533333333333</v>
      </c>
    </row>
    <row r="66" spans="2:14" x14ac:dyDescent="0.2">
      <c r="B66">
        <f t="shared" si="11"/>
        <v>35</v>
      </c>
      <c r="C66" s="4">
        <f t="shared" si="6"/>
        <v>7387657.8400000008</v>
      </c>
      <c r="D66" s="2">
        <f t="shared" si="0"/>
        <v>39605.53</v>
      </c>
      <c r="E66" s="4">
        <f t="shared" si="1"/>
        <v>28134.66</v>
      </c>
      <c r="F66" s="4">
        <f t="shared" si="7"/>
        <v>11470.869999999999</v>
      </c>
      <c r="G66" s="4">
        <f t="shared" si="2"/>
        <v>7376186.9700000007</v>
      </c>
      <c r="H66" s="4">
        <f t="shared" si="3"/>
        <v>0</v>
      </c>
      <c r="I66" s="4">
        <f t="shared" si="4"/>
        <v>0</v>
      </c>
      <c r="J66" s="4">
        <f t="shared" si="8"/>
        <v>-39605.53</v>
      </c>
      <c r="L66" s="2">
        <f t="shared" si="5"/>
        <v>108088.75</v>
      </c>
      <c r="M66" s="55">
        <f t="shared" si="9"/>
        <v>720.5916666666667</v>
      </c>
      <c r="N66" s="2">
        <f t="shared" si="10"/>
        <v>-40326.121666666666</v>
      </c>
    </row>
    <row r="67" spans="2:14" x14ac:dyDescent="0.2">
      <c r="B67">
        <f t="shared" si="11"/>
        <v>36</v>
      </c>
      <c r="C67" s="4">
        <f t="shared" si="6"/>
        <v>7376186.9700000007</v>
      </c>
      <c r="D67" s="2">
        <f t="shared" si="0"/>
        <v>39605.53</v>
      </c>
      <c r="E67" s="4">
        <f t="shared" si="1"/>
        <v>28090.98</v>
      </c>
      <c r="F67" s="4">
        <f t="shared" si="7"/>
        <v>11514.55</v>
      </c>
      <c r="G67" s="4">
        <f t="shared" si="2"/>
        <v>7364672.4200000009</v>
      </c>
      <c r="H67" s="4">
        <f t="shared" si="3"/>
        <v>0</v>
      </c>
      <c r="I67" s="4">
        <f t="shared" si="4"/>
        <v>0</v>
      </c>
      <c r="J67" s="4">
        <f t="shared" si="8"/>
        <v>-39605.53</v>
      </c>
      <c r="L67" s="2">
        <f t="shared" si="5"/>
        <v>111177</v>
      </c>
      <c r="M67" s="55">
        <f t="shared" si="9"/>
        <v>741.18000000000006</v>
      </c>
      <c r="N67" s="2">
        <f t="shared" si="10"/>
        <v>-40346.71</v>
      </c>
    </row>
    <row r="68" spans="2:14" x14ac:dyDescent="0.2">
      <c r="B68">
        <f t="shared" si="11"/>
        <v>37</v>
      </c>
      <c r="C68" s="4">
        <f t="shared" si="6"/>
        <v>7364672.4200000009</v>
      </c>
      <c r="D68" s="2">
        <f t="shared" si="0"/>
        <v>39605.53</v>
      </c>
      <c r="E68" s="4">
        <f t="shared" si="1"/>
        <v>28047.13</v>
      </c>
      <c r="F68" s="4">
        <f t="shared" si="7"/>
        <v>11558.399999999998</v>
      </c>
      <c r="G68" s="4">
        <f t="shared" si="2"/>
        <v>7353114.0200000005</v>
      </c>
      <c r="H68" s="4">
        <f t="shared" si="3"/>
        <v>0</v>
      </c>
      <c r="I68" s="4">
        <f t="shared" si="4"/>
        <v>0</v>
      </c>
      <c r="J68" s="4">
        <f t="shared" si="8"/>
        <v>-39605.53</v>
      </c>
      <c r="L68" s="2">
        <f t="shared" si="5"/>
        <v>114265.25</v>
      </c>
      <c r="M68" s="55">
        <f t="shared" si="9"/>
        <v>761.76833333333343</v>
      </c>
      <c r="N68" s="2">
        <f t="shared" si="10"/>
        <v>-40367.298333333332</v>
      </c>
    </row>
    <row r="69" spans="2:14" x14ac:dyDescent="0.2">
      <c r="B69">
        <f t="shared" si="11"/>
        <v>38</v>
      </c>
      <c r="C69" s="4">
        <f t="shared" si="6"/>
        <v>7353114.0200000005</v>
      </c>
      <c r="D69" s="2">
        <f t="shared" si="0"/>
        <v>39605.53</v>
      </c>
      <c r="E69" s="4">
        <f t="shared" si="1"/>
        <v>28003.11</v>
      </c>
      <c r="F69" s="4">
        <f t="shared" si="7"/>
        <v>11602.419999999998</v>
      </c>
      <c r="G69" s="4">
        <f t="shared" si="2"/>
        <v>7341511.6000000006</v>
      </c>
      <c r="H69" s="4">
        <f t="shared" si="3"/>
        <v>0</v>
      </c>
      <c r="I69" s="4">
        <f t="shared" si="4"/>
        <v>0</v>
      </c>
      <c r="J69" s="4">
        <f t="shared" si="8"/>
        <v>-39605.53</v>
      </c>
      <c r="L69" s="2">
        <f t="shared" si="5"/>
        <v>117353.5</v>
      </c>
      <c r="M69" s="55">
        <f t="shared" si="9"/>
        <v>782.35666666666668</v>
      </c>
      <c r="N69" s="2">
        <f t="shared" si="10"/>
        <v>-40387.886666666665</v>
      </c>
    </row>
    <row r="70" spans="2:14" x14ac:dyDescent="0.2">
      <c r="B70">
        <f t="shared" si="11"/>
        <v>39</v>
      </c>
      <c r="C70" s="4">
        <f t="shared" si="6"/>
        <v>7341511.6000000006</v>
      </c>
      <c r="D70" s="2">
        <f t="shared" si="0"/>
        <v>39605.53</v>
      </c>
      <c r="E70" s="4">
        <f t="shared" si="1"/>
        <v>27958.92</v>
      </c>
      <c r="F70" s="4">
        <f t="shared" si="7"/>
        <v>11646.61</v>
      </c>
      <c r="G70" s="4">
        <f t="shared" si="2"/>
        <v>7329864.9900000002</v>
      </c>
      <c r="H70" s="4">
        <f t="shared" si="3"/>
        <v>0</v>
      </c>
      <c r="I70" s="4">
        <f t="shared" si="4"/>
        <v>0</v>
      </c>
      <c r="J70" s="4">
        <f t="shared" si="8"/>
        <v>-39605.53</v>
      </c>
      <c r="L70" s="2">
        <f t="shared" si="5"/>
        <v>120441.75</v>
      </c>
      <c r="M70" s="55">
        <f t="shared" si="9"/>
        <v>802.94500000000005</v>
      </c>
      <c r="N70" s="2">
        <f t="shared" si="10"/>
        <v>-40408.474999999999</v>
      </c>
    </row>
    <row r="71" spans="2:14" x14ac:dyDescent="0.2">
      <c r="B71">
        <f t="shared" si="11"/>
        <v>40</v>
      </c>
      <c r="C71" s="4">
        <f t="shared" si="6"/>
        <v>7329864.9900000002</v>
      </c>
      <c r="D71" s="2">
        <f t="shared" si="0"/>
        <v>39605.53</v>
      </c>
      <c r="E71" s="4">
        <f t="shared" si="1"/>
        <v>27914.57</v>
      </c>
      <c r="F71" s="4">
        <f t="shared" si="7"/>
        <v>11690.96</v>
      </c>
      <c r="G71" s="4">
        <f t="shared" si="2"/>
        <v>7318174.0300000003</v>
      </c>
      <c r="H71" s="4">
        <f t="shared" si="3"/>
        <v>0</v>
      </c>
      <c r="I71" s="4">
        <f t="shared" si="4"/>
        <v>0</v>
      </c>
      <c r="J71" s="4">
        <f t="shared" si="8"/>
        <v>-39605.53</v>
      </c>
      <c r="L71" s="2">
        <f t="shared" si="5"/>
        <v>123530</v>
      </c>
      <c r="M71" s="55">
        <f t="shared" si="9"/>
        <v>823.53333333333342</v>
      </c>
      <c r="N71" s="2">
        <f t="shared" si="10"/>
        <v>-40429.063333333332</v>
      </c>
    </row>
    <row r="72" spans="2:14" x14ac:dyDescent="0.2">
      <c r="B72">
        <f t="shared" si="11"/>
        <v>41</v>
      </c>
      <c r="C72" s="4">
        <f t="shared" si="6"/>
        <v>7318174.0300000003</v>
      </c>
      <c r="D72" s="2">
        <f t="shared" si="0"/>
        <v>39605.53</v>
      </c>
      <c r="E72" s="4">
        <f t="shared" si="1"/>
        <v>27870.05</v>
      </c>
      <c r="F72" s="4">
        <f t="shared" si="7"/>
        <v>11735.48</v>
      </c>
      <c r="G72" s="4">
        <f t="shared" si="2"/>
        <v>7306438.5499999998</v>
      </c>
      <c r="H72" s="4">
        <f t="shared" si="3"/>
        <v>0</v>
      </c>
      <c r="I72" s="4">
        <f t="shared" si="4"/>
        <v>0</v>
      </c>
      <c r="J72" s="4">
        <f t="shared" si="8"/>
        <v>-39605.53</v>
      </c>
      <c r="L72" s="2">
        <f t="shared" si="5"/>
        <v>126618.25</v>
      </c>
      <c r="M72" s="55">
        <f t="shared" si="9"/>
        <v>844.12166666666667</v>
      </c>
      <c r="N72" s="2">
        <f t="shared" si="10"/>
        <v>-40449.651666666665</v>
      </c>
    </row>
    <row r="73" spans="2:14" x14ac:dyDescent="0.2">
      <c r="B73">
        <f t="shared" si="11"/>
        <v>42</v>
      </c>
      <c r="C73" s="4">
        <f t="shared" si="6"/>
        <v>7306438.5499999998</v>
      </c>
      <c r="D73" s="2">
        <f t="shared" si="0"/>
        <v>39605.53</v>
      </c>
      <c r="E73" s="4">
        <f t="shared" si="1"/>
        <v>27825.35</v>
      </c>
      <c r="F73" s="4">
        <f t="shared" si="7"/>
        <v>11780.18</v>
      </c>
      <c r="G73" s="4">
        <f t="shared" si="2"/>
        <v>7294658.3700000001</v>
      </c>
      <c r="H73" s="4">
        <f t="shared" si="3"/>
        <v>0</v>
      </c>
      <c r="I73" s="4">
        <f t="shared" si="4"/>
        <v>0</v>
      </c>
      <c r="J73" s="4">
        <f t="shared" si="8"/>
        <v>-39605.53</v>
      </c>
      <c r="L73" s="2">
        <f t="shared" si="5"/>
        <v>129706.5</v>
      </c>
      <c r="M73" s="55">
        <f t="shared" si="9"/>
        <v>864.71</v>
      </c>
      <c r="N73" s="2">
        <f t="shared" si="10"/>
        <v>-40470.239999999998</v>
      </c>
    </row>
    <row r="74" spans="2:14" x14ac:dyDescent="0.2">
      <c r="B74">
        <f t="shared" si="11"/>
        <v>43</v>
      </c>
      <c r="C74" s="4">
        <f t="shared" si="6"/>
        <v>7294658.3700000001</v>
      </c>
      <c r="D74" s="2">
        <f t="shared" si="0"/>
        <v>39605.53</v>
      </c>
      <c r="E74" s="4">
        <f t="shared" si="1"/>
        <v>27780.49</v>
      </c>
      <c r="F74" s="4">
        <f t="shared" si="7"/>
        <v>11825.039999999997</v>
      </c>
      <c r="G74" s="4">
        <f t="shared" si="2"/>
        <v>7282833.3300000001</v>
      </c>
      <c r="H74" s="4">
        <f t="shared" si="3"/>
        <v>0</v>
      </c>
      <c r="I74" s="4">
        <f t="shared" si="4"/>
        <v>0</v>
      </c>
      <c r="J74" s="4">
        <f t="shared" si="8"/>
        <v>-39605.53</v>
      </c>
      <c r="L74" s="2">
        <f t="shared" si="5"/>
        <v>132794.75</v>
      </c>
      <c r="M74" s="55">
        <f t="shared" si="9"/>
        <v>885.2983333333334</v>
      </c>
      <c r="N74" s="2">
        <f t="shared" si="10"/>
        <v>-40490.828333333331</v>
      </c>
    </row>
    <row r="75" spans="2:14" x14ac:dyDescent="0.2">
      <c r="B75">
        <f t="shared" si="11"/>
        <v>44</v>
      </c>
      <c r="C75" s="4">
        <f t="shared" si="6"/>
        <v>7282833.3300000001</v>
      </c>
      <c r="D75" s="2">
        <f t="shared" si="0"/>
        <v>39605.53</v>
      </c>
      <c r="E75" s="4">
        <f t="shared" si="1"/>
        <v>27735.46</v>
      </c>
      <c r="F75" s="4">
        <f t="shared" si="7"/>
        <v>11870.07</v>
      </c>
      <c r="G75" s="4">
        <f t="shared" si="2"/>
        <v>7270963.2599999998</v>
      </c>
      <c r="H75" s="4">
        <f t="shared" si="3"/>
        <v>0</v>
      </c>
      <c r="I75" s="4">
        <f t="shared" si="4"/>
        <v>0</v>
      </c>
      <c r="J75" s="4">
        <f t="shared" si="8"/>
        <v>-39605.53</v>
      </c>
      <c r="L75" s="2">
        <f t="shared" si="5"/>
        <v>135883</v>
      </c>
      <c r="M75" s="55">
        <f t="shared" si="9"/>
        <v>905.88666666666677</v>
      </c>
      <c r="N75" s="2">
        <f t="shared" si="10"/>
        <v>-40511.416666666664</v>
      </c>
    </row>
    <row r="76" spans="2:14" x14ac:dyDescent="0.2">
      <c r="B76">
        <f t="shared" si="11"/>
        <v>45</v>
      </c>
      <c r="C76" s="4">
        <f t="shared" si="6"/>
        <v>7270963.2599999998</v>
      </c>
      <c r="D76" s="2">
        <f t="shared" si="0"/>
        <v>39605.53</v>
      </c>
      <c r="E76" s="4">
        <f t="shared" si="1"/>
        <v>27690.25</v>
      </c>
      <c r="F76" s="4">
        <f t="shared" si="7"/>
        <v>11915.279999999999</v>
      </c>
      <c r="G76" s="4">
        <f t="shared" si="2"/>
        <v>7259047.9799999995</v>
      </c>
      <c r="H76" s="4">
        <f t="shared" si="3"/>
        <v>0</v>
      </c>
      <c r="I76" s="4">
        <f t="shared" si="4"/>
        <v>0</v>
      </c>
      <c r="J76" s="4">
        <f t="shared" si="8"/>
        <v>-39605.53</v>
      </c>
      <c r="L76" s="2">
        <f t="shared" si="5"/>
        <v>138971.25</v>
      </c>
      <c r="M76" s="55">
        <f t="shared" si="9"/>
        <v>926.47500000000002</v>
      </c>
      <c r="N76" s="2">
        <f t="shared" si="10"/>
        <v>-40532.004999999997</v>
      </c>
    </row>
    <row r="77" spans="2:14" x14ac:dyDescent="0.2">
      <c r="B77">
        <f t="shared" si="11"/>
        <v>46</v>
      </c>
      <c r="C77" s="4">
        <f t="shared" si="6"/>
        <v>7259047.9799999995</v>
      </c>
      <c r="D77" s="2">
        <f t="shared" si="0"/>
        <v>39605.53</v>
      </c>
      <c r="E77" s="4">
        <f t="shared" si="1"/>
        <v>27644.87</v>
      </c>
      <c r="F77" s="4">
        <f t="shared" si="7"/>
        <v>11960.66</v>
      </c>
      <c r="G77" s="4">
        <f t="shared" si="2"/>
        <v>7247087.3199999994</v>
      </c>
      <c r="H77" s="4">
        <f t="shared" si="3"/>
        <v>0</v>
      </c>
      <c r="I77" s="4">
        <f t="shared" si="4"/>
        <v>0</v>
      </c>
      <c r="J77" s="4">
        <f t="shared" si="8"/>
        <v>-39605.53</v>
      </c>
      <c r="L77" s="2">
        <f t="shared" si="5"/>
        <v>142059.5</v>
      </c>
      <c r="M77" s="55">
        <f t="shared" si="9"/>
        <v>947.06333333333339</v>
      </c>
      <c r="N77" s="2">
        <f t="shared" si="10"/>
        <v>-40552.593333333331</v>
      </c>
    </row>
    <row r="78" spans="2:14" x14ac:dyDescent="0.2">
      <c r="B78">
        <f t="shared" si="11"/>
        <v>47</v>
      </c>
      <c r="C78" s="4">
        <f t="shared" si="6"/>
        <v>7247087.3199999994</v>
      </c>
      <c r="D78" s="2">
        <f t="shared" si="0"/>
        <v>39605.53</v>
      </c>
      <c r="E78" s="4">
        <f t="shared" si="1"/>
        <v>27599.32</v>
      </c>
      <c r="F78" s="4">
        <f t="shared" si="7"/>
        <v>12006.21</v>
      </c>
      <c r="G78" s="4">
        <f t="shared" si="2"/>
        <v>7235081.1099999994</v>
      </c>
      <c r="H78" s="4">
        <f t="shared" si="3"/>
        <v>0</v>
      </c>
      <c r="I78" s="4">
        <f t="shared" si="4"/>
        <v>0</v>
      </c>
      <c r="J78" s="4">
        <f t="shared" si="8"/>
        <v>-39605.53</v>
      </c>
      <c r="L78" s="2">
        <f t="shared" si="5"/>
        <v>145147.75</v>
      </c>
      <c r="M78" s="55">
        <f t="shared" si="9"/>
        <v>967.65166666666676</v>
      </c>
      <c r="N78" s="2">
        <f t="shared" si="10"/>
        <v>-40573.181666666664</v>
      </c>
    </row>
    <row r="79" spans="2:14" x14ac:dyDescent="0.2">
      <c r="B79">
        <f t="shared" si="11"/>
        <v>48</v>
      </c>
      <c r="C79" s="4">
        <f t="shared" si="6"/>
        <v>7235081.1099999994</v>
      </c>
      <c r="D79" s="2">
        <f t="shared" si="0"/>
        <v>39605.53</v>
      </c>
      <c r="E79" s="4">
        <f t="shared" si="1"/>
        <v>27553.599999999999</v>
      </c>
      <c r="F79" s="4">
        <f t="shared" si="7"/>
        <v>12051.93</v>
      </c>
      <c r="G79" s="4">
        <f t="shared" si="2"/>
        <v>7223029.1799999997</v>
      </c>
      <c r="H79" s="4">
        <f t="shared" si="3"/>
        <v>0</v>
      </c>
      <c r="I79" s="4">
        <f t="shared" si="4"/>
        <v>0</v>
      </c>
      <c r="J79" s="4">
        <f t="shared" si="8"/>
        <v>-39605.53</v>
      </c>
      <c r="L79" s="2">
        <f t="shared" si="5"/>
        <v>148236</v>
      </c>
      <c r="M79" s="55">
        <f t="shared" si="9"/>
        <v>988.24</v>
      </c>
      <c r="N79" s="2">
        <f t="shared" si="10"/>
        <v>-40593.769999999997</v>
      </c>
    </row>
    <row r="80" spans="2:14" x14ac:dyDescent="0.2">
      <c r="B80">
        <f t="shared" si="11"/>
        <v>49</v>
      </c>
      <c r="C80" s="4">
        <f t="shared" si="6"/>
        <v>7223029.1799999997</v>
      </c>
      <c r="D80" s="2">
        <f t="shared" si="0"/>
        <v>39605.53</v>
      </c>
      <c r="E80" s="4">
        <f t="shared" si="1"/>
        <v>27507.7</v>
      </c>
      <c r="F80" s="4">
        <f t="shared" si="7"/>
        <v>12097.829999999998</v>
      </c>
      <c r="G80" s="4">
        <f t="shared" si="2"/>
        <v>7210931.3499999996</v>
      </c>
      <c r="H80" s="4">
        <f t="shared" si="3"/>
        <v>0</v>
      </c>
      <c r="I80" s="4">
        <f t="shared" si="4"/>
        <v>0</v>
      </c>
      <c r="J80" s="4">
        <f t="shared" si="8"/>
        <v>-39605.53</v>
      </c>
      <c r="L80" s="2">
        <f t="shared" si="5"/>
        <v>151324.25</v>
      </c>
      <c r="M80" s="55">
        <f t="shared" si="9"/>
        <v>1008.8283333333334</v>
      </c>
      <c r="N80" s="2">
        <f t="shared" si="10"/>
        <v>-40614.35833333333</v>
      </c>
    </row>
    <row r="81" spans="2:14" x14ac:dyDescent="0.2">
      <c r="B81">
        <f t="shared" si="11"/>
        <v>50</v>
      </c>
      <c r="C81" s="4">
        <f t="shared" si="6"/>
        <v>7210931.3499999996</v>
      </c>
      <c r="D81" s="2">
        <f t="shared" si="0"/>
        <v>39605.53</v>
      </c>
      <c r="E81" s="4">
        <f t="shared" si="1"/>
        <v>27461.63</v>
      </c>
      <c r="F81" s="4">
        <f t="shared" si="7"/>
        <v>12143.899999999998</v>
      </c>
      <c r="G81" s="4">
        <f t="shared" si="2"/>
        <v>7198787.4499999993</v>
      </c>
      <c r="H81" s="4">
        <f t="shared" si="3"/>
        <v>0</v>
      </c>
      <c r="I81" s="4">
        <f t="shared" si="4"/>
        <v>0</v>
      </c>
      <c r="J81" s="4">
        <f t="shared" si="8"/>
        <v>-39605.53</v>
      </c>
      <c r="L81" s="2">
        <f t="shared" si="5"/>
        <v>154412.5</v>
      </c>
      <c r="M81" s="55">
        <f t="shared" si="9"/>
        <v>1029.4166666666667</v>
      </c>
      <c r="N81" s="2">
        <f t="shared" si="10"/>
        <v>-40634.946666666663</v>
      </c>
    </row>
    <row r="82" spans="2:14" x14ac:dyDescent="0.2">
      <c r="B82">
        <f t="shared" si="11"/>
        <v>51</v>
      </c>
      <c r="C82" s="4">
        <f t="shared" si="6"/>
        <v>7198787.4499999993</v>
      </c>
      <c r="D82" s="2">
        <f t="shared" si="0"/>
        <v>39605.53</v>
      </c>
      <c r="E82" s="4">
        <f t="shared" si="1"/>
        <v>27415.38</v>
      </c>
      <c r="F82" s="4">
        <f t="shared" si="7"/>
        <v>12190.149999999998</v>
      </c>
      <c r="G82" s="4">
        <f t="shared" si="2"/>
        <v>7186597.2999999989</v>
      </c>
      <c r="H82" s="4">
        <f t="shared" si="3"/>
        <v>0</v>
      </c>
      <c r="I82" s="4">
        <f t="shared" si="4"/>
        <v>0</v>
      </c>
      <c r="J82" s="4">
        <f t="shared" si="8"/>
        <v>-39605.53</v>
      </c>
      <c r="L82" s="2">
        <f t="shared" si="5"/>
        <v>157500.75</v>
      </c>
      <c r="M82" s="55">
        <f t="shared" si="9"/>
        <v>1050.0050000000001</v>
      </c>
      <c r="N82" s="2">
        <f t="shared" si="10"/>
        <v>-40655.534999999996</v>
      </c>
    </row>
    <row r="83" spans="2:14" x14ac:dyDescent="0.2">
      <c r="B83">
        <f t="shared" si="11"/>
        <v>52</v>
      </c>
      <c r="C83" s="4">
        <f t="shared" si="6"/>
        <v>7186597.2999999989</v>
      </c>
      <c r="D83" s="2">
        <f t="shared" si="0"/>
        <v>39605.53</v>
      </c>
      <c r="E83" s="4">
        <f t="shared" si="1"/>
        <v>27368.959999999999</v>
      </c>
      <c r="F83" s="4">
        <f t="shared" si="7"/>
        <v>12236.57</v>
      </c>
      <c r="G83" s="4">
        <f t="shared" si="2"/>
        <v>7174360.7299999986</v>
      </c>
      <c r="H83" s="4">
        <f t="shared" si="3"/>
        <v>0</v>
      </c>
      <c r="I83" s="4">
        <f t="shared" si="4"/>
        <v>0</v>
      </c>
      <c r="J83" s="4">
        <f t="shared" si="8"/>
        <v>-39605.53</v>
      </c>
      <c r="L83" s="2">
        <f t="shared" si="5"/>
        <v>160589</v>
      </c>
      <c r="M83" s="55">
        <f t="shared" si="9"/>
        <v>1070.5933333333335</v>
      </c>
      <c r="N83" s="2">
        <f t="shared" si="10"/>
        <v>-40676.123333333329</v>
      </c>
    </row>
    <row r="84" spans="2:14" x14ac:dyDescent="0.2">
      <c r="B84">
        <f t="shared" si="11"/>
        <v>53</v>
      </c>
      <c r="C84" s="4">
        <f t="shared" si="6"/>
        <v>7174360.7299999986</v>
      </c>
      <c r="D84" s="2">
        <f t="shared" si="0"/>
        <v>39605.53</v>
      </c>
      <c r="E84" s="4">
        <f t="shared" si="1"/>
        <v>27322.36</v>
      </c>
      <c r="F84" s="4">
        <f t="shared" si="7"/>
        <v>12283.169999999998</v>
      </c>
      <c r="G84" s="4">
        <f t="shared" si="2"/>
        <v>7162077.5599999987</v>
      </c>
      <c r="H84" s="4">
        <f t="shared" si="3"/>
        <v>0</v>
      </c>
      <c r="I84" s="4">
        <f t="shared" si="4"/>
        <v>0</v>
      </c>
      <c r="J84" s="4">
        <f t="shared" si="8"/>
        <v>-39605.53</v>
      </c>
      <c r="L84" s="2">
        <f t="shared" si="5"/>
        <v>163677.25</v>
      </c>
      <c r="M84" s="55">
        <f t="shared" si="9"/>
        <v>1091.1816666666668</v>
      </c>
      <c r="N84" s="2">
        <f t="shared" si="10"/>
        <v>-40696.711666666662</v>
      </c>
    </row>
    <row r="85" spans="2:14" x14ac:dyDescent="0.2">
      <c r="B85">
        <f t="shared" si="11"/>
        <v>54</v>
      </c>
      <c r="C85" s="4">
        <f t="shared" si="6"/>
        <v>7162077.5599999987</v>
      </c>
      <c r="D85" s="2">
        <f t="shared" si="0"/>
        <v>39605.53</v>
      </c>
      <c r="E85" s="4">
        <f t="shared" si="1"/>
        <v>27275.58</v>
      </c>
      <c r="F85" s="4">
        <f t="shared" si="7"/>
        <v>12329.949999999997</v>
      </c>
      <c r="G85" s="4">
        <f t="shared" si="2"/>
        <v>7149747.6099999985</v>
      </c>
      <c r="H85" s="4">
        <f t="shared" si="3"/>
        <v>0</v>
      </c>
      <c r="I85" s="4">
        <f t="shared" si="4"/>
        <v>0</v>
      </c>
      <c r="J85" s="4">
        <f t="shared" si="8"/>
        <v>-39605.53</v>
      </c>
      <c r="L85" s="2">
        <f t="shared" si="5"/>
        <v>166765.5</v>
      </c>
      <c r="M85" s="55">
        <f t="shared" si="9"/>
        <v>1111.77</v>
      </c>
      <c r="N85" s="2">
        <f t="shared" si="10"/>
        <v>-40717.299999999996</v>
      </c>
    </row>
    <row r="86" spans="2:14" x14ac:dyDescent="0.2">
      <c r="B86">
        <f t="shared" si="11"/>
        <v>55</v>
      </c>
      <c r="C86" s="4">
        <f t="shared" si="6"/>
        <v>7149747.6099999985</v>
      </c>
      <c r="D86" s="2">
        <f t="shared" si="0"/>
        <v>39605.53</v>
      </c>
      <c r="E86" s="4">
        <f t="shared" si="1"/>
        <v>27228.62</v>
      </c>
      <c r="F86" s="4">
        <f t="shared" si="7"/>
        <v>12376.91</v>
      </c>
      <c r="G86" s="4">
        <f t="shared" si="2"/>
        <v>7137370.6999999983</v>
      </c>
      <c r="H86" s="4">
        <f t="shared" si="3"/>
        <v>0</v>
      </c>
      <c r="I86" s="4">
        <f t="shared" si="4"/>
        <v>0</v>
      </c>
      <c r="J86" s="4">
        <f t="shared" si="8"/>
        <v>-39605.53</v>
      </c>
      <c r="L86" s="2">
        <f t="shared" si="5"/>
        <v>169853.75</v>
      </c>
      <c r="M86" s="55">
        <f t="shared" si="9"/>
        <v>1132.3583333333333</v>
      </c>
      <c r="N86" s="2">
        <f t="shared" si="10"/>
        <v>-40737.888333333329</v>
      </c>
    </row>
    <row r="87" spans="2:14" x14ac:dyDescent="0.2">
      <c r="B87">
        <f t="shared" si="11"/>
        <v>56</v>
      </c>
      <c r="C87" s="4">
        <f t="shared" si="6"/>
        <v>7137370.6999999983</v>
      </c>
      <c r="D87" s="2">
        <f t="shared" si="0"/>
        <v>39605.53</v>
      </c>
      <c r="E87" s="4">
        <f t="shared" si="1"/>
        <v>27181.49</v>
      </c>
      <c r="F87" s="4">
        <f t="shared" si="7"/>
        <v>12424.039999999997</v>
      </c>
      <c r="G87" s="4">
        <f t="shared" si="2"/>
        <v>7124946.6599999983</v>
      </c>
      <c r="H87" s="4">
        <f t="shared" si="3"/>
        <v>0</v>
      </c>
      <c r="I87" s="4">
        <f t="shared" si="4"/>
        <v>0</v>
      </c>
      <c r="J87" s="4">
        <f t="shared" si="8"/>
        <v>-39605.53</v>
      </c>
      <c r="L87" s="2">
        <f t="shared" si="5"/>
        <v>172942</v>
      </c>
      <c r="M87" s="55">
        <f t="shared" si="9"/>
        <v>1152.9466666666667</v>
      </c>
      <c r="N87" s="2">
        <f t="shared" si="10"/>
        <v>-40758.476666666669</v>
      </c>
    </row>
    <row r="88" spans="2:14" x14ac:dyDescent="0.2">
      <c r="B88">
        <f t="shared" si="11"/>
        <v>57</v>
      </c>
      <c r="C88" s="4">
        <f t="shared" si="6"/>
        <v>7124946.6599999983</v>
      </c>
      <c r="D88" s="2">
        <f t="shared" si="0"/>
        <v>39605.53</v>
      </c>
      <c r="E88" s="4">
        <f t="shared" si="1"/>
        <v>27134.17</v>
      </c>
      <c r="F88" s="4">
        <f t="shared" si="7"/>
        <v>12471.36</v>
      </c>
      <c r="G88" s="4">
        <f t="shared" si="2"/>
        <v>7112475.299999998</v>
      </c>
      <c r="H88" s="4">
        <f t="shared" si="3"/>
        <v>0</v>
      </c>
      <c r="I88" s="4">
        <f t="shared" si="4"/>
        <v>0</v>
      </c>
      <c r="J88" s="4">
        <f t="shared" si="8"/>
        <v>-39605.53</v>
      </c>
      <c r="L88" s="2">
        <f t="shared" si="5"/>
        <v>176030.25</v>
      </c>
      <c r="M88" s="55">
        <f t="shared" si="9"/>
        <v>1173.5350000000001</v>
      </c>
      <c r="N88" s="2">
        <f t="shared" si="10"/>
        <v>-40779.065000000002</v>
      </c>
    </row>
    <row r="89" spans="2:14" x14ac:dyDescent="0.2">
      <c r="B89">
        <f t="shared" si="11"/>
        <v>58</v>
      </c>
      <c r="C89" s="4">
        <f t="shared" si="6"/>
        <v>7112475.299999998</v>
      </c>
      <c r="D89" s="2">
        <f t="shared" si="0"/>
        <v>39605.53</v>
      </c>
      <c r="E89" s="4">
        <f t="shared" si="1"/>
        <v>27086.68</v>
      </c>
      <c r="F89" s="4">
        <f t="shared" si="7"/>
        <v>12518.849999999999</v>
      </c>
      <c r="G89" s="4">
        <f t="shared" si="2"/>
        <v>7099956.4499999983</v>
      </c>
      <c r="H89" s="4">
        <f t="shared" si="3"/>
        <v>0</v>
      </c>
      <c r="I89" s="4">
        <f t="shared" si="4"/>
        <v>0</v>
      </c>
      <c r="J89" s="4">
        <f t="shared" si="8"/>
        <v>-39605.53</v>
      </c>
      <c r="L89" s="2">
        <f t="shared" si="5"/>
        <v>179118.5</v>
      </c>
      <c r="M89" s="55">
        <f t="shared" si="9"/>
        <v>1194.1233333333334</v>
      </c>
      <c r="N89" s="2">
        <f t="shared" si="10"/>
        <v>-40799.653333333335</v>
      </c>
    </row>
    <row r="90" spans="2:14" x14ac:dyDescent="0.2">
      <c r="B90">
        <f t="shared" si="11"/>
        <v>59</v>
      </c>
      <c r="C90" s="4">
        <f t="shared" si="6"/>
        <v>7099956.4499999983</v>
      </c>
      <c r="D90" s="2">
        <f t="shared" si="0"/>
        <v>39605.53</v>
      </c>
      <c r="E90" s="4">
        <f t="shared" si="1"/>
        <v>27039</v>
      </c>
      <c r="F90" s="4">
        <f t="shared" si="7"/>
        <v>12566.529999999999</v>
      </c>
      <c r="G90" s="4">
        <f t="shared" si="2"/>
        <v>7087389.9199999981</v>
      </c>
      <c r="H90" s="4">
        <f t="shared" si="3"/>
        <v>0</v>
      </c>
      <c r="I90" s="4">
        <f t="shared" si="4"/>
        <v>0</v>
      </c>
      <c r="J90" s="4">
        <f t="shared" si="8"/>
        <v>-39605.53</v>
      </c>
      <c r="L90" s="2">
        <f t="shared" si="5"/>
        <v>182206.75</v>
      </c>
      <c r="M90" s="55">
        <f t="shared" si="9"/>
        <v>1214.7116666666668</v>
      </c>
      <c r="N90" s="2">
        <f t="shared" si="10"/>
        <v>-40820.241666666669</v>
      </c>
    </row>
    <row r="91" spans="2:14" x14ac:dyDescent="0.2">
      <c r="B91">
        <f t="shared" si="11"/>
        <v>60</v>
      </c>
      <c r="C91" s="4">
        <f t="shared" si="6"/>
        <v>7087389.9199999981</v>
      </c>
      <c r="D91" s="2">
        <f t="shared" si="0"/>
        <v>39605.53</v>
      </c>
      <c r="E91" s="4">
        <f t="shared" si="1"/>
        <v>26991.14</v>
      </c>
      <c r="F91" s="4">
        <f t="shared" si="7"/>
        <v>12614.39</v>
      </c>
      <c r="G91" s="4">
        <f t="shared" si="2"/>
        <v>7074775.5299999984</v>
      </c>
      <c r="H91" s="4">
        <f t="shared" si="3"/>
        <v>0</v>
      </c>
      <c r="I91" s="4">
        <f t="shared" si="4"/>
        <v>0</v>
      </c>
      <c r="J91" s="4">
        <f t="shared" si="8"/>
        <v>-39605.53</v>
      </c>
      <c r="L91" s="2">
        <f t="shared" si="5"/>
        <v>185295</v>
      </c>
      <c r="M91" s="55">
        <f t="shared" si="9"/>
        <v>1235.3000000000002</v>
      </c>
      <c r="N91" s="2">
        <f t="shared" si="10"/>
        <v>-40840.83</v>
      </c>
    </row>
    <row r="92" spans="2:14" x14ac:dyDescent="0.2">
      <c r="B92">
        <f t="shared" si="11"/>
        <v>61</v>
      </c>
      <c r="C92" s="4">
        <f t="shared" si="6"/>
        <v>7074775.5299999984</v>
      </c>
      <c r="D92" s="2">
        <f t="shared" si="0"/>
        <v>39605.53</v>
      </c>
      <c r="E92" s="4">
        <f t="shared" si="1"/>
        <v>26943.1</v>
      </c>
      <c r="F92" s="4">
        <f t="shared" si="7"/>
        <v>12662.43</v>
      </c>
      <c r="G92" s="4">
        <f t="shared" si="2"/>
        <v>7062113.0999999987</v>
      </c>
      <c r="H92" s="4">
        <f t="shared" si="3"/>
        <v>0</v>
      </c>
      <c r="I92" s="4">
        <f t="shared" si="4"/>
        <v>0</v>
      </c>
      <c r="J92" s="4">
        <f t="shared" si="8"/>
        <v>-39605.53</v>
      </c>
      <c r="L92" s="2">
        <f t="shared" si="5"/>
        <v>188383.25</v>
      </c>
      <c r="M92" s="55">
        <f t="shared" si="9"/>
        <v>1255.8883333333333</v>
      </c>
      <c r="N92" s="2">
        <f t="shared" si="10"/>
        <v>-40861.418333333335</v>
      </c>
    </row>
    <row r="93" spans="2:14" x14ac:dyDescent="0.2">
      <c r="B93">
        <f t="shared" si="11"/>
        <v>62</v>
      </c>
      <c r="C93" s="4">
        <f t="shared" si="6"/>
        <v>7062113.0999999987</v>
      </c>
      <c r="D93" s="2">
        <f t="shared" si="0"/>
        <v>39605.53</v>
      </c>
      <c r="E93" s="4">
        <f t="shared" si="1"/>
        <v>26894.880000000001</v>
      </c>
      <c r="F93" s="4">
        <f t="shared" si="7"/>
        <v>12710.649999999998</v>
      </c>
      <c r="G93" s="4">
        <f t="shared" si="2"/>
        <v>7049402.4499999983</v>
      </c>
      <c r="H93" s="4">
        <f t="shared" si="3"/>
        <v>0</v>
      </c>
      <c r="I93" s="4">
        <f t="shared" si="4"/>
        <v>0</v>
      </c>
      <c r="J93" s="4">
        <f t="shared" si="8"/>
        <v>-39605.53</v>
      </c>
      <c r="L93" s="2">
        <f t="shared" si="5"/>
        <v>191471.5</v>
      </c>
      <c r="M93" s="55">
        <f t="shared" si="9"/>
        <v>1276.4766666666667</v>
      </c>
      <c r="N93" s="2">
        <f t="shared" si="10"/>
        <v>-40882.006666666668</v>
      </c>
    </row>
    <row r="94" spans="2:14" x14ac:dyDescent="0.2">
      <c r="B94">
        <f t="shared" si="11"/>
        <v>63</v>
      </c>
      <c r="C94" s="4">
        <f t="shared" si="6"/>
        <v>7049402.4499999983</v>
      </c>
      <c r="D94" s="2">
        <f t="shared" si="0"/>
        <v>39605.53</v>
      </c>
      <c r="E94" s="4">
        <f t="shared" si="1"/>
        <v>26846.47</v>
      </c>
      <c r="F94" s="4">
        <f t="shared" si="7"/>
        <v>12759.059999999998</v>
      </c>
      <c r="G94" s="4">
        <f t="shared" si="2"/>
        <v>7036643.3899999987</v>
      </c>
      <c r="H94" s="4">
        <f t="shared" si="3"/>
        <v>0</v>
      </c>
      <c r="I94" s="4">
        <f t="shared" si="4"/>
        <v>0</v>
      </c>
      <c r="J94" s="4">
        <f t="shared" si="8"/>
        <v>-39605.53</v>
      </c>
      <c r="L94" s="2">
        <f t="shared" si="5"/>
        <v>194559.75</v>
      </c>
      <c r="M94" s="55">
        <f t="shared" si="9"/>
        <v>1297.0650000000001</v>
      </c>
      <c r="N94" s="2">
        <f t="shared" si="10"/>
        <v>-40902.595000000001</v>
      </c>
    </row>
    <row r="95" spans="2:14" x14ac:dyDescent="0.2">
      <c r="B95">
        <f t="shared" si="11"/>
        <v>64</v>
      </c>
      <c r="C95" s="4">
        <f t="shared" si="6"/>
        <v>7036643.3899999987</v>
      </c>
      <c r="D95" s="2">
        <f t="shared" si="0"/>
        <v>39605.53</v>
      </c>
      <c r="E95" s="4">
        <f t="shared" si="1"/>
        <v>26797.88</v>
      </c>
      <c r="F95" s="4">
        <f t="shared" si="7"/>
        <v>12807.649999999998</v>
      </c>
      <c r="G95" s="4">
        <f t="shared" si="2"/>
        <v>7023835.7399999984</v>
      </c>
      <c r="H95" s="4">
        <f t="shared" si="3"/>
        <v>0</v>
      </c>
      <c r="I95" s="4">
        <f t="shared" si="4"/>
        <v>0</v>
      </c>
      <c r="J95" s="4">
        <f t="shared" si="8"/>
        <v>-39605.53</v>
      </c>
      <c r="L95" s="2">
        <f t="shared" si="5"/>
        <v>197648</v>
      </c>
      <c r="M95" s="55">
        <f t="shared" si="9"/>
        <v>1317.6533333333334</v>
      </c>
      <c r="N95" s="2">
        <f t="shared" si="10"/>
        <v>-40923.183333333334</v>
      </c>
    </row>
    <row r="96" spans="2:14" x14ac:dyDescent="0.2">
      <c r="B96">
        <f t="shared" si="11"/>
        <v>65</v>
      </c>
      <c r="C96" s="4">
        <f t="shared" si="6"/>
        <v>7023835.7399999984</v>
      </c>
      <c r="D96" s="2">
        <f t="shared" ref="D96:D159" si="12">IF(B96&lt;=$C$12,IF(B96&lt;=$C$7,ROUND($C$4*$C$8/$C$6,2),$C$20),0)</f>
        <v>39605.53</v>
      </c>
      <c r="E96" s="4">
        <f t="shared" ref="E96:E159" si="13">IF(B96&lt;=$C$12,ROUND(C96*$C$8/$C$6,2),0)</f>
        <v>26749.11</v>
      </c>
      <c r="F96" s="4">
        <f t="shared" si="7"/>
        <v>12856.419999999998</v>
      </c>
      <c r="G96" s="4">
        <f t="shared" ref="G96:G159" si="14">IF(B96&lt;=$C$12,C96-F96,0)</f>
        <v>7010979.3199999984</v>
      </c>
      <c r="H96" s="4">
        <f t="shared" ref="H96:H159" si="15">IF(B96=$C$12,$C$13*G96,0)</f>
        <v>0</v>
      </c>
      <c r="I96" s="4">
        <f t="shared" ref="I96:I159" si="16">IF(B96=$C$12,G96+H96,0)</f>
        <v>0</v>
      </c>
      <c r="J96" s="4">
        <f t="shared" si="8"/>
        <v>-39605.53</v>
      </c>
      <c r="L96" s="2">
        <f t="shared" ref="L96:L159" si="17">IF(B96&lt;=$C$12,L95+$M$16,0)</f>
        <v>200736.25</v>
      </c>
      <c r="M96" s="55">
        <f t="shared" si="9"/>
        <v>1338.2416666666668</v>
      </c>
      <c r="N96" s="2">
        <f t="shared" si="10"/>
        <v>-40943.771666666667</v>
      </c>
    </row>
    <row r="97" spans="2:14" x14ac:dyDescent="0.2">
      <c r="B97">
        <f t="shared" si="11"/>
        <v>66</v>
      </c>
      <c r="C97" s="4">
        <f t="shared" ref="C97:C160" si="18">IF(B97&lt;=$C$12,G96,0)</f>
        <v>7010979.3199999984</v>
      </c>
      <c r="D97" s="2">
        <f t="shared" si="12"/>
        <v>39605.53</v>
      </c>
      <c r="E97" s="4">
        <f t="shared" si="13"/>
        <v>26700.15</v>
      </c>
      <c r="F97" s="4">
        <f t="shared" ref="F97:F160" si="19">IF(B97&lt;=$C$12,D97-E97,0)</f>
        <v>12905.379999999997</v>
      </c>
      <c r="G97" s="4">
        <f t="shared" si="14"/>
        <v>6998073.9399999985</v>
      </c>
      <c r="H97" s="4">
        <f t="shared" si="15"/>
        <v>0</v>
      </c>
      <c r="I97" s="4">
        <f t="shared" si="16"/>
        <v>0</v>
      </c>
      <c r="J97" s="4">
        <f t="shared" ref="J97:J160" si="20">IF(B97&lt;=$C$12,-D97-I97,0)</f>
        <v>-39605.53</v>
      </c>
      <c r="L97" s="2">
        <f t="shared" si="17"/>
        <v>203824.5</v>
      </c>
      <c r="M97" s="55">
        <f t="shared" ref="M97:M160" si="21">($M$17/$C$6)*L97</f>
        <v>1358.8300000000002</v>
      </c>
      <c r="N97" s="2">
        <f t="shared" ref="N97:N160" si="22">J97-M97</f>
        <v>-40964.36</v>
      </c>
    </row>
    <row r="98" spans="2:14" x14ac:dyDescent="0.2">
      <c r="B98">
        <f t="shared" ref="B98:B161" si="23">B97+1</f>
        <v>67</v>
      </c>
      <c r="C98" s="4">
        <f t="shared" si="18"/>
        <v>6998073.9399999985</v>
      </c>
      <c r="D98" s="2">
        <f t="shared" si="12"/>
        <v>39605.53</v>
      </c>
      <c r="E98" s="4">
        <f t="shared" si="13"/>
        <v>26651</v>
      </c>
      <c r="F98" s="4">
        <f t="shared" si="19"/>
        <v>12954.529999999999</v>
      </c>
      <c r="G98" s="4">
        <f t="shared" si="14"/>
        <v>6985119.4099999983</v>
      </c>
      <c r="H98" s="4">
        <f t="shared" si="15"/>
        <v>0</v>
      </c>
      <c r="I98" s="4">
        <f t="shared" si="16"/>
        <v>0</v>
      </c>
      <c r="J98" s="4">
        <f t="shared" si="20"/>
        <v>-39605.53</v>
      </c>
      <c r="L98" s="2">
        <f t="shared" si="17"/>
        <v>206912.75</v>
      </c>
      <c r="M98" s="55">
        <f t="shared" si="21"/>
        <v>1379.4183333333335</v>
      </c>
      <c r="N98" s="2">
        <f t="shared" si="22"/>
        <v>-40984.948333333334</v>
      </c>
    </row>
    <row r="99" spans="2:14" x14ac:dyDescent="0.2">
      <c r="B99">
        <f t="shared" si="23"/>
        <v>68</v>
      </c>
      <c r="C99" s="4">
        <f t="shared" si="18"/>
        <v>6985119.4099999983</v>
      </c>
      <c r="D99" s="2">
        <f t="shared" si="12"/>
        <v>39605.53</v>
      </c>
      <c r="E99" s="4">
        <f t="shared" si="13"/>
        <v>26601.66</v>
      </c>
      <c r="F99" s="4">
        <f t="shared" si="19"/>
        <v>13003.869999999999</v>
      </c>
      <c r="G99" s="4">
        <f t="shared" si="14"/>
        <v>6972115.5399999982</v>
      </c>
      <c r="H99" s="4">
        <f t="shared" si="15"/>
        <v>0</v>
      </c>
      <c r="I99" s="4">
        <f t="shared" si="16"/>
        <v>0</v>
      </c>
      <c r="J99" s="4">
        <f t="shared" si="20"/>
        <v>-39605.53</v>
      </c>
      <c r="L99" s="2">
        <f t="shared" si="17"/>
        <v>210001</v>
      </c>
      <c r="M99" s="55">
        <f t="shared" si="21"/>
        <v>1400.0066666666667</v>
      </c>
      <c r="N99" s="2">
        <f t="shared" si="22"/>
        <v>-41005.536666666667</v>
      </c>
    </row>
    <row r="100" spans="2:14" x14ac:dyDescent="0.2">
      <c r="B100">
        <f t="shared" si="23"/>
        <v>69</v>
      </c>
      <c r="C100" s="4">
        <f t="shared" si="18"/>
        <v>6972115.5399999982</v>
      </c>
      <c r="D100" s="2">
        <f t="shared" si="12"/>
        <v>39605.53</v>
      </c>
      <c r="E100" s="4">
        <f t="shared" si="13"/>
        <v>26552.14</v>
      </c>
      <c r="F100" s="4">
        <f t="shared" si="19"/>
        <v>13053.39</v>
      </c>
      <c r="G100" s="4">
        <f t="shared" si="14"/>
        <v>6959062.1499999985</v>
      </c>
      <c r="H100" s="4">
        <f t="shared" si="15"/>
        <v>0</v>
      </c>
      <c r="I100" s="4">
        <f t="shared" si="16"/>
        <v>0</v>
      </c>
      <c r="J100" s="4">
        <f t="shared" si="20"/>
        <v>-39605.53</v>
      </c>
      <c r="L100" s="2">
        <f t="shared" si="17"/>
        <v>213089.25</v>
      </c>
      <c r="M100" s="55">
        <f t="shared" si="21"/>
        <v>1420.595</v>
      </c>
      <c r="N100" s="2">
        <f t="shared" si="22"/>
        <v>-41026.125</v>
      </c>
    </row>
    <row r="101" spans="2:14" x14ac:dyDescent="0.2">
      <c r="B101">
        <f t="shared" si="23"/>
        <v>70</v>
      </c>
      <c r="C101" s="4">
        <f t="shared" si="18"/>
        <v>6959062.1499999985</v>
      </c>
      <c r="D101" s="2">
        <f t="shared" si="12"/>
        <v>39605.53</v>
      </c>
      <c r="E101" s="4">
        <f t="shared" si="13"/>
        <v>26502.43</v>
      </c>
      <c r="F101" s="4">
        <f t="shared" si="19"/>
        <v>13103.099999999999</v>
      </c>
      <c r="G101" s="4">
        <f t="shared" si="14"/>
        <v>6945959.0499999989</v>
      </c>
      <c r="H101" s="4">
        <f t="shared" si="15"/>
        <v>0</v>
      </c>
      <c r="I101" s="4">
        <f t="shared" si="16"/>
        <v>0</v>
      </c>
      <c r="J101" s="4">
        <f t="shared" si="20"/>
        <v>-39605.53</v>
      </c>
      <c r="L101" s="2">
        <f t="shared" si="17"/>
        <v>216177.5</v>
      </c>
      <c r="M101" s="55">
        <f t="shared" si="21"/>
        <v>1441.1833333333334</v>
      </c>
      <c r="N101" s="2">
        <f t="shared" si="22"/>
        <v>-41046.713333333333</v>
      </c>
    </row>
    <row r="102" spans="2:14" x14ac:dyDescent="0.2">
      <c r="B102">
        <f t="shared" si="23"/>
        <v>71</v>
      </c>
      <c r="C102" s="4">
        <f t="shared" si="18"/>
        <v>6945959.0499999989</v>
      </c>
      <c r="D102" s="2">
        <f t="shared" si="12"/>
        <v>39605.53</v>
      </c>
      <c r="E102" s="4">
        <f t="shared" si="13"/>
        <v>26452.53</v>
      </c>
      <c r="F102" s="4">
        <f t="shared" si="19"/>
        <v>13153</v>
      </c>
      <c r="G102" s="4">
        <f t="shared" si="14"/>
        <v>6932806.0499999989</v>
      </c>
      <c r="H102" s="4">
        <f t="shared" si="15"/>
        <v>0</v>
      </c>
      <c r="I102" s="4">
        <f t="shared" si="16"/>
        <v>0</v>
      </c>
      <c r="J102" s="4">
        <f t="shared" si="20"/>
        <v>-39605.53</v>
      </c>
      <c r="L102" s="2">
        <f t="shared" si="17"/>
        <v>219265.75</v>
      </c>
      <c r="M102" s="55">
        <f t="shared" si="21"/>
        <v>1461.7716666666668</v>
      </c>
      <c r="N102" s="2">
        <f t="shared" si="22"/>
        <v>-41067.301666666666</v>
      </c>
    </row>
    <row r="103" spans="2:14" x14ac:dyDescent="0.2">
      <c r="B103">
        <f t="shared" si="23"/>
        <v>72</v>
      </c>
      <c r="C103" s="4">
        <f t="shared" si="18"/>
        <v>6932806.0499999989</v>
      </c>
      <c r="D103" s="2">
        <f t="shared" si="12"/>
        <v>39605.53</v>
      </c>
      <c r="E103" s="4">
        <f t="shared" si="13"/>
        <v>26402.44</v>
      </c>
      <c r="F103" s="4">
        <f t="shared" si="19"/>
        <v>13203.09</v>
      </c>
      <c r="G103" s="4">
        <f t="shared" si="14"/>
        <v>6919602.959999999</v>
      </c>
      <c r="H103" s="4">
        <f t="shared" si="15"/>
        <v>0</v>
      </c>
      <c r="I103" s="4">
        <f t="shared" si="16"/>
        <v>0</v>
      </c>
      <c r="J103" s="4">
        <f t="shared" si="20"/>
        <v>-39605.53</v>
      </c>
      <c r="L103" s="2">
        <f t="shared" si="17"/>
        <v>222354</v>
      </c>
      <c r="M103" s="55">
        <f t="shared" si="21"/>
        <v>1482.3600000000001</v>
      </c>
      <c r="N103" s="2">
        <f t="shared" si="22"/>
        <v>-41087.89</v>
      </c>
    </row>
    <row r="104" spans="2:14" x14ac:dyDescent="0.2">
      <c r="B104">
        <f t="shared" si="23"/>
        <v>73</v>
      </c>
      <c r="C104" s="4">
        <f t="shared" si="18"/>
        <v>6919602.959999999</v>
      </c>
      <c r="D104" s="2">
        <f t="shared" si="12"/>
        <v>39605.53</v>
      </c>
      <c r="E104" s="4">
        <f t="shared" si="13"/>
        <v>26352.15</v>
      </c>
      <c r="F104" s="4">
        <f t="shared" si="19"/>
        <v>13253.379999999997</v>
      </c>
      <c r="G104" s="4">
        <f t="shared" si="14"/>
        <v>6906349.5799999991</v>
      </c>
      <c r="H104" s="4">
        <f t="shared" si="15"/>
        <v>0</v>
      </c>
      <c r="I104" s="4">
        <f t="shared" si="16"/>
        <v>0</v>
      </c>
      <c r="J104" s="4">
        <f t="shared" si="20"/>
        <v>-39605.53</v>
      </c>
      <c r="L104" s="2">
        <f t="shared" si="17"/>
        <v>225442.25</v>
      </c>
      <c r="M104" s="55">
        <f t="shared" si="21"/>
        <v>1502.9483333333335</v>
      </c>
      <c r="N104" s="2">
        <f t="shared" si="22"/>
        <v>-41108.478333333333</v>
      </c>
    </row>
    <row r="105" spans="2:14" x14ac:dyDescent="0.2">
      <c r="B105">
        <f t="shared" si="23"/>
        <v>74</v>
      </c>
      <c r="C105" s="4">
        <f t="shared" si="18"/>
        <v>6906349.5799999991</v>
      </c>
      <c r="D105" s="2">
        <f t="shared" si="12"/>
        <v>39605.53</v>
      </c>
      <c r="E105" s="4">
        <f t="shared" si="13"/>
        <v>26301.68</v>
      </c>
      <c r="F105" s="4">
        <f t="shared" si="19"/>
        <v>13303.849999999999</v>
      </c>
      <c r="G105" s="4">
        <f t="shared" si="14"/>
        <v>6893045.7299999995</v>
      </c>
      <c r="H105" s="4">
        <f t="shared" si="15"/>
        <v>0</v>
      </c>
      <c r="I105" s="4">
        <f t="shared" si="16"/>
        <v>0</v>
      </c>
      <c r="J105" s="4">
        <f t="shared" si="20"/>
        <v>-39605.53</v>
      </c>
      <c r="L105" s="2">
        <f t="shared" si="17"/>
        <v>228530.5</v>
      </c>
      <c r="M105" s="55">
        <f t="shared" si="21"/>
        <v>1523.5366666666669</v>
      </c>
      <c r="N105" s="2">
        <f t="shared" si="22"/>
        <v>-41129.066666666666</v>
      </c>
    </row>
    <row r="106" spans="2:14" x14ac:dyDescent="0.2">
      <c r="B106">
        <f t="shared" si="23"/>
        <v>75</v>
      </c>
      <c r="C106" s="4">
        <f t="shared" si="18"/>
        <v>6893045.7299999995</v>
      </c>
      <c r="D106" s="2">
        <f t="shared" si="12"/>
        <v>39605.53</v>
      </c>
      <c r="E106" s="4">
        <f t="shared" si="13"/>
        <v>26251.02</v>
      </c>
      <c r="F106" s="4">
        <f t="shared" si="19"/>
        <v>13354.509999999998</v>
      </c>
      <c r="G106" s="4">
        <f t="shared" si="14"/>
        <v>6879691.2199999997</v>
      </c>
      <c r="H106" s="4">
        <f t="shared" si="15"/>
        <v>0</v>
      </c>
      <c r="I106" s="4">
        <f t="shared" si="16"/>
        <v>0</v>
      </c>
      <c r="J106" s="4">
        <f t="shared" si="20"/>
        <v>-39605.53</v>
      </c>
      <c r="L106" s="2">
        <f t="shared" si="17"/>
        <v>231618.75</v>
      </c>
      <c r="M106" s="55">
        <f t="shared" si="21"/>
        <v>1544.125</v>
      </c>
      <c r="N106" s="2">
        <f t="shared" si="22"/>
        <v>-41149.654999999999</v>
      </c>
    </row>
    <row r="107" spans="2:14" x14ac:dyDescent="0.2">
      <c r="B107">
        <f t="shared" si="23"/>
        <v>76</v>
      </c>
      <c r="C107" s="4">
        <f t="shared" si="18"/>
        <v>6879691.2199999997</v>
      </c>
      <c r="D107" s="2">
        <f t="shared" si="12"/>
        <v>39605.53</v>
      </c>
      <c r="E107" s="4">
        <f t="shared" si="13"/>
        <v>26200.16</v>
      </c>
      <c r="F107" s="4">
        <f t="shared" si="19"/>
        <v>13405.369999999999</v>
      </c>
      <c r="G107" s="4">
        <f t="shared" si="14"/>
        <v>6866285.8499999996</v>
      </c>
      <c r="H107" s="4">
        <f t="shared" si="15"/>
        <v>0</v>
      </c>
      <c r="I107" s="4">
        <f t="shared" si="16"/>
        <v>0</v>
      </c>
      <c r="J107" s="4">
        <f t="shared" si="20"/>
        <v>-39605.53</v>
      </c>
      <c r="L107" s="2">
        <f t="shared" si="17"/>
        <v>234707</v>
      </c>
      <c r="M107" s="55">
        <f t="shared" si="21"/>
        <v>1564.7133333333334</v>
      </c>
      <c r="N107" s="2">
        <f t="shared" si="22"/>
        <v>-41170.243333333332</v>
      </c>
    </row>
    <row r="108" spans="2:14" x14ac:dyDescent="0.2">
      <c r="B108">
        <f t="shared" si="23"/>
        <v>77</v>
      </c>
      <c r="C108" s="4">
        <f t="shared" si="18"/>
        <v>6866285.8499999996</v>
      </c>
      <c r="D108" s="2">
        <f t="shared" si="12"/>
        <v>39605.53</v>
      </c>
      <c r="E108" s="4">
        <f t="shared" si="13"/>
        <v>26149.11</v>
      </c>
      <c r="F108" s="4">
        <f t="shared" si="19"/>
        <v>13456.419999999998</v>
      </c>
      <c r="G108" s="4">
        <f t="shared" si="14"/>
        <v>6852829.4299999997</v>
      </c>
      <c r="H108" s="4">
        <f t="shared" si="15"/>
        <v>0</v>
      </c>
      <c r="I108" s="4">
        <f t="shared" si="16"/>
        <v>0</v>
      </c>
      <c r="J108" s="4">
        <f t="shared" si="20"/>
        <v>-39605.53</v>
      </c>
      <c r="L108" s="2">
        <f t="shared" si="17"/>
        <v>237795.25</v>
      </c>
      <c r="M108" s="55">
        <f t="shared" si="21"/>
        <v>1585.3016666666667</v>
      </c>
      <c r="N108" s="2">
        <f t="shared" si="22"/>
        <v>-41190.831666666665</v>
      </c>
    </row>
    <row r="109" spans="2:14" x14ac:dyDescent="0.2">
      <c r="B109">
        <f t="shared" si="23"/>
        <v>78</v>
      </c>
      <c r="C109" s="4">
        <f t="shared" si="18"/>
        <v>6852829.4299999997</v>
      </c>
      <c r="D109" s="2">
        <f t="shared" si="12"/>
        <v>39605.53</v>
      </c>
      <c r="E109" s="4">
        <f t="shared" si="13"/>
        <v>26097.86</v>
      </c>
      <c r="F109" s="4">
        <f t="shared" si="19"/>
        <v>13507.669999999998</v>
      </c>
      <c r="G109" s="4">
        <f t="shared" si="14"/>
        <v>6839321.7599999998</v>
      </c>
      <c r="H109" s="4">
        <f t="shared" si="15"/>
        <v>0</v>
      </c>
      <c r="I109" s="4">
        <f t="shared" si="16"/>
        <v>0</v>
      </c>
      <c r="J109" s="4">
        <f t="shared" si="20"/>
        <v>-39605.53</v>
      </c>
      <c r="L109" s="2">
        <f t="shared" si="17"/>
        <v>240883.5</v>
      </c>
      <c r="M109" s="55">
        <f t="shared" si="21"/>
        <v>1605.89</v>
      </c>
      <c r="N109" s="2">
        <f t="shared" si="22"/>
        <v>-41211.42</v>
      </c>
    </row>
    <row r="110" spans="2:14" x14ac:dyDescent="0.2">
      <c r="B110">
        <f t="shared" si="23"/>
        <v>79</v>
      </c>
      <c r="C110" s="4">
        <f t="shared" si="18"/>
        <v>6839321.7599999998</v>
      </c>
      <c r="D110" s="2">
        <f t="shared" si="12"/>
        <v>39605.53</v>
      </c>
      <c r="E110" s="4">
        <f t="shared" si="13"/>
        <v>26046.42</v>
      </c>
      <c r="F110" s="4">
        <f t="shared" si="19"/>
        <v>13559.11</v>
      </c>
      <c r="G110" s="4">
        <f t="shared" si="14"/>
        <v>6825762.6499999994</v>
      </c>
      <c r="H110" s="4">
        <f t="shared" si="15"/>
        <v>0</v>
      </c>
      <c r="I110" s="4">
        <f t="shared" si="16"/>
        <v>0</v>
      </c>
      <c r="J110" s="4">
        <f t="shared" si="20"/>
        <v>-39605.53</v>
      </c>
      <c r="L110" s="2">
        <f t="shared" si="17"/>
        <v>243971.75</v>
      </c>
      <c r="M110" s="55">
        <f t="shared" si="21"/>
        <v>1626.4783333333335</v>
      </c>
      <c r="N110" s="2">
        <f t="shared" si="22"/>
        <v>-41232.008333333331</v>
      </c>
    </row>
    <row r="111" spans="2:14" x14ac:dyDescent="0.2">
      <c r="B111">
        <f t="shared" si="23"/>
        <v>80</v>
      </c>
      <c r="C111" s="4">
        <f t="shared" si="18"/>
        <v>6825762.6499999994</v>
      </c>
      <c r="D111" s="2">
        <f t="shared" si="12"/>
        <v>39605.53</v>
      </c>
      <c r="E111" s="4">
        <f t="shared" si="13"/>
        <v>25994.78</v>
      </c>
      <c r="F111" s="4">
        <f t="shared" si="19"/>
        <v>13610.75</v>
      </c>
      <c r="G111" s="4">
        <f t="shared" si="14"/>
        <v>6812151.8999999994</v>
      </c>
      <c r="H111" s="4">
        <f t="shared" si="15"/>
        <v>0</v>
      </c>
      <c r="I111" s="4">
        <f t="shared" si="16"/>
        <v>0</v>
      </c>
      <c r="J111" s="4">
        <f t="shared" si="20"/>
        <v>-39605.53</v>
      </c>
      <c r="L111" s="2">
        <f t="shared" si="17"/>
        <v>247060</v>
      </c>
      <c r="M111" s="55">
        <f t="shared" si="21"/>
        <v>1647.0666666666668</v>
      </c>
      <c r="N111" s="2">
        <f t="shared" si="22"/>
        <v>-41252.596666666665</v>
      </c>
    </row>
    <row r="112" spans="2:14" x14ac:dyDescent="0.2">
      <c r="B112">
        <f t="shared" si="23"/>
        <v>81</v>
      </c>
      <c r="C112" s="4">
        <f t="shared" si="18"/>
        <v>6812151.8999999994</v>
      </c>
      <c r="D112" s="2">
        <f t="shared" si="12"/>
        <v>39605.53</v>
      </c>
      <c r="E112" s="4">
        <f t="shared" si="13"/>
        <v>25942.95</v>
      </c>
      <c r="F112" s="4">
        <f t="shared" si="19"/>
        <v>13662.579999999998</v>
      </c>
      <c r="G112" s="4">
        <f t="shared" si="14"/>
        <v>6798489.3199999994</v>
      </c>
      <c r="H112" s="4">
        <f t="shared" si="15"/>
        <v>0</v>
      </c>
      <c r="I112" s="4">
        <f t="shared" si="16"/>
        <v>0</v>
      </c>
      <c r="J112" s="4">
        <f t="shared" si="20"/>
        <v>-39605.53</v>
      </c>
      <c r="L112" s="2">
        <f t="shared" si="17"/>
        <v>250148.25</v>
      </c>
      <c r="M112" s="55">
        <f t="shared" si="21"/>
        <v>1667.6550000000002</v>
      </c>
      <c r="N112" s="2">
        <f t="shared" si="22"/>
        <v>-41273.184999999998</v>
      </c>
    </row>
    <row r="113" spans="2:14" x14ac:dyDescent="0.2">
      <c r="B113">
        <f t="shared" si="23"/>
        <v>82</v>
      </c>
      <c r="C113" s="4">
        <f t="shared" si="18"/>
        <v>6798489.3199999994</v>
      </c>
      <c r="D113" s="2">
        <f t="shared" si="12"/>
        <v>39605.53</v>
      </c>
      <c r="E113" s="4">
        <f t="shared" si="13"/>
        <v>25890.91</v>
      </c>
      <c r="F113" s="4">
        <f t="shared" si="19"/>
        <v>13714.619999999999</v>
      </c>
      <c r="G113" s="4">
        <f t="shared" si="14"/>
        <v>6784774.6999999993</v>
      </c>
      <c r="H113" s="4">
        <f t="shared" si="15"/>
        <v>0</v>
      </c>
      <c r="I113" s="4">
        <f t="shared" si="16"/>
        <v>0</v>
      </c>
      <c r="J113" s="4">
        <f t="shared" si="20"/>
        <v>-39605.53</v>
      </c>
      <c r="L113" s="2">
        <f t="shared" si="17"/>
        <v>253236.5</v>
      </c>
      <c r="M113" s="55">
        <f t="shared" si="21"/>
        <v>1688.2433333333333</v>
      </c>
      <c r="N113" s="2">
        <f t="shared" si="22"/>
        <v>-41293.773333333331</v>
      </c>
    </row>
    <row r="114" spans="2:14" x14ac:dyDescent="0.2">
      <c r="B114">
        <f t="shared" si="23"/>
        <v>83</v>
      </c>
      <c r="C114" s="4">
        <f t="shared" si="18"/>
        <v>6784774.6999999993</v>
      </c>
      <c r="D114" s="2">
        <f t="shared" si="12"/>
        <v>39605.53</v>
      </c>
      <c r="E114" s="4">
        <f t="shared" si="13"/>
        <v>25838.68</v>
      </c>
      <c r="F114" s="4">
        <f t="shared" si="19"/>
        <v>13766.849999999999</v>
      </c>
      <c r="G114" s="4">
        <f t="shared" si="14"/>
        <v>6771007.8499999996</v>
      </c>
      <c r="H114" s="4">
        <f t="shared" si="15"/>
        <v>0</v>
      </c>
      <c r="I114" s="4">
        <f t="shared" si="16"/>
        <v>0</v>
      </c>
      <c r="J114" s="4">
        <f t="shared" si="20"/>
        <v>-39605.53</v>
      </c>
      <c r="L114" s="2">
        <f t="shared" si="17"/>
        <v>256324.75</v>
      </c>
      <c r="M114" s="55">
        <f t="shared" si="21"/>
        <v>1708.8316666666667</v>
      </c>
      <c r="N114" s="2">
        <f t="shared" si="22"/>
        <v>-41314.361666666664</v>
      </c>
    </row>
    <row r="115" spans="2:14" x14ac:dyDescent="0.2">
      <c r="B115">
        <f t="shared" si="23"/>
        <v>84</v>
      </c>
      <c r="C115" s="4">
        <f t="shared" si="18"/>
        <v>6771007.8499999996</v>
      </c>
      <c r="D115" s="2">
        <f t="shared" si="12"/>
        <v>39605.53</v>
      </c>
      <c r="E115" s="4">
        <f t="shared" si="13"/>
        <v>25786.25</v>
      </c>
      <c r="F115" s="4">
        <f t="shared" si="19"/>
        <v>13819.279999999999</v>
      </c>
      <c r="G115" s="4">
        <f t="shared" si="14"/>
        <v>6757188.5699999994</v>
      </c>
      <c r="H115" s="4">
        <f t="shared" si="15"/>
        <v>0</v>
      </c>
      <c r="I115" s="4">
        <f t="shared" si="16"/>
        <v>0</v>
      </c>
      <c r="J115" s="4">
        <f t="shared" si="20"/>
        <v>-39605.53</v>
      </c>
      <c r="L115" s="2">
        <f t="shared" si="17"/>
        <v>259413</v>
      </c>
      <c r="M115" s="55">
        <f t="shared" si="21"/>
        <v>1729.42</v>
      </c>
      <c r="N115" s="2">
        <f t="shared" si="22"/>
        <v>-41334.949999999997</v>
      </c>
    </row>
    <row r="116" spans="2:14" x14ac:dyDescent="0.2">
      <c r="B116">
        <f t="shared" si="23"/>
        <v>85</v>
      </c>
      <c r="C116" s="4">
        <f t="shared" si="18"/>
        <v>6757188.5699999994</v>
      </c>
      <c r="D116" s="2">
        <f t="shared" si="12"/>
        <v>39605.53</v>
      </c>
      <c r="E116" s="4">
        <f t="shared" si="13"/>
        <v>25733.63</v>
      </c>
      <c r="F116" s="4">
        <f t="shared" si="19"/>
        <v>13871.899999999998</v>
      </c>
      <c r="G116" s="4">
        <f t="shared" si="14"/>
        <v>6743316.669999999</v>
      </c>
      <c r="H116" s="4">
        <f t="shared" si="15"/>
        <v>0</v>
      </c>
      <c r="I116" s="4">
        <f t="shared" si="16"/>
        <v>0</v>
      </c>
      <c r="J116" s="4">
        <f t="shared" si="20"/>
        <v>-39605.53</v>
      </c>
      <c r="L116" s="2">
        <f t="shared" si="17"/>
        <v>262501.25</v>
      </c>
      <c r="M116" s="55">
        <f t="shared" si="21"/>
        <v>1750.0083333333334</v>
      </c>
      <c r="N116" s="2">
        <f t="shared" si="22"/>
        <v>-41355.53833333333</v>
      </c>
    </row>
    <row r="117" spans="2:14" x14ac:dyDescent="0.2">
      <c r="B117">
        <f t="shared" si="23"/>
        <v>86</v>
      </c>
      <c r="C117" s="4">
        <f t="shared" si="18"/>
        <v>6743316.669999999</v>
      </c>
      <c r="D117" s="2">
        <f t="shared" si="12"/>
        <v>39605.53</v>
      </c>
      <c r="E117" s="4">
        <f t="shared" si="13"/>
        <v>25680.799999999999</v>
      </c>
      <c r="F117" s="4">
        <f t="shared" si="19"/>
        <v>13924.73</v>
      </c>
      <c r="G117" s="4">
        <f t="shared" si="14"/>
        <v>6729391.9399999985</v>
      </c>
      <c r="H117" s="4">
        <f t="shared" si="15"/>
        <v>0</v>
      </c>
      <c r="I117" s="4">
        <f t="shared" si="16"/>
        <v>0</v>
      </c>
      <c r="J117" s="4">
        <f t="shared" si="20"/>
        <v>-39605.53</v>
      </c>
      <c r="L117" s="2">
        <f t="shared" si="17"/>
        <v>265589.5</v>
      </c>
      <c r="M117" s="55">
        <f t="shared" si="21"/>
        <v>1770.5966666666668</v>
      </c>
      <c r="N117" s="2">
        <f t="shared" si="22"/>
        <v>-41376.126666666663</v>
      </c>
    </row>
    <row r="118" spans="2:14" x14ac:dyDescent="0.2">
      <c r="B118">
        <f t="shared" si="23"/>
        <v>87</v>
      </c>
      <c r="C118" s="4">
        <f t="shared" si="18"/>
        <v>6729391.9399999985</v>
      </c>
      <c r="D118" s="2">
        <f t="shared" si="12"/>
        <v>39605.53</v>
      </c>
      <c r="E118" s="4">
        <f t="shared" si="13"/>
        <v>25627.77</v>
      </c>
      <c r="F118" s="4">
        <f t="shared" si="19"/>
        <v>13977.759999999998</v>
      </c>
      <c r="G118" s="4">
        <f t="shared" si="14"/>
        <v>6715414.1799999988</v>
      </c>
      <c r="H118" s="4">
        <f t="shared" si="15"/>
        <v>0</v>
      </c>
      <c r="I118" s="4">
        <f t="shared" si="16"/>
        <v>0</v>
      </c>
      <c r="J118" s="4">
        <f t="shared" si="20"/>
        <v>-39605.53</v>
      </c>
      <c r="L118" s="2">
        <f t="shared" si="17"/>
        <v>268677.75</v>
      </c>
      <c r="M118" s="55">
        <f t="shared" si="21"/>
        <v>1791.1850000000002</v>
      </c>
      <c r="N118" s="2">
        <f t="shared" si="22"/>
        <v>-41396.714999999997</v>
      </c>
    </row>
    <row r="119" spans="2:14" x14ac:dyDescent="0.2">
      <c r="B119">
        <f t="shared" si="23"/>
        <v>88</v>
      </c>
      <c r="C119" s="4">
        <f t="shared" si="18"/>
        <v>6715414.1799999988</v>
      </c>
      <c r="D119" s="2">
        <f t="shared" si="12"/>
        <v>39605.53</v>
      </c>
      <c r="E119" s="4">
        <f t="shared" si="13"/>
        <v>25574.54</v>
      </c>
      <c r="F119" s="4">
        <f t="shared" si="19"/>
        <v>14030.989999999998</v>
      </c>
      <c r="G119" s="4">
        <f t="shared" si="14"/>
        <v>6701383.1899999985</v>
      </c>
      <c r="H119" s="4">
        <f t="shared" si="15"/>
        <v>0</v>
      </c>
      <c r="I119" s="4">
        <f t="shared" si="16"/>
        <v>0</v>
      </c>
      <c r="J119" s="4">
        <f t="shared" si="20"/>
        <v>-39605.53</v>
      </c>
      <c r="L119" s="2">
        <f t="shared" si="17"/>
        <v>271766</v>
      </c>
      <c r="M119" s="55">
        <f t="shared" si="21"/>
        <v>1811.7733333333335</v>
      </c>
      <c r="N119" s="2">
        <f t="shared" si="22"/>
        <v>-41417.30333333333</v>
      </c>
    </row>
    <row r="120" spans="2:14" x14ac:dyDescent="0.2">
      <c r="B120">
        <f t="shared" si="23"/>
        <v>89</v>
      </c>
      <c r="C120" s="4">
        <f t="shared" si="18"/>
        <v>6701383.1899999985</v>
      </c>
      <c r="D120" s="2">
        <f t="shared" si="12"/>
        <v>39605.53</v>
      </c>
      <c r="E120" s="4">
        <f t="shared" si="13"/>
        <v>25521.1</v>
      </c>
      <c r="F120" s="4">
        <f t="shared" si="19"/>
        <v>14084.43</v>
      </c>
      <c r="G120" s="4">
        <f t="shared" si="14"/>
        <v>6687298.7599999988</v>
      </c>
      <c r="H120" s="4">
        <f t="shared" si="15"/>
        <v>0</v>
      </c>
      <c r="I120" s="4">
        <f t="shared" si="16"/>
        <v>0</v>
      </c>
      <c r="J120" s="4">
        <f t="shared" si="20"/>
        <v>-39605.53</v>
      </c>
      <c r="L120" s="2">
        <f t="shared" si="17"/>
        <v>274854.25</v>
      </c>
      <c r="M120" s="55">
        <f t="shared" si="21"/>
        <v>1832.3616666666667</v>
      </c>
      <c r="N120" s="2">
        <f t="shared" si="22"/>
        <v>-41437.891666666663</v>
      </c>
    </row>
    <row r="121" spans="2:14" x14ac:dyDescent="0.2">
      <c r="B121">
        <f t="shared" si="23"/>
        <v>90</v>
      </c>
      <c r="C121" s="4">
        <f t="shared" si="18"/>
        <v>6687298.7599999988</v>
      </c>
      <c r="D121" s="2">
        <f t="shared" si="12"/>
        <v>39605.53</v>
      </c>
      <c r="E121" s="4">
        <f t="shared" si="13"/>
        <v>25467.46</v>
      </c>
      <c r="F121" s="4">
        <f t="shared" si="19"/>
        <v>14138.07</v>
      </c>
      <c r="G121" s="4">
        <f t="shared" si="14"/>
        <v>6673160.6899999985</v>
      </c>
      <c r="H121" s="4">
        <f t="shared" si="15"/>
        <v>0</v>
      </c>
      <c r="I121" s="4">
        <f t="shared" si="16"/>
        <v>0</v>
      </c>
      <c r="J121" s="4">
        <f t="shared" si="20"/>
        <v>-39605.53</v>
      </c>
      <c r="L121" s="2">
        <f t="shared" si="17"/>
        <v>277942.5</v>
      </c>
      <c r="M121" s="55">
        <f t="shared" si="21"/>
        <v>1852.95</v>
      </c>
      <c r="N121" s="2">
        <f t="shared" si="22"/>
        <v>-41458.479999999996</v>
      </c>
    </row>
    <row r="122" spans="2:14" x14ac:dyDescent="0.2">
      <c r="B122">
        <f t="shared" si="23"/>
        <v>91</v>
      </c>
      <c r="C122" s="4">
        <f t="shared" si="18"/>
        <v>6673160.6899999985</v>
      </c>
      <c r="D122" s="2">
        <f t="shared" si="12"/>
        <v>39605.53</v>
      </c>
      <c r="E122" s="4">
        <f t="shared" si="13"/>
        <v>25413.62</v>
      </c>
      <c r="F122" s="4">
        <f t="shared" si="19"/>
        <v>14191.91</v>
      </c>
      <c r="G122" s="4">
        <f t="shared" si="14"/>
        <v>6658968.7799999984</v>
      </c>
      <c r="H122" s="4">
        <f t="shared" si="15"/>
        <v>0</v>
      </c>
      <c r="I122" s="4">
        <f t="shared" si="16"/>
        <v>0</v>
      </c>
      <c r="J122" s="4">
        <f t="shared" si="20"/>
        <v>-39605.53</v>
      </c>
      <c r="L122" s="2">
        <f t="shared" si="17"/>
        <v>281030.75</v>
      </c>
      <c r="M122" s="55">
        <f t="shared" si="21"/>
        <v>1873.5383333333334</v>
      </c>
      <c r="N122" s="2">
        <f t="shared" si="22"/>
        <v>-41479.068333333329</v>
      </c>
    </row>
    <row r="123" spans="2:14" x14ac:dyDescent="0.2">
      <c r="B123">
        <f t="shared" si="23"/>
        <v>92</v>
      </c>
      <c r="C123" s="4">
        <f t="shared" si="18"/>
        <v>6658968.7799999984</v>
      </c>
      <c r="D123" s="2">
        <f t="shared" si="12"/>
        <v>39605.53</v>
      </c>
      <c r="E123" s="4">
        <f t="shared" si="13"/>
        <v>25359.57</v>
      </c>
      <c r="F123" s="4">
        <f t="shared" si="19"/>
        <v>14245.96</v>
      </c>
      <c r="G123" s="4">
        <f t="shared" si="14"/>
        <v>6644722.8199999984</v>
      </c>
      <c r="H123" s="4">
        <f t="shared" si="15"/>
        <v>0</v>
      </c>
      <c r="I123" s="4">
        <f t="shared" si="16"/>
        <v>0</v>
      </c>
      <c r="J123" s="4">
        <f t="shared" si="20"/>
        <v>-39605.53</v>
      </c>
      <c r="L123" s="2">
        <f t="shared" si="17"/>
        <v>284119</v>
      </c>
      <c r="M123" s="55">
        <f t="shared" si="21"/>
        <v>1894.1266666666668</v>
      </c>
      <c r="N123" s="2">
        <f t="shared" si="22"/>
        <v>-41499.656666666662</v>
      </c>
    </row>
    <row r="124" spans="2:14" x14ac:dyDescent="0.2">
      <c r="B124">
        <f t="shared" si="23"/>
        <v>93</v>
      </c>
      <c r="C124" s="4">
        <f t="shared" si="18"/>
        <v>6644722.8199999984</v>
      </c>
      <c r="D124" s="2">
        <f t="shared" si="12"/>
        <v>39605.53</v>
      </c>
      <c r="E124" s="4">
        <f t="shared" si="13"/>
        <v>25305.32</v>
      </c>
      <c r="F124" s="4">
        <f t="shared" si="19"/>
        <v>14300.21</v>
      </c>
      <c r="G124" s="4">
        <f t="shared" si="14"/>
        <v>6630422.6099999985</v>
      </c>
      <c r="H124" s="4">
        <f t="shared" si="15"/>
        <v>0</v>
      </c>
      <c r="I124" s="4">
        <f t="shared" si="16"/>
        <v>0</v>
      </c>
      <c r="J124" s="4">
        <f t="shared" si="20"/>
        <v>-39605.53</v>
      </c>
      <c r="L124" s="2">
        <f t="shared" si="17"/>
        <v>287207.25</v>
      </c>
      <c r="M124" s="55">
        <f t="shared" si="21"/>
        <v>1914.7150000000001</v>
      </c>
      <c r="N124" s="2">
        <f t="shared" si="22"/>
        <v>-41520.244999999995</v>
      </c>
    </row>
    <row r="125" spans="2:14" x14ac:dyDescent="0.2">
      <c r="B125">
        <f t="shared" si="23"/>
        <v>94</v>
      </c>
      <c r="C125" s="4">
        <f t="shared" si="18"/>
        <v>6630422.6099999985</v>
      </c>
      <c r="D125" s="2">
        <f t="shared" si="12"/>
        <v>39605.53</v>
      </c>
      <c r="E125" s="4">
        <f t="shared" si="13"/>
        <v>25250.86</v>
      </c>
      <c r="F125" s="4">
        <f t="shared" si="19"/>
        <v>14354.669999999998</v>
      </c>
      <c r="G125" s="4">
        <f t="shared" si="14"/>
        <v>6616067.9399999985</v>
      </c>
      <c r="H125" s="4">
        <f t="shared" si="15"/>
        <v>0</v>
      </c>
      <c r="I125" s="4">
        <f t="shared" si="16"/>
        <v>0</v>
      </c>
      <c r="J125" s="4">
        <f t="shared" si="20"/>
        <v>-39605.53</v>
      </c>
      <c r="L125" s="2">
        <f t="shared" si="17"/>
        <v>290295.5</v>
      </c>
      <c r="M125" s="55">
        <f t="shared" si="21"/>
        <v>1935.3033333333335</v>
      </c>
      <c r="N125" s="2">
        <f t="shared" si="22"/>
        <v>-41540.833333333336</v>
      </c>
    </row>
    <row r="126" spans="2:14" x14ac:dyDescent="0.2">
      <c r="B126">
        <f t="shared" si="23"/>
        <v>95</v>
      </c>
      <c r="C126" s="4">
        <f t="shared" si="18"/>
        <v>6616067.9399999985</v>
      </c>
      <c r="D126" s="2">
        <f t="shared" si="12"/>
        <v>39605.53</v>
      </c>
      <c r="E126" s="4">
        <f t="shared" si="13"/>
        <v>25196.19</v>
      </c>
      <c r="F126" s="4">
        <f t="shared" si="19"/>
        <v>14409.34</v>
      </c>
      <c r="G126" s="4">
        <f t="shared" si="14"/>
        <v>6601658.5999999987</v>
      </c>
      <c r="H126" s="4">
        <f t="shared" si="15"/>
        <v>0</v>
      </c>
      <c r="I126" s="4">
        <f t="shared" si="16"/>
        <v>0</v>
      </c>
      <c r="J126" s="4">
        <f t="shared" si="20"/>
        <v>-39605.53</v>
      </c>
      <c r="L126" s="2">
        <f t="shared" si="17"/>
        <v>293383.75</v>
      </c>
      <c r="M126" s="55">
        <f t="shared" si="21"/>
        <v>1955.8916666666669</v>
      </c>
      <c r="N126" s="2">
        <f t="shared" si="22"/>
        <v>-41561.421666666669</v>
      </c>
    </row>
    <row r="127" spans="2:14" x14ac:dyDescent="0.2">
      <c r="B127">
        <f t="shared" si="23"/>
        <v>96</v>
      </c>
      <c r="C127" s="4">
        <f t="shared" si="18"/>
        <v>6601658.5999999987</v>
      </c>
      <c r="D127" s="2">
        <f t="shared" si="12"/>
        <v>39605.53</v>
      </c>
      <c r="E127" s="4">
        <f t="shared" si="13"/>
        <v>25141.32</v>
      </c>
      <c r="F127" s="4">
        <f t="shared" si="19"/>
        <v>14464.21</v>
      </c>
      <c r="G127" s="4">
        <f t="shared" si="14"/>
        <v>6587194.3899999987</v>
      </c>
      <c r="H127" s="4">
        <f t="shared" si="15"/>
        <v>0</v>
      </c>
      <c r="I127" s="4">
        <f t="shared" si="16"/>
        <v>0</v>
      </c>
      <c r="J127" s="4">
        <f t="shared" si="20"/>
        <v>-39605.53</v>
      </c>
      <c r="L127" s="2">
        <f t="shared" si="17"/>
        <v>296472</v>
      </c>
      <c r="M127" s="55">
        <f t="shared" si="21"/>
        <v>1976.48</v>
      </c>
      <c r="N127" s="2">
        <f t="shared" si="22"/>
        <v>-41582.01</v>
      </c>
    </row>
    <row r="128" spans="2:14" x14ac:dyDescent="0.2">
      <c r="B128">
        <f t="shared" si="23"/>
        <v>97</v>
      </c>
      <c r="C128" s="4">
        <f t="shared" si="18"/>
        <v>6587194.3899999987</v>
      </c>
      <c r="D128" s="2">
        <f t="shared" si="12"/>
        <v>39605.53</v>
      </c>
      <c r="E128" s="4">
        <f t="shared" si="13"/>
        <v>25086.23</v>
      </c>
      <c r="F128" s="4">
        <f t="shared" si="19"/>
        <v>14519.3</v>
      </c>
      <c r="G128" s="4">
        <f t="shared" si="14"/>
        <v>6572675.0899999989</v>
      </c>
      <c r="H128" s="4">
        <f t="shared" si="15"/>
        <v>0</v>
      </c>
      <c r="I128" s="4">
        <f t="shared" si="16"/>
        <v>0</v>
      </c>
      <c r="J128" s="4">
        <f t="shared" si="20"/>
        <v>-39605.53</v>
      </c>
      <c r="L128" s="2">
        <f t="shared" si="17"/>
        <v>299560.25</v>
      </c>
      <c r="M128" s="55">
        <f t="shared" si="21"/>
        <v>1997.0683333333334</v>
      </c>
      <c r="N128" s="2">
        <f t="shared" si="22"/>
        <v>-41602.598333333335</v>
      </c>
    </row>
    <row r="129" spans="2:14" x14ac:dyDescent="0.2">
      <c r="B129">
        <f t="shared" si="23"/>
        <v>98</v>
      </c>
      <c r="C129" s="4">
        <f t="shared" si="18"/>
        <v>6572675.0899999989</v>
      </c>
      <c r="D129" s="2">
        <f t="shared" si="12"/>
        <v>39605.53</v>
      </c>
      <c r="E129" s="4">
        <f t="shared" si="13"/>
        <v>25030.94</v>
      </c>
      <c r="F129" s="4">
        <f t="shared" si="19"/>
        <v>14574.59</v>
      </c>
      <c r="G129" s="4">
        <f t="shared" si="14"/>
        <v>6558100.4999999991</v>
      </c>
      <c r="H129" s="4">
        <f t="shared" si="15"/>
        <v>0</v>
      </c>
      <c r="I129" s="4">
        <f t="shared" si="16"/>
        <v>0</v>
      </c>
      <c r="J129" s="4">
        <f t="shared" si="20"/>
        <v>-39605.53</v>
      </c>
      <c r="L129" s="2">
        <f t="shared" si="17"/>
        <v>302648.5</v>
      </c>
      <c r="M129" s="55">
        <f t="shared" si="21"/>
        <v>2017.6566666666668</v>
      </c>
      <c r="N129" s="2">
        <f t="shared" si="22"/>
        <v>-41623.186666666668</v>
      </c>
    </row>
    <row r="130" spans="2:14" x14ac:dyDescent="0.2">
      <c r="B130">
        <f t="shared" si="23"/>
        <v>99</v>
      </c>
      <c r="C130" s="4">
        <f t="shared" si="18"/>
        <v>6558100.4999999991</v>
      </c>
      <c r="D130" s="2">
        <f t="shared" si="12"/>
        <v>39605.53</v>
      </c>
      <c r="E130" s="4">
        <f t="shared" si="13"/>
        <v>24975.43</v>
      </c>
      <c r="F130" s="4">
        <f t="shared" si="19"/>
        <v>14630.099999999999</v>
      </c>
      <c r="G130" s="4">
        <f t="shared" si="14"/>
        <v>6543470.3999999994</v>
      </c>
      <c r="H130" s="4">
        <f t="shared" si="15"/>
        <v>0</v>
      </c>
      <c r="I130" s="4">
        <f t="shared" si="16"/>
        <v>0</v>
      </c>
      <c r="J130" s="4">
        <f t="shared" si="20"/>
        <v>-39605.53</v>
      </c>
      <c r="L130" s="2">
        <f t="shared" si="17"/>
        <v>305736.75</v>
      </c>
      <c r="M130" s="55">
        <f t="shared" si="21"/>
        <v>2038.2450000000001</v>
      </c>
      <c r="N130" s="2">
        <f t="shared" si="22"/>
        <v>-41643.775000000001</v>
      </c>
    </row>
    <row r="131" spans="2:14" x14ac:dyDescent="0.2">
      <c r="B131">
        <f t="shared" si="23"/>
        <v>100</v>
      </c>
      <c r="C131" s="4">
        <f t="shared" si="18"/>
        <v>6543470.3999999994</v>
      </c>
      <c r="D131" s="2">
        <f t="shared" si="12"/>
        <v>39605.53</v>
      </c>
      <c r="E131" s="4">
        <f t="shared" si="13"/>
        <v>24919.72</v>
      </c>
      <c r="F131" s="4">
        <f t="shared" si="19"/>
        <v>14685.809999999998</v>
      </c>
      <c r="G131" s="4">
        <f t="shared" si="14"/>
        <v>6528784.5899999999</v>
      </c>
      <c r="H131" s="4">
        <f t="shared" si="15"/>
        <v>0</v>
      </c>
      <c r="I131" s="4">
        <f t="shared" si="16"/>
        <v>0</v>
      </c>
      <c r="J131" s="4">
        <f t="shared" si="20"/>
        <v>-39605.53</v>
      </c>
      <c r="L131" s="2">
        <f t="shared" si="17"/>
        <v>308825</v>
      </c>
      <c r="M131" s="55">
        <f t="shared" si="21"/>
        <v>2058.8333333333335</v>
      </c>
      <c r="N131" s="2">
        <f t="shared" si="22"/>
        <v>-41664.363333333335</v>
      </c>
    </row>
    <row r="132" spans="2:14" x14ac:dyDescent="0.2">
      <c r="B132">
        <f t="shared" si="23"/>
        <v>101</v>
      </c>
      <c r="C132" s="4">
        <f t="shared" si="18"/>
        <v>6528784.5899999999</v>
      </c>
      <c r="D132" s="2">
        <f t="shared" si="12"/>
        <v>39605.53</v>
      </c>
      <c r="E132" s="4">
        <f t="shared" si="13"/>
        <v>24863.79</v>
      </c>
      <c r="F132" s="4">
        <f t="shared" si="19"/>
        <v>14741.739999999998</v>
      </c>
      <c r="G132" s="4">
        <f t="shared" si="14"/>
        <v>6514042.8499999996</v>
      </c>
      <c r="H132" s="4">
        <f t="shared" si="15"/>
        <v>0</v>
      </c>
      <c r="I132" s="4">
        <f t="shared" si="16"/>
        <v>0</v>
      </c>
      <c r="J132" s="4">
        <f t="shared" si="20"/>
        <v>-39605.53</v>
      </c>
      <c r="L132" s="2">
        <f t="shared" si="17"/>
        <v>311913.25</v>
      </c>
      <c r="M132" s="55">
        <f t="shared" si="21"/>
        <v>2079.4216666666666</v>
      </c>
      <c r="N132" s="2">
        <f t="shared" si="22"/>
        <v>-41684.951666666668</v>
      </c>
    </row>
    <row r="133" spans="2:14" x14ac:dyDescent="0.2">
      <c r="B133">
        <f t="shared" si="23"/>
        <v>102</v>
      </c>
      <c r="C133" s="4">
        <f t="shared" si="18"/>
        <v>6514042.8499999996</v>
      </c>
      <c r="D133" s="2">
        <f t="shared" si="12"/>
        <v>39605.53</v>
      </c>
      <c r="E133" s="4">
        <f t="shared" si="13"/>
        <v>24807.65</v>
      </c>
      <c r="F133" s="4">
        <f t="shared" si="19"/>
        <v>14797.879999999997</v>
      </c>
      <c r="G133" s="4">
        <f t="shared" si="14"/>
        <v>6499244.9699999997</v>
      </c>
      <c r="H133" s="4">
        <f t="shared" si="15"/>
        <v>0</v>
      </c>
      <c r="I133" s="4">
        <f t="shared" si="16"/>
        <v>0</v>
      </c>
      <c r="J133" s="4">
        <f t="shared" si="20"/>
        <v>-39605.53</v>
      </c>
      <c r="L133" s="2">
        <f t="shared" si="17"/>
        <v>315001.5</v>
      </c>
      <c r="M133" s="55">
        <f t="shared" si="21"/>
        <v>2100.0100000000002</v>
      </c>
      <c r="N133" s="2">
        <f t="shared" si="22"/>
        <v>-41705.54</v>
      </c>
    </row>
    <row r="134" spans="2:14" x14ac:dyDescent="0.2">
      <c r="B134">
        <f t="shared" si="23"/>
        <v>103</v>
      </c>
      <c r="C134" s="4">
        <f t="shared" si="18"/>
        <v>6499244.9699999997</v>
      </c>
      <c r="D134" s="2">
        <f t="shared" si="12"/>
        <v>39605.53</v>
      </c>
      <c r="E134" s="4">
        <f t="shared" si="13"/>
        <v>24751.29</v>
      </c>
      <c r="F134" s="4">
        <f t="shared" si="19"/>
        <v>14854.239999999998</v>
      </c>
      <c r="G134" s="4">
        <f t="shared" si="14"/>
        <v>6484390.7299999995</v>
      </c>
      <c r="H134" s="4">
        <f t="shared" si="15"/>
        <v>0</v>
      </c>
      <c r="I134" s="4">
        <f t="shared" si="16"/>
        <v>0</v>
      </c>
      <c r="J134" s="4">
        <f t="shared" si="20"/>
        <v>-39605.53</v>
      </c>
      <c r="L134" s="2">
        <f t="shared" si="17"/>
        <v>318089.75</v>
      </c>
      <c r="M134" s="55">
        <f t="shared" si="21"/>
        <v>2120.5983333333334</v>
      </c>
      <c r="N134" s="2">
        <f t="shared" si="22"/>
        <v>-41726.128333333334</v>
      </c>
    </row>
    <row r="135" spans="2:14" x14ac:dyDescent="0.2">
      <c r="B135">
        <f t="shared" si="23"/>
        <v>104</v>
      </c>
      <c r="C135" s="4">
        <f t="shared" si="18"/>
        <v>6484390.7299999995</v>
      </c>
      <c r="D135" s="2">
        <f t="shared" si="12"/>
        <v>39605.53</v>
      </c>
      <c r="E135" s="4">
        <f t="shared" si="13"/>
        <v>24694.720000000001</v>
      </c>
      <c r="F135" s="4">
        <f t="shared" si="19"/>
        <v>14910.809999999998</v>
      </c>
      <c r="G135" s="4">
        <f t="shared" si="14"/>
        <v>6469479.9199999999</v>
      </c>
      <c r="H135" s="4">
        <f t="shared" si="15"/>
        <v>0</v>
      </c>
      <c r="I135" s="4">
        <f t="shared" si="16"/>
        <v>0</v>
      </c>
      <c r="J135" s="4">
        <f t="shared" si="20"/>
        <v>-39605.53</v>
      </c>
      <c r="L135" s="2">
        <f t="shared" si="17"/>
        <v>321178</v>
      </c>
      <c r="M135" s="55">
        <f t="shared" si="21"/>
        <v>2141.186666666667</v>
      </c>
      <c r="N135" s="2">
        <f t="shared" si="22"/>
        <v>-41746.716666666667</v>
      </c>
    </row>
    <row r="136" spans="2:14" x14ac:dyDescent="0.2">
      <c r="B136">
        <f t="shared" si="23"/>
        <v>105</v>
      </c>
      <c r="C136" s="4">
        <f t="shared" si="18"/>
        <v>6469479.9199999999</v>
      </c>
      <c r="D136" s="2">
        <f t="shared" si="12"/>
        <v>39605.53</v>
      </c>
      <c r="E136" s="4">
        <f t="shared" si="13"/>
        <v>24637.94</v>
      </c>
      <c r="F136" s="4">
        <f t="shared" si="19"/>
        <v>14967.59</v>
      </c>
      <c r="G136" s="4">
        <f t="shared" si="14"/>
        <v>6454512.3300000001</v>
      </c>
      <c r="H136" s="4">
        <f t="shared" si="15"/>
        <v>0</v>
      </c>
      <c r="I136" s="4">
        <f t="shared" si="16"/>
        <v>0</v>
      </c>
      <c r="J136" s="4">
        <f t="shared" si="20"/>
        <v>-39605.53</v>
      </c>
      <c r="L136" s="2">
        <f t="shared" si="17"/>
        <v>324266.25</v>
      </c>
      <c r="M136" s="55">
        <f t="shared" si="21"/>
        <v>2161.7750000000001</v>
      </c>
      <c r="N136" s="2">
        <f t="shared" si="22"/>
        <v>-41767.305</v>
      </c>
    </row>
    <row r="137" spans="2:14" x14ac:dyDescent="0.2">
      <c r="B137">
        <f t="shared" si="23"/>
        <v>106</v>
      </c>
      <c r="C137" s="4">
        <f t="shared" si="18"/>
        <v>6454512.3300000001</v>
      </c>
      <c r="D137" s="2">
        <f t="shared" si="12"/>
        <v>39605.53</v>
      </c>
      <c r="E137" s="4">
        <f t="shared" si="13"/>
        <v>24580.93</v>
      </c>
      <c r="F137" s="4">
        <f t="shared" si="19"/>
        <v>15024.599999999999</v>
      </c>
      <c r="G137" s="4">
        <f t="shared" si="14"/>
        <v>6439487.7300000004</v>
      </c>
      <c r="H137" s="4">
        <f t="shared" si="15"/>
        <v>0</v>
      </c>
      <c r="I137" s="4">
        <f t="shared" si="16"/>
        <v>0</v>
      </c>
      <c r="J137" s="4">
        <f t="shared" si="20"/>
        <v>-39605.53</v>
      </c>
      <c r="L137" s="2">
        <f t="shared" si="17"/>
        <v>327354.5</v>
      </c>
      <c r="M137" s="55">
        <f t="shared" si="21"/>
        <v>2182.3633333333337</v>
      </c>
      <c r="N137" s="2">
        <f t="shared" si="22"/>
        <v>-41787.893333333333</v>
      </c>
    </row>
    <row r="138" spans="2:14" x14ac:dyDescent="0.2">
      <c r="B138">
        <f t="shared" si="23"/>
        <v>107</v>
      </c>
      <c r="C138" s="4">
        <f t="shared" si="18"/>
        <v>6439487.7300000004</v>
      </c>
      <c r="D138" s="2">
        <f t="shared" si="12"/>
        <v>39605.53</v>
      </c>
      <c r="E138" s="4">
        <f t="shared" si="13"/>
        <v>24523.72</v>
      </c>
      <c r="F138" s="4">
        <f t="shared" si="19"/>
        <v>15081.809999999998</v>
      </c>
      <c r="G138" s="4">
        <f t="shared" si="14"/>
        <v>6424405.9200000009</v>
      </c>
      <c r="H138" s="4">
        <f t="shared" si="15"/>
        <v>0</v>
      </c>
      <c r="I138" s="4">
        <f t="shared" si="16"/>
        <v>0</v>
      </c>
      <c r="J138" s="4">
        <f t="shared" si="20"/>
        <v>-39605.53</v>
      </c>
      <c r="L138" s="2">
        <f t="shared" si="17"/>
        <v>330442.75</v>
      </c>
      <c r="M138" s="55">
        <f t="shared" si="21"/>
        <v>2202.9516666666668</v>
      </c>
      <c r="N138" s="2">
        <f t="shared" si="22"/>
        <v>-41808.481666666667</v>
      </c>
    </row>
    <row r="139" spans="2:14" x14ac:dyDescent="0.2">
      <c r="B139">
        <f t="shared" si="23"/>
        <v>108</v>
      </c>
      <c r="C139" s="4">
        <f t="shared" si="18"/>
        <v>6424405.9200000009</v>
      </c>
      <c r="D139" s="2">
        <f t="shared" si="12"/>
        <v>39605.53</v>
      </c>
      <c r="E139" s="4">
        <f t="shared" si="13"/>
        <v>24466.28</v>
      </c>
      <c r="F139" s="4">
        <f t="shared" si="19"/>
        <v>15139.25</v>
      </c>
      <c r="G139" s="4">
        <f t="shared" si="14"/>
        <v>6409266.6700000009</v>
      </c>
      <c r="H139" s="4">
        <f t="shared" si="15"/>
        <v>0</v>
      </c>
      <c r="I139" s="4">
        <f t="shared" si="16"/>
        <v>0</v>
      </c>
      <c r="J139" s="4">
        <f t="shared" si="20"/>
        <v>-39605.53</v>
      </c>
      <c r="L139" s="2">
        <f t="shared" si="17"/>
        <v>333531</v>
      </c>
      <c r="M139" s="55">
        <f t="shared" si="21"/>
        <v>2223.54</v>
      </c>
      <c r="N139" s="2">
        <f t="shared" si="22"/>
        <v>-41829.07</v>
      </c>
    </row>
    <row r="140" spans="2:14" x14ac:dyDescent="0.2">
      <c r="B140">
        <f t="shared" si="23"/>
        <v>109</v>
      </c>
      <c r="C140" s="4">
        <f t="shared" si="18"/>
        <v>6409266.6700000009</v>
      </c>
      <c r="D140" s="2">
        <f t="shared" si="12"/>
        <v>39605.53</v>
      </c>
      <c r="E140" s="4">
        <f t="shared" si="13"/>
        <v>24408.62</v>
      </c>
      <c r="F140" s="4">
        <f t="shared" si="19"/>
        <v>15196.91</v>
      </c>
      <c r="G140" s="4">
        <f t="shared" si="14"/>
        <v>6394069.7600000007</v>
      </c>
      <c r="H140" s="4">
        <f t="shared" si="15"/>
        <v>0</v>
      </c>
      <c r="I140" s="4">
        <f t="shared" si="16"/>
        <v>0</v>
      </c>
      <c r="J140" s="4">
        <f t="shared" si="20"/>
        <v>-39605.53</v>
      </c>
      <c r="L140" s="2">
        <f t="shared" si="17"/>
        <v>336619.25</v>
      </c>
      <c r="M140" s="55">
        <f t="shared" si="21"/>
        <v>2244.1283333333336</v>
      </c>
      <c r="N140" s="2">
        <f t="shared" si="22"/>
        <v>-41849.658333333333</v>
      </c>
    </row>
    <row r="141" spans="2:14" x14ac:dyDescent="0.2">
      <c r="B141">
        <f t="shared" si="23"/>
        <v>110</v>
      </c>
      <c r="C141" s="4">
        <f t="shared" si="18"/>
        <v>6394069.7600000007</v>
      </c>
      <c r="D141" s="2">
        <f t="shared" si="12"/>
        <v>39605.53</v>
      </c>
      <c r="E141" s="4">
        <f t="shared" si="13"/>
        <v>24350.75</v>
      </c>
      <c r="F141" s="4">
        <f t="shared" si="19"/>
        <v>15254.779999999999</v>
      </c>
      <c r="G141" s="4">
        <f t="shared" si="14"/>
        <v>6378814.9800000004</v>
      </c>
      <c r="H141" s="4">
        <f t="shared" si="15"/>
        <v>0</v>
      </c>
      <c r="I141" s="4">
        <f t="shared" si="16"/>
        <v>0</v>
      </c>
      <c r="J141" s="4">
        <f t="shared" si="20"/>
        <v>-39605.53</v>
      </c>
      <c r="L141" s="2">
        <f t="shared" si="17"/>
        <v>339707.5</v>
      </c>
      <c r="M141" s="55">
        <f t="shared" si="21"/>
        <v>2264.7166666666667</v>
      </c>
      <c r="N141" s="2">
        <f t="shared" si="22"/>
        <v>-41870.246666666666</v>
      </c>
    </row>
    <row r="142" spans="2:14" x14ac:dyDescent="0.2">
      <c r="B142">
        <f t="shared" si="23"/>
        <v>111</v>
      </c>
      <c r="C142" s="4">
        <f t="shared" si="18"/>
        <v>6378814.9800000004</v>
      </c>
      <c r="D142" s="2">
        <f t="shared" si="12"/>
        <v>39605.53</v>
      </c>
      <c r="E142" s="4">
        <f t="shared" si="13"/>
        <v>24292.65</v>
      </c>
      <c r="F142" s="4">
        <f t="shared" si="19"/>
        <v>15312.879999999997</v>
      </c>
      <c r="G142" s="4">
        <f t="shared" si="14"/>
        <v>6363502.1000000006</v>
      </c>
      <c r="H142" s="4">
        <f t="shared" si="15"/>
        <v>0</v>
      </c>
      <c r="I142" s="4">
        <f t="shared" si="16"/>
        <v>0</v>
      </c>
      <c r="J142" s="4">
        <f t="shared" si="20"/>
        <v>-39605.53</v>
      </c>
      <c r="L142" s="2">
        <f t="shared" si="17"/>
        <v>342795.75</v>
      </c>
      <c r="M142" s="55">
        <f t="shared" si="21"/>
        <v>2285.3050000000003</v>
      </c>
      <c r="N142" s="2">
        <f t="shared" si="22"/>
        <v>-41890.834999999999</v>
      </c>
    </row>
    <row r="143" spans="2:14" x14ac:dyDescent="0.2">
      <c r="B143">
        <f t="shared" si="23"/>
        <v>112</v>
      </c>
      <c r="C143" s="4">
        <f t="shared" si="18"/>
        <v>6363502.1000000006</v>
      </c>
      <c r="D143" s="2">
        <f t="shared" si="12"/>
        <v>39605.53</v>
      </c>
      <c r="E143" s="4">
        <f t="shared" si="13"/>
        <v>24234.34</v>
      </c>
      <c r="F143" s="4">
        <f t="shared" si="19"/>
        <v>15371.189999999999</v>
      </c>
      <c r="G143" s="4">
        <f t="shared" si="14"/>
        <v>6348130.9100000001</v>
      </c>
      <c r="H143" s="4">
        <f t="shared" si="15"/>
        <v>0</v>
      </c>
      <c r="I143" s="4">
        <f t="shared" si="16"/>
        <v>0</v>
      </c>
      <c r="J143" s="4">
        <f t="shared" si="20"/>
        <v>-39605.53</v>
      </c>
      <c r="L143" s="2">
        <f t="shared" si="17"/>
        <v>345884</v>
      </c>
      <c r="M143" s="55">
        <f t="shared" si="21"/>
        <v>2305.8933333333334</v>
      </c>
      <c r="N143" s="2">
        <f t="shared" si="22"/>
        <v>-41911.423333333332</v>
      </c>
    </row>
    <row r="144" spans="2:14" x14ac:dyDescent="0.2">
      <c r="B144">
        <f t="shared" si="23"/>
        <v>113</v>
      </c>
      <c r="C144" s="4">
        <f t="shared" si="18"/>
        <v>6348130.9100000001</v>
      </c>
      <c r="D144" s="2">
        <f t="shared" si="12"/>
        <v>39605.53</v>
      </c>
      <c r="E144" s="4">
        <f t="shared" si="13"/>
        <v>24175.8</v>
      </c>
      <c r="F144" s="4">
        <f t="shared" si="19"/>
        <v>15429.73</v>
      </c>
      <c r="G144" s="4">
        <f t="shared" si="14"/>
        <v>6332701.1799999997</v>
      </c>
      <c r="H144" s="4">
        <f t="shared" si="15"/>
        <v>0</v>
      </c>
      <c r="I144" s="4">
        <f t="shared" si="16"/>
        <v>0</v>
      </c>
      <c r="J144" s="4">
        <f t="shared" si="20"/>
        <v>-39605.53</v>
      </c>
      <c r="L144" s="2">
        <f t="shared" si="17"/>
        <v>348972.25</v>
      </c>
      <c r="M144" s="55">
        <f t="shared" si="21"/>
        <v>2326.481666666667</v>
      </c>
      <c r="N144" s="2">
        <f t="shared" si="22"/>
        <v>-41932.011666666665</v>
      </c>
    </row>
    <row r="145" spans="2:14" x14ac:dyDescent="0.2">
      <c r="B145">
        <f t="shared" si="23"/>
        <v>114</v>
      </c>
      <c r="C145" s="4">
        <f t="shared" si="18"/>
        <v>6332701.1799999997</v>
      </c>
      <c r="D145" s="2">
        <f t="shared" si="12"/>
        <v>39605.53</v>
      </c>
      <c r="E145" s="4">
        <f t="shared" si="13"/>
        <v>24117.040000000001</v>
      </c>
      <c r="F145" s="4">
        <f t="shared" si="19"/>
        <v>15488.489999999998</v>
      </c>
      <c r="G145" s="4">
        <f t="shared" si="14"/>
        <v>6317212.6899999995</v>
      </c>
      <c r="H145" s="4">
        <f t="shared" si="15"/>
        <v>0</v>
      </c>
      <c r="I145" s="4">
        <f t="shared" si="16"/>
        <v>0</v>
      </c>
      <c r="J145" s="4">
        <f t="shared" si="20"/>
        <v>-39605.53</v>
      </c>
      <c r="L145" s="2">
        <f t="shared" si="17"/>
        <v>352060.5</v>
      </c>
      <c r="M145" s="55">
        <f t="shared" si="21"/>
        <v>2347.0700000000002</v>
      </c>
      <c r="N145" s="2">
        <f t="shared" si="22"/>
        <v>-41952.6</v>
      </c>
    </row>
    <row r="146" spans="2:14" x14ac:dyDescent="0.2">
      <c r="B146">
        <f t="shared" si="23"/>
        <v>115</v>
      </c>
      <c r="C146" s="4">
        <f t="shared" si="18"/>
        <v>6317212.6899999995</v>
      </c>
      <c r="D146" s="2">
        <f t="shared" si="12"/>
        <v>39605.53</v>
      </c>
      <c r="E146" s="4">
        <f t="shared" si="13"/>
        <v>24058.05</v>
      </c>
      <c r="F146" s="4">
        <f t="shared" si="19"/>
        <v>15547.48</v>
      </c>
      <c r="G146" s="4">
        <f t="shared" si="14"/>
        <v>6301665.209999999</v>
      </c>
      <c r="H146" s="4">
        <f t="shared" si="15"/>
        <v>0</v>
      </c>
      <c r="I146" s="4">
        <f t="shared" si="16"/>
        <v>0</v>
      </c>
      <c r="J146" s="4">
        <f t="shared" si="20"/>
        <v>-39605.53</v>
      </c>
      <c r="L146" s="2">
        <f t="shared" si="17"/>
        <v>355148.75</v>
      </c>
      <c r="M146" s="55">
        <f t="shared" si="21"/>
        <v>2367.6583333333333</v>
      </c>
      <c r="N146" s="2">
        <f t="shared" si="22"/>
        <v>-41973.188333333332</v>
      </c>
    </row>
    <row r="147" spans="2:14" x14ac:dyDescent="0.2">
      <c r="B147">
        <f t="shared" si="23"/>
        <v>116</v>
      </c>
      <c r="C147" s="4">
        <f t="shared" si="18"/>
        <v>6301665.209999999</v>
      </c>
      <c r="D147" s="2">
        <f t="shared" si="12"/>
        <v>39605.53</v>
      </c>
      <c r="E147" s="4">
        <f t="shared" si="13"/>
        <v>23998.84</v>
      </c>
      <c r="F147" s="4">
        <f t="shared" si="19"/>
        <v>15606.689999999999</v>
      </c>
      <c r="G147" s="4">
        <f t="shared" si="14"/>
        <v>6286058.5199999986</v>
      </c>
      <c r="H147" s="4">
        <f t="shared" si="15"/>
        <v>0</v>
      </c>
      <c r="I147" s="4">
        <f t="shared" si="16"/>
        <v>0</v>
      </c>
      <c r="J147" s="4">
        <f t="shared" si="20"/>
        <v>-39605.53</v>
      </c>
      <c r="L147" s="2">
        <f t="shared" si="17"/>
        <v>358237</v>
      </c>
      <c r="M147" s="55">
        <f t="shared" si="21"/>
        <v>2388.2466666666669</v>
      </c>
      <c r="N147" s="2">
        <f t="shared" si="22"/>
        <v>-41993.776666666665</v>
      </c>
    </row>
    <row r="148" spans="2:14" x14ac:dyDescent="0.2">
      <c r="B148">
        <f t="shared" si="23"/>
        <v>117</v>
      </c>
      <c r="C148" s="4">
        <f t="shared" si="18"/>
        <v>6286058.5199999986</v>
      </c>
      <c r="D148" s="2">
        <f t="shared" si="12"/>
        <v>39605.53</v>
      </c>
      <c r="E148" s="4">
        <f t="shared" si="13"/>
        <v>23939.41</v>
      </c>
      <c r="F148" s="4">
        <f t="shared" si="19"/>
        <v>15666.119999999999</v>
      </c>
      <c r="G148" s="4">
        <f t="shared" si="14"/>
        <v>6270392.3999999985</v>
      </c>
      <c r="H148" s="4">
        <f t="shared" si="15"/>
        <v>0</v>
      </c>
      <c r="I148" s="4">
        <f t="shared" si="16"/>
        <v>0</v>
      </c>
      <c r="J148" s="4">
        <f t="shared" si="20"/>
        <v>-39605.53</v>
      </c>
      <c r="L148" s="2">
        <f t="shared" si="17"/>
        <v>361325.25</v>
      </c>
      <c r="M148" s="55">
        <f t="shared" si="21"/>
        <v>2408.835</v>
      </c>
      <c r="N148" s="2">
        <f t="shared" si="22"/>
        <v>-42014.364999999998</v>
      </c>
    </row>
    <row r="149" spans="2:14" x14ac:dyDescent="0.2">
      <c r="B149">
        <f t="shared" si="23"/>
        <v>118</v>
      </c>
      <c r="C149" s="4">
        <f t="shared" si="18"/>
        <v>6270392.3999999985</v>
      </c>
      <c r="D149" s="2">
        <f t="shared" si="12"/>
        <v>39605.53</v>
      </c>
      <c r="E149" s="4">
        <f t="shared" si="13"/>
        <v>23879.74</v>
      </c>
      <c r="F149" s="4">
        <f t="shared" si="19"/>
        <v>15725.789999999997</v>
      </c>
      <c r="G149" s="4">
        <f t="shared" si="14"/>
        <v>6254666.6099999985</v>
      </c>
      <c r="H149" s="4">
        <f t="shared" si="15"/>
        <v>0</v>
      </c>
      <c r="I149" s="4">
        <f t="shared" si="16"/>
        <v>0</v>
      </c>
      <c r="J149" s="4">
        <f t="shared" si="20"/>
        <v>-39605.53</v>
      </c>
      <c r="L149" s="2">
        <f t="shared" si="17"/>
        <v>364413.5</v>
      </c>
      <c r="M149" s="55">
        <f t="shared" si="21"/>
        <v>2429.4233333333336</v>
      </c>
      <c r="N149" s="2">
        <f t="shared" si="22"/>
        <v>-42034.953333333331</v>
      </c>
    </row>
    <row r="150" spans="2:14" x14ac:dyDescent="0.2">
      <c r="B150">
        <f t="shared" si="23"/>
        <v>119</v>
      </c>
      <c r="C150" s="4">
        <f t="shared" si="18"/>
        <v>6254666.6099999985</v>
      </c>
      <c r="D150" s="2">
        <f t="shared" si="12"/>
        <v>39605.53</v>
      </c>
      <c r="E150" s="4">
        <f t="shared" si="13"/>
        <v>23819.86</v>
      </c>
      <c r="F150" s="4">
        <f t="shared" si="19"/>
        <v>15785.669999999998</v>
      </c>
      <c r="G150" s="4">
        <f t="shared" si="14"/>
        <v>6238880.9399999985</v>
      </c>
      <c r="H150" s="4">
        <f t="shared" si="15"/>
        <v>0</v>
      </c>
      <c r="I150" s="4">
        <f t="shared" si="16"/>
        <v>0</v>
      </c>
      <c r="J150" s="4">
        <f t="shared" si="20"/>
        <v>-39605.53</v>
      </c>
      <c r="L150" s="2">
        <f t="shared" si="17"/>
        <v>367501.75</v>
      </c>
      <c r="M150" s="55">
        <f t="shared" si="21"/>
        <v>2450.0116666666668</v>
      </c>
      <c r="N150" s="2">
        <f t="shared" si="22"/>
        <v>-42055.541666666664</v>
      </c>
    </row>
    <row r="151" spans="2:14" x14ac:dyDescent="0.2">
      <c r="B151">
        <f t="shared" si="23"/>
        <v>120</v>
      </c>
      <c r="C151" s="4">
        <f t="shared" si="18"/>
        <v>6238880.9399999985</v>
      </c>
      <c r="D151" s="2">
        <f t="shared" si="12"/>
        <v>39605.53</v>
      </c>
      <c r="E151" s="4">
        <f t="shared" si="13"/>
        <v>23759.74</v>
      </c>
      <c r="F151" s="4">
        <f t="shared" si="19"/>
        <v>15845.789999999997</v>
      </c>
      <c r="G151" s="4">
        <f t="shared" si="14"/>
        <v>6223035.1499999985</v>
      </c>
      <c r="H151" s="4">
        <f t="shared" si="15"/>
        <v>0</v>
      </c>
      <c r="I151" s="4">
        <f t="shared" si="16"/>
        <v>6223035.1499999985</v>
      </c>
      <c r="J151" s="4">
        <f t="shared" si="20"/>
        <v>-6262640.6799999988</v>
      </c>
      <c r="L151" s="2">
        <f t="shared" si="17"/>
        <v>370590</v>
      </c>
      <c r="M151" s="55">
        <f t="shared" si="21"/>
        <v>2470.6000000000004</v>
      </c>
      <c r="N151" s="2">
        <f t="shared" si="22"/>
        <v>-6265111.2799999984</v>
      </c>
    </row>
    <row r="152" spans="2:14" x14ac:dyDescent="0.2">
      <c r="B152">
        <f t="shared" si="23"/>
        <v>121</v>
      </c>
      <c r="C152" s="4">
        <f t="shared" si="18"/>
        <v>0</v>
      </c>
      <c r="D152" s="2">
        <f t="shared" si="12"/>
        <v>0</v>
      </c>
      <c r="E152" s="4">
        <f t="shared" si="13"/>
        <v>0</v>
      </c>
      <c r="F152" s="4">
        <f t="shared" si="19"/>
        <v>0</v>
      </c>
      <c r="G152" s="4">
        <f t="shared" si="14"/>
        <v>0</v>
      </c>
      <c r="H152" s="4">
        <f t="shared" si="15"/>
        <v>0</v>
      </c>
      <c r="I152" s="4">
        <f t="shared" si="16"/>
        <v>0</v>
      </c>
      <c r="J152" s="4">
        <f t="shared" si="20"/>
        <v>0</v>
      </c>
      <c r="L152" s="2">
        <f t="shared" si="17"/>
        <v>0</v>
      </c>
      <c r="M152" s="55">
        <f t="shared" si="21"/>
        <v>0</v>
      </c>
      <c r="N152" s="2">
        <f t="shared" si="22"/>
        <v>0</v>
      </c>
    </row>
    <row r="153" spans="2:14" x14ac:dyDescent="0.2">
      <c r="B153">
        <f t="shared" si="23"/>
        <v>122</v>
      </c>
      <c r="C153" s="4">
        <f t="shared" si="18"/>
        <v>0</v>
      </c>
      <c r="D153" s="2">
        <f t="shared" si="12"/>
        <v>0</v>
      </c>
      <c r="E153" s="4">
        <f t="shared" si="13"/>
        <v>0</v>
      </c>
      <c r="F153" s="4">
        <f t="shared" si="19"/>
        <v>0</v>
      </c>
      <c r="G153" s="4">
        <f t="shared" si="14"/>
        <v>0</v>
      </c>
      <c r="H153" s="4">
        <f t="shared" si="15"/>
        <v>0</v>
      </c>
      <c r="I153" s="4">
        <f t="shared" si="16"/>
        <v>0</v>
      </c>
      <c r="J153" s="4">
        <f t="shared" si="20"/>
        <v>0</v>
      </c>
      <c r="L153" s="2">
        <f t="shared" si="17"/>
        <v>0</v>
      </c>
      <c r="M153" s="55">
        <f t="shared" si="21"/>
        <v>0</v>
      </c>
      <c r="N153" s="2">
        <f t="shared" si="22"/>
        <v>0</v>
      </c>
    </row>
    <row r="154" spans="2:14" x14ac:dyDescent="0.2">
      <c r="B154">
        <f t="shared" si="23"/>
        <v>123</v>
      </c>
      <c r="C154" s="4">
        <f t="shared" si="18"/>
        <v>0</v>
      </c>
      <c r="D154" s="2">
        <f t="shared" si="12"/>
        <v>0</v>
      </c>
      <c r="E154" s="4">
        <f t="shared" si="13"/>
        <v>0</v>
      </c>
      <c r="F154" s="4">
        <f t="shared" si="19"/>
        <v>0</v>
      </c>
      <c r="G154" s="4">
        <f t="shared" si="14"/>
        <v>0</v>
      </c>
      <c r="H154" s="4">
        <f t="shared" si="15"/>
        <v>0</v>
      </c>
      <c r="I154" s="4">
        <f t="shared" si="16"/>
        <v>0</v>
      </c>
      <c r="J154" s="4">
        <f t="shared" si="20"/>
        <v>0</v>
      </c>
      <c r="L154" s="2">
        <f t="shared" si="17"/>
        <v>0</v>
      </c>
      <c r="M154" s="55">
        <f t="shared" si="21"/>
        <v>0</v>
      </c>
      <c r="N154" s="2">
        <f t="shared" si="22"/>
        <v>0</v>
      </c>
    </row>
    <row r="155" spans="2:14" x14ac:dyDescent="0.2">
      <c r="B155">
        <f t="shared" si="23"/>
        <v>124</v>
      </c>
      <c r="C155" s="4">
        <f t="shared" si="18"/>
        <v>0</v>
      </c>
      <c r="D155" s="2">
        <f t="shared" si="12"/>
        <v>0</v>
      </c>
      <c r="E155" s="4">
        <f t="shared" si="13"/>
        <v>0</v>
      </c>
      <c r="F155" s="4">
        <f t="shared" si="19"/>
        <v>0</v>
      </c>
      <c r="G155" s="4">
        <f t="shared" si="14"/>
        <v>0</v>
      </c>
      <c r="H155" s="4">
        <f t="shared" si="15"/>
        <v>0</v>
      </c>
      <c r="I155" s="4">
        <f t="shared" si="16"/>
        <v>0</v>
      </c>
      <c r="J155" s="4">
        <f t="shared" si="20"/>
        <v>0</v>
      </c>
      <c r="L155" s="2">
        <f t="shared" si="17"/>
        <v>0</v>
      </c>
      <c r="M155" s="55">
        <f t="shared" si="21"/>
        <v>0</v>
      </c>
      <c r="N155" s="2">
        <f t="shared" si="22"/>
        <v>0</v>
      </c>
    </row>
    <row r="156" spans="2:14" x14ac:dyDescent="0.2">
      <c r="B156">
        <f t="shared" si="23"/>
        <v>125</v>
      </c>
      <c r="C156" s="4">
        <f t="shared" si="18"/>
        <v>0</v>
      </c>
      <c r="D156" s="2">
        <f t="shared" si="12"/>
        <v>0</v>
      </c>
      <c r="E156" s="4">
        <f t="shared" si="13"/>
        <v>0</v>
      </c>
      <c r="F156" s="4">
        <f t="shared" si="19"/>
        <v>0</v>
      </c>
      <c r="G156" s="4">
        <f t="shared" si="14"/>
        <v>0</v>
      </c>
      <c r="H156" s="4">
        <f t="shared" si="15"/>
        <v>0</v>
      </c>
      <c r="I156" s="4">
        <f t="shared" si="16"/>
        <v>0</v>
      </c>
      <c r="J156" s="4">
        <f t="shared" si="20"/>
        <v>0</v>
      </c>
      <c r="L156" s="2">
        <f t="shared" si="17"/>
        <v>0</v>
      </c>
      <c r="M156" s="55">
        <f t="shared" si="21"/>
        <v>0</v>
      </c>
      <c r="N156" s="2">
        <f t="shared" si="22"/>
        <v>0</v>
      </c>
    </row>
    <row r="157" spans="2:14" x14ac:dyDescent="0.2">
      <c r="B157">
        <f t="shared" si="23"/>
        <v>126</v>
      </c>
      <c r="C157" s="4">
        <f t="shared" si="18"/>
        <v>0</v>
      </c>
      <c r="D157" s="2">
        <f t="shared" si="12"/>
        <v>0</v>
      </c>
      <c r="E157" s="4">
        <f t="shared" si="13"/>
        <v>0</v>
      </c>
      <c r="F157" s="4">
        <f t="shared" si="19"/>
        <v>0</v>
      </c>
      <c r="G157" s="4">
        <f t="shared" si="14"/>
        <v>0</v>
      </c>
      <c r="H157" s="4">
        <f t="shared" si="15"/>
        <v>0</v>
      </c>
      <c r="I157" s="4">
        <f t="shared" si="16"/>
        <v>0</v>
      </c>
      <c r="J157" s="4">
        <f t="shared" si="20"/>
        <v>0</v>
      </c>
      <c r="L157" s="2">
        <f t="shared" si="17"/>
        <v>0</v>
      </c>
      <c r="M157" s="55">
        <f t="shared" si="21"/>
        <v>0</v>
      </c>
      <c r="N157" s="2">
        <f t="shared" si="22"/>
        <v>0</v>
      </c>
    </row>
    <row r="158" spans="2:14" x14ac:dyDescent="0.2">
      <c r="B158">
        <f t="shared" si="23"/>
        <v>127</v>
      </c>
      <c r="C158" s="4">
        <f t="shared" si="18"/>
        <v>0</v>
      </c>
      <c r="D158" s="2">
        <f t="shared" si="12"/>
        <v>0</v>
      </c>
      <c r="E158" s="4">
        <f t="shared" si="13"/>
        <v>0</v>
      </c>
      <c r="F158" s="4">
        <f t="shared" si="19"/>
        <v>0</v>
      </c>
      <c r="G158" s="4">
        <f t="shared" si="14"/>
        <v>0</v>
      </c>
      <c r="H158" s="4">
        <f t="shared" si="15"/>
        <v>0</v>
      </c>
      <c r="I158" s="4">
        <f t="shared" si="16"/>
        <v>0</v>
      </c>
      <c r="J158" s="4">
        <f t="shared" si="20"/>
        <v>0</v>
      </c>
      <c r="L158" s="2">
        <f t="shared" si="17"/>
        <v>0</v>
      </c>
      <c r="M158" s="55">
        <f t="shared" si="21"/>
        <v>0</v>
      </c>
      <c r="N158" s="2">
        <f t="shared" si="22"/>
        <v>0</v>
      </c>
    </row>
    <row r="159" spans="2:14" x14ac:dyDescent="0.2">
      <c r="B159">
        <f t="shared" si="23"/>
        <v>128</v>
      </c>
      <c r="C159" s="4">
        <f t="shared" si="18"/>
        <v>0</v>
      </c>
      <c r="D159" s="2">
        <f t="shared" si="12"/>
        <v>0</v>
      </c>
      <c r="E159" s="4">
        <f t="shared" si="13"/>
        <v>0</v>
      </c>
      <c r="F159" s="4">
        <f t="shared" si="19"/>
        <v>0</v>
      </c>
      <c r="G159" s="4">
        <f t="shared" si="14"/>
        <v>0</v>
      </c>
      <c r="H159" s="4">
        <f t="shared" si="15"/>
        <v>0</v>
      </c>
      <c r="I159" s="4">
        <f t="shared" si="16"/>
        <v>0</v>
      </c>
      <c r="J159" s="4">
        <f t="shared" si="20"/>
        <v>0</v>
      </c>
      <c r="L159" s="2">
        <f t="shared" si="17"/>
        <v>0</v>
      </c>
      <c r="M159" s="55">
        <f t="shared" si="21"/>
        <v>0</v>
      </c>
      <c r="N159" s="2">
        <f t="shared" si="22"/>
        <v>0</v>
      </c>
    </row>
    <row r="160" spans="2:14" x14ac:dyDescent="0.2">
      <c r="B160">
        <f t="shared" si="23"/>
        <v>129</v>
      </c>
      <c r="C160" s="4">
        <f t="shared" si="18"/>
        <v>0</v>
      </c>
      <c r="D160" s="2">
        <f t="shared" ref="D160:D223" si="24">IF(B160&lt;=$C$12,IF(B160&lt;=$C$7,ROUND($C$4*$C$8/$C$6,2),$C$20),0)</f>
        <v>0</v>
      </c>
      <c r="E160" s="4">
        <f t="shared" ref="E160:E223" si="25">IF(B160&lt;=$C$12,ROUND(C160*$C$8/$C$6,2),0)</f>
        <v>0</v>
      </c>
      <c r="F160" s="4">
        <f t="shared" si="19"/>
        <v>0</v>
      </c>
      <c r="G160" s="4">
        <f t="shared" ref="G160:G223" si="26">IF(B160&lt;=$C$12,C160-F160,0)</f>
        <v>0</v>
      </c>
      <c r="H160" s="4">
        <f t="shared" ref="H160:H223" si="27">IF(B160=$C$12,$C$13*G160,0)</f>
        <v>0</v>
      </c>
      <c r="I160" s="4">
        <f t="shared" ref="I160:I223" si="28">IF(B160=$C$12,G160+H160,0)</f>
        <v>0</v>
      </c>
      <c r="J160" s="4">
        <f t="shared" si="20"/>
        <v>0</v>
      </c>
      <c r="L160" s="2">
        <f t="shared" ref="L160:L223" si="29">IF(B160&lt;=$C$12,L159+$M$16,0)</f>
        <v>0</v>
      </c>
      <c r="M160" s="55">
        <f t="shared" si="21"/>
        <v>0</v>
      </c>
      <c r="N160" s="2">
        <f t="shared" si="22"/>
        <v>0</v>
      </c>
    </row>
    <row r="161" spans="2:14" x14ac:dyDescent="0.2">
      <c r="B161">
        <f t="shared" si="23"/>
        <v>130</v>
      </c>
      <c r="C161" s="4">
        <f t="shared" ref="C161:C224" si="30">IF(B161&lt;=$C$12,G160,0)</f>
        <v>0</v>
      </c>
      <c r="D161" s="2">
        <f t="shared" si="24"/>
        <v>0</v>
      </c>
      <c r="E161" s="4">
        <f t="shared" si="25"/>
        <v>0</v>
      </c>
      <c r="F161" s="4">
        <f t="shared" ref="F161:F224" si="31">IF(B161&lt;=$C$12,D161-E161,0)</f>
        <v>0</v>
      </c>
      <c r="G161" s="4">
        <f t="shared" si="26"/>
        <v>0</v>
      </c>
      <c r="H161" s="4">
        <f t="shared" si="27"/>
        <v>0</v>
      </c>
      <c r="I161" s="4">
        <f t="shared" si="28"/>
        <v>0</v>
      </c>
      <c r="J161" s="4">
        <f t="shared" ref="J161:J224" si="32">IF(B161&lt;=$C$12,-D161-I161,0)</f>
        <v>0</v>
      </c>
      <c r="L161" s="2">
        <f t="shared" si="29"/>
        <v>0</v>
      </c>
      <c r="M161" s="55">
        <f t="shared" ref="M161:M224" si="33">($M$17/$C$6)*L161</f>
        <v>0</v>
      </c>
      <c r="N161" s="2">
        <f t="shared" ref="N161:N224" si="34">J161-M161</f>
        <v>0</v>
      </c>
    </row>
    <row r="162" spans="2:14" x14ac:dyDescent="0.2">
      <c r="B162">
        <f t="shared" ref="B162:B225" si="35">B161+1</f>
        <v>131</v>
      </c>
      <c r="C162" s="4">
        <f t="shared" si="30"/>
        <v>0</v>
      </c>
      <c r="D162" s="2">
        <f t="shared" si="24"/>
        <v>0</v>
      </c>
      <c r="E162" s="4">
        <f t="shared" si="25"/>
        <v>0</v>
      </c>
      <c r="F162" s="4">
        <f t="shared" si="31"/>
        <v>0</v>
      </c>
      <c r="G162" s="4">
        <f t="shared" si="26"/>
        <v>0</v>
      </c>
      <c r="H162" s="4">
        <f t="shared" si="27"/>
        <v>0</v>
      </c>
      <c r="I162" s="4">
        <f t="shared" si="28"/>
        <v>0</v>
      </c>
      <c r="J162" s="4">
        <f t="shared" si="32"/>
        <v>0</v>
      </c>
      <c r="L162" s="2">
        <f t="shared" si="29"/>
        <v>0</v>
      </c>
      <c r="M162" s="55">
        <f t="shared" si="33"/>
        <v>0</v>
      </c>
      <c r="N162" s="2">
        <f t="shared" si="34"/>
        <v>0</v>
      </c>
    </row>
    <row r="163" spans="2:14" x14ac:dyDescent="0.2">
      <c r="B163">
        <f t="shared" si="35"/>
        <v>132</v>
      </c>
      <c r="C163" s="4">
        <f t="shared" si="30"/>
        <v>0</v>
      </c>
      <c r="D163" s="2">
        <f t="shared" si="24"/>
        <v>0</v>
      </c>
      <c r="E163" s="4">
        <f t="shared" si="25"/>
        <v>0</v>
      </c>
      <c r="F163" s="4">
        <f t="shared" si="31"/>
        <v>0</v>
      </c>
      <c r="G163" s="4">
        <f t="shared" si="26"/>
        <v>0</v>
      </c>
      <c r="H163" s="4">
        <f t="shared" si="27"/>
        <v>0</v>
      </c>
      <c r="I163" s="4">
        <f t="shared" si="28"/>
        <v>0</v>
      </c>
      <c r="J163" s="4">
        <f t="shared" si="32"/>
        <v>0</v>
      </c>
      <c r="L163" s="2">
        <f t="shared" si="29"/>
        <v>0</v>
      </c>
      <c r="M163" s="55">
        <f t="shared" si="33"/>
        <v>0</v>
      </c>
      <c r="N163" s="2">
        <f t="shared" si="34"/>
        <v>0</v>
      </c>
    </row>
    <row r="164" spans="2:14" x14ac:dyDescent="0.2">
      <c r="B164">
        <f t="shared" si="35"/>
        <v>133</v>
      </c>
      <c r="C164" s="4">
        <f t="shared" si="30"/>
        <v>0</v>
      </c>
      <c r="D164" s="2">
        <f t="shared" si="24"/>
        <v>0</v>
      </c>
      <c r="E164" s="4">
        <f t="shared" si="25"/>
        <v>0</v>
      </c>
      <c r="F164" s="4">
        <f t="shared" si="31"/>
        <v>0</v>
      </c>
      <c r="G164" s="4">
        <f t="shared" si="26"/>
        <v>0</v>
      </c>
      <c r="H164" s="4">
        <f t="shared" si="27"/>
        <v>0</v>
      </c>
      <c r="I164" s="4">
        <f t="shared" si="28"/>
        <v>0</v>
      </c>
      <c r="J164" s="4">
        <f t="shared" si="32"/>
        <v>0</v>
      </c>
      <c r="L164" s="2">
        <f t="shared" si="29"/>
        <v>0</v>
      </c>
      <c r="M164" s="55">
        <f t="shared" si="33"/>
        <v>0</v>
      </c>
      <c r="N164" s="2">
        <f t="shared" si="34"/>
        <v>0</v>
      </c>
    </row>
    <row r="165" spans="2:14" x14ac:dyDescent="0.2">
      <c r="B165">
        <f t="shared" si="35"/>
        <v>134</v>
      </c>
      <c r="C165" s="4">
        <f t="shared" si="30"/>
        <v>0</v>
      </c>
      <c r="D165" s="2">
        <f t="shared" si="24"/>
        <v>0</v>
      </c>
      <c r="E165" s="4">
        <f t="shared" si="25"/>
        <v>0</v>
      </c>
      <c r="F165" s="4">
        <f t="shared" si="31"/>
        <v>0</v>
      </c>
      <c r="G165" s="4">
        <f t="shared" si="26"/>
        <v>0</v>
      </c>
      <c r="H165" s="4">
        <f t="shared" si="27"/>
        <v>0</v>
      </c>
      <c r="I165" s="4">
        <f t="shared" si="28"/>
        <v>0</v>
      </c>
      <c r="J165" s="4">
        <f t="shared" si="32"/>
        <v>0</v>
      </c>
      <c r="L165" s="2">
        <f t="shared" si="29"/>
        <v>0</v>
      </c>
      <c r="M165" s="55">
        <f t="shared" si="33"/>
        <v>0</v>
      </c>
      <c r="N165" s="2">
        <f t="shared" si="34"/>
        <v>0</v>
      </c>
    </row>
    <row r="166" spans="2:14" x14ac:dyDescent="0.2">
      <c r="B166">
        <f t="shared" si="35"/>
        <v>135</v>
      </c>
      <c r="C166" s="4">
        <f t="shared" si="30"/>
        <v>0</v>
      </c>
      <c r="D166" s="2">
        <f t="shared" si="24"/>
        <v>0</v>
      </c>
      <c r="E166" s="4">
        <f t="shared" si="25"/>
        <v>0</v>
      </c>
      <c r="F166" s="4">
        <f t="shared" si="31"/>
        <v>0</v>
      </c>
      <c r="G166" s="4">
        <f t="shared" si="26"/>
        <v>0</v>
      </c>
      <c r="H166" s="4">
        <f t="shared" si="27"/>
        <v>0</v>
      </c>
      <c r="I166" s="4">
        <f t="shared" si="28"/>
        <v>0</v>
      </c>
      <c r="J166" s="4">
        <f t="shared" si="32"/>
        <v>0</v>
      </c>
      <c r="L166" s="2">
        <f t="shared" si="29"/>
        <v>0</v>
      </c>
      <c r="M166" s="55">
        <f t="shared" si="33"/>
        <v>0</v>
      </c>
      <c r="N166" s="2">
        <f t="shared" si="34"/>
        <v>0</v>
      </c>
    </row>
    <row r="167" spans="2:14" x14ac:dyDescent="0.2">
      <c r="B167">
        <f t="shared" si="35"/>
        <v>136</v>
      </c>
      <c r="C167" s="4">
        <f t="shared" si="30"/>
        <v>0</v>
      </c>
      <c r="D167" s="2">
        <f t="shared" si="24"/>
        <v>0</v>
      </c>
      <c r="E167" s="4">
        <f t="shared" si="25"/>
        <v>0</v>
      </c>
      <c r="F167" s="4">
        <f t="shared" si="31"/>
        <v>0</v>
      </c>
      <c r="G167" s="4">
        <f t="shared" si="26"/>
        <v>0</v>
      </c>
      <c r="H167" s="4">
        <f t="shared" si="27"/>
        <v>0</v>
      </c>
      <c r="I167" s="4">
        <f t="shared" si="28"/>
        <v>0</v>
      </c>
      <c r="J167" s="4">
        <f t="shared" si="32"/>
        <v>0</v>
      </c>
      <c r="L167" s="2">
        <f t="shared" si="29"/>
        <v>0</v>
      </c>
      <c r="M167" s="55">
        <f t="shared" si="33"/>
        <v>0</v>
      </c>
      <c r="N167" s="2">
        <f t="shared" si="34"/>
        <v>0</v>
      </c>
    </row>
    <row r="168" spans="2:14" x14ac:dyDescent="0.2">
      <c r="B168">
        <f t="shared" si="35"/>
        <v>137</v>
      </c>
      <c r="C168" s="4">
        <f t="shared" si="30"/>
        <v>0</v>
      </c>
      <c r="D168" s="2">
        <f t="shared" si="24"/>
        <v>0</v>
      </c>
      <c r="E168" s="4">
        <f t="shared" si="25"/>
        <v>0</v>
      </c>
      <c r="F168" s="4">
        <f t="shared" si="31"/>
        <v>0</v>
      </c>
      <c r="G168" s="4">
        <f t="shared" si="26"/>
        <v>0</v>
      </c>
      <c r="H168" s="4">
        <f t="shared" si="27"/>
        <v>0</v>
      </c>
      <c r="I168" s="4">
        <f t="shared" si="28"/>
        <v>0</v>
      </c>
      <c r="J168" s="4">
        <f t="shared" si="32"/>
        <v>0</v>
      </c>
      <c r="L168" s="2">
        <f t="shared" si="29"/>
        <v>0</v>
      </c>
      <c r="M168" s="55">
        <f t="shared" si="33"/>
        <v>0</v>
      </c>
      <c r="N168" s="2">
        <f t="shared" si="34"/>
        <v>0</v>
      </c>
    </row>
    <row r="169" spans="2:14" x14ac:dyDescent="0.2">
      <c r="B169">
        <f t="shared" si="35"/>
        <v>138</v>
      </c>
      <c r="C169" s="4">
        <f t="shared" si="30"/>
        <v>0</v>
      </c>
      <c r="D169" s="2">
        <f t="shared" si="24"/>
        <v>0</v>
      </c>
      <c r="E169" s="4">
        <f t="shared" si="25"/>
        <v>0</v>
      </c>
      <c r="F169" s="4">
        <f t="shared" si="31"/>
        <v>0</v>
      </c>
      <c r="G169" s="4">
        <f t="shared" si="26"/>
        <v>0</v>
      </c>
      <c r="H169" s="4">
        <f t="shared" si="27"/>
        <v>0</v>
      </c>
      <c r="I169" s="4">
        <f t="shared" si="28"/>
        <v>0</v>
      </c>
      <c r="J169" s="4">
        <f t="shared" si="32"/>
        <v>0</v>
      </c>
      <c r="L169" s="2">
        <f t="shared" si="29"/>
        <v>0</v>
      </c>
      <c r="M169" s="55">
        <f t="shared" si="33"/>
        <v>0</v>
      </c>
      <c r="N169" s="2">
        <f t="shared" si="34"/>
        <v>0</v>
      </c>
    </row>
    <row r="170" spans="2:14" x14ac:dyDescent="0.2">
      <c r="B170">
        <f t="shared" si="35"/>
        <v>139</v>
      </c>
      <c r="C170" s="4">
        <f t="shared" si="30"/>
        <v>0</v>
      </c>
      <c r="D170" s="2">
        <f t="shared" si="24"/>
        <v>0</v>
      </c>
      <c r="E170" s="4">
        <f t="shared" si="25"/>
        <v>0</v>
      </c>
      <c r="F170" s="4">
        <f t="shared" si="31"/>
        <v>0</v>
      </c>
      <c r="G170" s="4">
        <f t="shared" si="26"/>
        <v>0</v>
      </c>
      <c r="H170" s="4">
        <f t="shared" si="27"/>
        <v>0</v>
      </c>
      <c r="I170" s="4">
        <f t="shared" si="28"/>
        <v>0</v>
      </c>
      <c r="J170" s="4">
        <f t="shared" si="32"/>
        <v>0</v>
      </c>
      <c r="L170" s="2">
        <f t="shared" si="29"/>
        <v>0</v>
      </c>
      <c r="M170" s="55">
        <f t="shared" si="33"/>
        <v>0</v>
      </c>
      <c r="N170" s="2">
        <f t="shared" si="34"/>
        <v>0</v>
      </c>
    </row>
    <row r="171" spans="2:14" x14ac:dyDescent="0.2">
      <c r="B171">
        <f t="shared" si="35"/>
        <v>140</v>
      </c>
      <c r="C171" s="4">
        <f t="shared" si="30"/>
        <v>0</v>
      </c>
      <c r="D171" s="2">
        <f t="shared" si="24"/>
        <v>0</v>
      </c>
      <c r="E171" s="4">
        <f t="shared" si="25"/>
        <v>0</v>
      </c>
      <c r="F171" s="4">
        <f t="shared" si="31"/>
        <v>0</v>
      </c>
      <c r="G171" s="4">
        <f t="shared" si="26"/>
        <v>0</v>
      </c>
      <c r="H171" s="4">
        <f t="shared" si="27"/>
        <v>0</v>
      </c>
      <c r="I171" s="4">
        <f t="shared" si="28"/>
        <v>0</v>
      </c>
      <c r="J171" s="4">
        <f t="shared" si="32"/>
        <v>0</v>
      </c>
      <c r="L171" s="2">
        <f t="shared" si="29"/>
        <v>0</v>
      </c>
      <c r="M171" s="55">
        <f t="shared" si="33"/>
        <v>0</v>
      </c>
      <c r="N171" s="2">
        <f t="shared" si="34"/>
        <v>0</v>
      </c>
    </row>
    <row r="172" spans="2:14" x14ac:dyDescent="0.2">
      <c r="B172">
        <f t="shared" si="35"/>
        <v>141</v>
      </c>
      <c r="C172" s="4">
        <f t="shared" si="30"/>
        <v>0</v>
      </c>
      <c r="D172" s="2">
        <f t="shared" si="24"/>
        <v>0</v>
      </c>
      <c r="E172" s="4">
        <f t="shared" si="25"/>
        <v>0</v>
      </c>
      <c r="F172" s="4">
        <f t="shared" si="31"/>
        <v>0</v>
      </c>
      <c r="G172" s="4">
        <f t="shared" si="26"/>
        <v>0</v>
      </c>
      <c r="H172" s="4">
        <f t="shared" si="27"/>
        <v>0</v>
      </c>
      <c r="I172" s="4">
        <f t="shared" si="28"/>
        <v>0</v>
      </c>
      <c r="J172" s="4">
        <f t="shared" si="32"/>
        <v>0</v>
      </c>
      <c r="L172" s="2">
        <f t="shared" si="29"/>
        <v>0</v>
      </c>
      <c r="M172" s="55">
        <f t="shared" si="33"/>
        <v>0</v>
      </c>
      <c r="N172" s="2">
        <f t="shared" si="34"/>
        <v>0</v>
      </c>
    </row>
    <row r="173" spans="2:14" x14ac:dyDescent="0.2">
      <c r="B173">
        <f t="shared" si="35"/>
        <v>142</v>
      </c>
      <c r="C173" s="4">
        <f t="shared" si="30"/>
        <v>0</v>
      </c>
      <c r="D173" s="2">
        <f t="shared" si="24"/>
        <v>0</v>
      </c>
      <c r="E173" s="4">
        <f t="shared" si="25"/>
        <v>0</v>
      </c>
      <c r="F173" s="4">
        <f t="shared" si="31"/>
        <v>0</v>
      </c>
      <c r="G173" s="4">
        <f t="shared" si="26"/>
        <v>0</v>
      </c>
      <c r="H173" s="4">
        <f t="shared" si="27"/>
        <v>0</v>
      </c>
      <c r="I173" s="4">
        <f t="shared" si="28"/>
        <v>0</v>
      </c>
      <c r="J173" s="4">
        <f t="shared" si="32"/>
        <v>0</v>
      </c>
      <c r="L173" s="2">
        <f t="shared" si="29"/>
        <v>0</v>
      </c>
      <c r="M173" s="55">
        <f t="shared" si="33"/>
        <v>0</v>
      </c>
      <c r="N173" s="2">
        <f t="shared" si="34"/>
        <v>0</v>
      </c>
    </row>
    <row r="174" spans="2:14" x14ac:dyDescent="0.2">
      <c r="B174">
        <f t="shared" si="35"/>
        <v>143</v>
      </c>
      <c r="C174" s="4">
        <f t="shared" si="30"/>
        <v>0</v>
      </c>
      <c r="D174" s="2">
        <f t="shared" si="24"/>
        <v>0</v>
      </c>
      <c r="E174" s="4">
        <f t="shared" si="25"/>
        <v>0</v>
      </c>
      <c r="F174" s="4">
        <f t="shared" si="31"/>
        <v>0</v>
      </c>
      <c r="G174" s="4">
        <f t="shared" si="26"/>
        <v>0</v>
      </c>
      <c r="H174" s="4">
        <f t="shared" si="27"/>
        <v>0</v>
      </c>
      <c r="I174" s="4">
        <f t="shared" si="28"/>
        <v>0</v>
      </c>
      <c r="J174" s="4">
        <f t="shared" si="32"/>
        <v>0</v>
      </c>
      <c r="L174" s="2">
        <f t="shared" si="29"/>
        <v>0</v>
      </c>
      <c r="M174" s="55">
        <f t="shared" si="33"/>
        <v>0</v>
      </c>
      <c r="N174" s="2">
        <f t="shared" si="34"/>
        <v>0</v>
      </c>
    </row>
    <row r="175" spans="2:14" x14ac:dyDescent="0.2">
      <c r="B175">
        <f t="shared" si="35"/>
        <v>144</v>
      </c>
      <c r="C175" s="4">
        <f t="shared" si="30"/>
        <v>0</v>
      </c>
      <c r="D175" s="2">
        <f t="shared" si="24"/>
        <v>0</v>
      </c>
      <c r="E175" s="4">
        <f t="shared" si="25"/>
        <v>0</v>
      </c>
      <c r="F175" s="4">
        <f t="shared" si="31"/>
        <v>0</v>
      </c>
      <c r="G175" s="4">
        <f t="shared" si="26"/>
        <v>0</v>
      </c>
      <c r="H175" s="4">
        <f t="shared" si="27"/>
        <v>0</v>
      </c>
      <c r="I175" s="4">
        <f t="shared" si="28"/>
        <v>0</v>
      </c>
      <c r="J175" s="4">
        <f t="shared" si="32"/>
        <v>0</v>
      </c>
      <c r="L175" s="2">
        <f t="shared" si="29"/>
        <v>0</v>
      </c>
      <c r="M175" s="55">
        <f t="shared" si="33"/>
        <v>0</v>
      </c>
      <c r="N175" s="2">
        <f t="shared" si="34"/>
        <v>0</v>
      </c>
    </row>
    <row r="176" spans="2:14" x14ac:dyDescent="0.2">
      <c r="B176">
        <f t="shared" si="35"/>
        <v>145</v>
      </c>
      <c r="C176" s="4">
        <f t="shared" si="30"/>
        <v>0</v>
      </c>
      <c r="D176" s="2">
        <f t="shared" si="24"/>
        <v>0</v>
      </c>
      <c r="E176" s="4">
        <f t="shared" si="25"/>
        <v>0</v>
      </c>
      <c r="F176" s="4">
        <f t="shared" si="31"/>
        <v>0</v>
      </c>
      <c r="G176" s="4">
        <f t="shared" si="26"/>
        <v>0</v>
      </c>
      <c r="H176" s="4">
        <f t="shared" si="27"/>
        <v>0</v>
      </c>
      <c r="I176" s="4">
        <f t="shared" si="28"/>
        <v>0</v>
      </c>
      <c r="J176" s="4">
        <f t="shared" si="32"/>
        <v>0</v>
      </c>
      <c r="L176" s="2">
        <f t="shared" si="29"/>
        <v>0</v>
      </c>
      <c r="M176" s="55">
        <f t="shared" si="33"/>
        <v>0</v>
      </c>
      <c r="N176" s="2">
        <f t="shared" si="34"/>
        <v>0</v>
      </c>
    </row>
    <row r="177" spans="2:14" x14ac:dyDescent="0.2">
      <c r="B177">
        <f t="shared" si="35"/>
        <v>146</v>
      </c>
      <c r="C177" s="4">
        <f t="shared" si="30"/>
        <v>0</v>
      </c>
      <c r="D177" s="2">
        <f t="shared" si="24"/>
        <v>0</v>
      </c>
      <c r="E177" s="4">
        <f t="shared" si="25"/>
        <v>0</v>
      </c>
      <c r="F177" s="4">
        <f t="shared" si="31"/>
        <v>0</v>
      </c>
      <c r="G177" s="4">
        <f t="shared" si="26"/>
        <v>0</v>
      </c>
      <c r="H177" s="4">
        <f t="shared" si="27"/>
        <v>0</v>
      </c>
      <c r="I177" s="4">
        <f t="shared" si="28"/>
        <v>0</v>
      </c>
      <c r="J177" s="4">
        <f t="shared" si="32"/>
        <v>0</v>
      </c>
      <c r="L177" s="2">
        <f t="shared" si="29"/>
        <v>0</v>
      </c>
      <c r="M177" s="55">
        <f t="shared" si="33"/>
        <v>0</v>
      </c>
      <c r="N177" s="2">
        <f t="shared" si="34"/>
        <v>0</v>
      </c>
    </row>
    <row r="178" spans="2:14" x14ac:dyDescent="0.2">
      <c r="B178">
        <f t="shared" si="35"/>
        <v>147</v>
      </c>
      <c r="C178" s="4">
        <f t="shared" si="30"/>
        <v>0</v>
      </c>
      <c r="D178" s="2">
        <f t="shared" si="24"/>
        <v>0</v>
      </c>
      <c r="E178" s="4">
        <f t="shared" si="25"/>
        <v>0</v>
      </c>
      <c r="F178" s="4">
        <f t="shared" si="31"/>
        <v>0</v>
      </c>
      <c r="G178" s="4">
        <f t="shared" si="26"/>
        <v>0</v>
      </c>
      <c r="H178" s="4">
        <f t="shared" si="27"/>
        <v>0</v>
      </c>
      <c r="I178" s="4">
        <f t="shared" si="28"/>
        <v>0</v>
      </c>
      <c r="J178" s="4">
        <f t="shared" si="32"/>
        <v>0</v>
      </c>
      <c r="L178" s="2">
        <f t="shared" si="29"/>
        <v>0</v>
      </c>
      <c r="M178" s="55">
        <f t="shared" si="33"/>
        <v>0</v>
      </c>
      <c r="N178" s="2">
        <f t="shared" si="34"/>
        <v>0</v>
      </c>
    </row>
    <row r="179" spans="2:14" x14ac:dyDescent="0.2">
      <c r="B179">
        <f t="shared" si="35"/>
        <v>148</v>
      </c>
      <c r="C179" s="4">
        <f t="shared" si="30"/>
        <v>0</v>
      </c>
      <c r="D179" s="2">
        <f t="shared" si="24"/>
        <v>0</v>
      </c>
      <c r="E179" s="4">
        <f t="shared" si="25"/>
        <v>0</v>
      </c>
      <c r="F179" s="4">
        <f t="shared" si="31"/>
        <v>0</v>
      </c>
      <c r="G179" s="4">
        <f t="shared" si="26"/>
        <v>0</v>
      </c>
      <c r="H179" s="4">
        <f t="shared" si="27"/>
        <v>0</v>
      </c>
      <c r="I179" s="4">
        <f t="shared" si="28"/>
        <v>0</v>
      </c>
      <c r="J179" s="4">
        <f t="shared" si="32"/>
        <v>0</v>
      </c>
      <c r="L179" s="2">
        <f t="shared" si="29"/>
        <v>0</v>
      </c>
      <c r="M179" s="55">
        <f t="shared" si="33"/>
        <v>0</v>
      </c>
      <c r="N179" s="2">
        <f t="shared" si="34"/>
        <v>0</v>
      </c>
    </row>
    <row r="180" spans="2:14" x14ac:dyDescent="0.2">
      <c r="B180">
        <f t="shared" si="35"/>
        <v>149</v>
      </c>
      <c r="C180" s="4">
        <f t="shared" si="30"/>
        <v>0</v>
      </c>
      <c r="D180" s="2">
        <f t="shared" si="24"/>
        <v>0</v>
      </c>
      <c r="E180" s="4">
        <f t="shared" si="25"/>
        <v>0</v>
      </c>
      <c r="F180" s="4">
        <f t="shared" si="31"/>
        <v>0</v>
      </c>
      <c r="G180" s="4">
        <f t="shared" si="26"/>
        <v>0</v>
      </c>
      <c r="H180" s="4">
        <f t="shared" si="27"/>
        <v>0</v>
      </c>
      <c r="I180" s="4">
        <f t="shared" si="28"/>
        <v>0</v>
      </c>
      <c r="J180" s="4">
        <f t="shared" si="32"/>
        <v>0</v>
      </c>
      <c r="L180" s="2">
        <f t="shared" si="29"/>
        <v>0</v>
      </c>
      <c r="M180" s="55">
        <f t="shared" si="33"/>
        <v>0</v>
      </c>
      <c r="N180" s="2">
        <f t="shared" si="34"/>
        <v>0</v>
      </c>
    </row>
    <row r="181" spans="2:14" x14ac:dyDescent="0.2">
      <c r="B181">
        <f t="shared" si="35"/>
        <v>150</v>
      </c>
      <c r="C181" s="4">
        <f t="shared" si="30"/>
        <v>0</v>
      </c>
      <c r="D181" s="2">
        <f t="shared" si="24"/>
        <v>0</v>
      </c>
      <c r="E181" s="4">
        <f t="shared" si="25"/>
        <v>0</v>
      </c>
      <c r="F181" s="4">
        <f t="shared" si="31"/>
        <v>0</v>
      </c>
      <c r="G181" s="4">
        <f t="shared" si="26"/>
        <v>0</v>
      </c>
      <c r="H181" s="4">
        <f t="shared" si="27"/>
        <v>0</v>
      </c>
      <c r="I181" s="4">
        <f t="shared" si="28"/>
        <v>0</v>
      </c>
      <c r="J181" s="4">
        <f t="shared" si="32"/>
        <v>0</v>
      </c>
      <c r="L181" s="2">
        <f t="shared" si="29"/>
        <v>0</v>
      </c>
      <c r="M181" s="55">
        <f t="shared" si="33"/>
        <v>0</v>
      </c>
      <c r="N181" s="2">
        <f t="shared" si="34"/>
        <v>0</v>
      </c>
    </row>
    <row r="182" spans="2:14" x14ac:dyDescent="0.2">
      <c r="B182">
        <f t="shared" si="35"/>
        <v>151</v>
      </c>
      <c r="C182" s="4">
        <f t="shared" si="30"/>
        <v>0</v>
      </c>
      <c r="D182" s="2">
        <f t="shared" si="24"/>
        <v>0</v>
      </c>
      <c r="E182" s="4">
        <f t="shared" si="25"/>
        <v>0</v>
      </c>
      <c r="F182" s="4">
        <f t="shared" si="31"/>
        <v>0</v>
      </c>
      <c r="G182" s="4">
        <f t="shared" si="26"/>
        <v>0</v>
      </c>
      <c r="H182" s="4">
        <f t="shared" si="27"/>
        <v>0</v>
      </c>
      <c r="I182" s="4">
        <f t="shared" si="28"/>
        <v>0</v>
      </c>
      <c r="J182" s="4">
        <f t="shared" si="32"/>
        <v>0</v>
      </c>
      <c r="L182" s="2">
        <f t="shared" si="29"/>
        <v>0</v>
      </c>
      <c r="M182" s="55">
        <f t="shared" si="33"/>
        <v>0</v>
      </c>
      <c r="N182" s="2">
        <f t="shared" si="34"/>
        <v>0</v>
      </c>
    </row>
    <row r="183" spans="2:14" x14ac:dyDescent="0.2">
      <c r="B183">
        <f t="shared" si="35"/>
        <v>152</v>
      </c>
      <c r="C183" s="4">
        <f t="shared" si="30"/>
        <v>0</v>
      </c>
      <c r="D183" s="2">
        <f t="shared" si="24"/>
        <v>0</v>
      </c>
      <c r="E183" s="4">
        <f t="shared" si="25"/>
        <v>0</v>
      </c>
      <c r="F183" s="4">
        <f t="shared" si="31"/>
        <v>0</v>
      </c>
      <c r="G183" s="4">
        <f t="shared" si="26"/>
        <v>0</v>
      </c>
      <c r="H183" s="4">
        <f t="shared" si="27"/>
        <v>0</v>
      </c>
      <c r="I183" s="4">
        <f t="shared" si="28"/>
        <v>0</v>
      </c>
      <c r="J183" s="4">
        <f t="shared" si="32"/>
        <v>0</v>
      </c>
      <c r="L183" s="2">
        <f t="shared" si="29"/>
        <v>0</v>
      </c>
      <c r="M183" s="55">
        <f t="shared" si="33"/>
        <v>0</v>
      </c>
      <c r="N183" s="2">
        <f t="shared" si="34"/>
        <v>0</v>
      </c>
    </row>
    <row r="184" spans="2:14" x14ac:dyDescent="0.2">
      <c r="B184">
        <f t="shared" si="35"/>
        <v>153</v>
      </c>
      <c r="C184" s="4">
        <f t="shared" si="30"/>
        <v>0</v>
      </c>
      <c r="D184" s="2">
        <f t="shared" si="24"/>
        <v>0</v>
      </c>
      <c r="E184" s="4">
        <f t="shared" si="25"/>
        <v>0</v>
      </c>
      <c r="F184" s="4">
        <f t="shared" si="31"/>
        <v>0</v>
      </c>
      <c r="G184" s="4">
        <f t="shared" si="26"/>
        <v>0</v>
      </c>
      <c r="H184" s="4">
        <f t="shared" si="27"/>
        <v>0</v>
      </c>
      <c r="I184" s="4">
        <f t="shared" si="28"/>
        <v>0</v>
      </c>
      <c r="J184" s="4">
        <f t="shared" si="32"/>
        <v>0</v>
      </c>
      <c r="L184" s="2">
        <f t="shared" si="29"/>
        <v>0</v>
      </c>
      <c r="M184" s="55">
        <f t="shared" si="33"/>
        <v>0</v>
      </c>
      <c r="N184" s="2">
        <f t="shared" si="34"/>
        <v>0</v>
      </c>
    </row>
    <row r="185" spans="2:14" x14ac:dyDescent="0.2">
      <c r="B185">
        <f t="shared" si="35"/>
        <v>154</v>
      </c>
      <c r="C185" s="4">
        <f t="shared" si="30"/>
        <v>0</v>
      </c>
      <c r="D185" s="2">
        <f t="shared" si="24"/>
        <v>0</v>
      </c>
      <c r="E185" s="4">
        <f t="shared" si="25"/>
        <v>0</v>
      </c>
      <c r="F185" s="4">
        <f t="shared" si="31"/>
        <v>0</v>
      </c>
      <c r="G185" s="4">
        <f t="shared" si="26"/>
        <v>0</v>
      </c>
      <c r="H185" s="4">
        <f t="shared" si="27"/>
        <v>0</v>
      </c>
      <c r="I185" s="4">
        <f t="shared" si="28"/>
        <v>0</v>
      </c>
      <c r="J185" s="4">
        <f t="shared" si="32"/>
        <v>0</v>
      </c>
      <c r="L185" s="2">
        <f t="shared" si="29"/>
        <v>0</v>
      </c>
      <c r="M185" s="55">
        <f t="shared" si="33"/>
        <v>0</v>
      </c>
      <c r="N185" s="2">
        <f t="shared" si="34"/>
        <v>0</v>
      </c>
    </row>
    <row r="186" spans="2:14" x14ac:dyDescent="0.2">
      <c r="B186">
        <f t="shared" si="35"/>
        <v>155</v>
      </c>
      <c r="C186" s="4">
        <f t="shared" si="30"/>
        <v>0</v>
      </c>
      <c r="D186" s="2">
        <f t="shared" si="24"/>
        <v>0</v>
      </c>
      <c r="E186" s="4">
        <f t="shared" si="25"/>
        <v>0</v>
      </c>
      <c r="F186" s="4">
        <f t="shared" si="31"/>
        <v>0</v>
      </c>
      <c r="G186" s="4">
        <f t="shared" si="26"/>
        <v>0</v>
      </c>
      <c r="H186" s="4">
        <f t="shared" si="27"/>
        <v>0</v>
      </c>
      <c r="I186" s="4">
        <f t="shared" si="28"/>
        <v>0</v>
      </c>
      <c r="J186" s="4">
        <f t="shared" si="32"/>
        <v>0</v>
      </c>
      <c r="L186" s="2">
        <f t="shared" si="29"/>
        <v>0</v>
      </c>
      <c r="M186" s="55">
        <f t="shared" si="33"/>
        <v>0</v>
      </c>
      <c r="N186" s="2">
        <f t="shared" si="34"/>
        <v>0</v>
      </c>
    </row>
    <row r="187" spans="2:14" x14ac:dyDescent="0.2">
      <c r="B187">
        <f t="shared" si="35"/>
        <v>156</v>
      </c>
      <c r="C187" s="4">
        <f t="shared" si="30"/>
        <v>0</v>
      </c>
      <c r="D187" s="2">
        <f t="shared" si="24"/>
        <v>0</v>
      </c>
      <c r="E187" s="4">
        <f t="shared" si="25"/>
        <v>0</v>
      </c>
      <c r="F187" s="4">
        <f t="shared" si="31"/>
        <v>0</v>
      </c>
      <c r="G187" s="4">
        <f t="shared" si="26"/>
        <v>0</v>
      </c>
      <c r="H187" s="4">
        <f t="shared" si="27"/>
        <v>0</v>
      </c>
      <c r="I187" s="4">
        <f t="shared" si="28"/>
        <v>0</v>
      </c>
      <c r="J187" s="4">
        <f t="shared" si="32"/>
        <v>0</v>
      </c>
      <c r="L187" s="2">
        <f t="shared" si="29"/>
        <v>0</v>
      </c>
      <c r="M187" s="55">
        <f t="shared" si="33"/>
        <v>0</v>
      </c>
      <c r="N187" s="2">
        <f t="shared" si="34"/>
        <v>0</v>
      </c>
    </row>
    <row r="188" spans="2:14" x14ac:dyDescent="0.2">
      <c r="B188">
        <f t="shared" si="35"/>
        <v>157</v>
      </c>
      <c r="C188" s="4">
        <f t="shared" si="30"/>
        <v>0</v>
      </c>
      <c r="D188" s="2">
        <f t="shared" si="24"/>
        <v>0</v>
      </c>
      <c r="E188" s="4">
        <f t="shared" si="25"/>
        <v>0</v>
      </c>
      <c r="F188" s="4">
        <f t="shared" si="31"/>
        <v>0</v>
      </c>
      <c r="G188" s="4">
        <f t="shared" si="26"/>
        <v>0</v>
      </c>
      <c r="H188" s="4">
        <f t="shared" si="27"/>
        <v>0</v>
      </c>
      <c r="I188" s="4">
        <f t="shared" si="28"/>
        <v>0</v>
      </c>
      <c r="J188" s="4">
        <f t="shared" si="32"/>
        <v>0</v>
      </c>
      <c r="L188" s="2">
        <f t="shared" si="29"/>
        <v>0</v>
      </c>
      <c r="M188" s="55">
        <f t="shared" si="33"/>
        <v>0</v>
      </c>
      <c r="N188" s="2">
        <f t="shared" si="34"/>
        <v>0</v>
      </c>
    </row>
    <row r="189" spans="2:14" x14ac:dyDescent="0.2">
      <c r="B189">
        <f t="shared" si="35"/>
        <v>158</v>
      </c>
      <c r="C189" s="4">
        <f t="shared" si="30"/>
        <v>0</v>
      </c>
      <c r="D189" s="2">
        <f t="shared" si="24"/>
        <v>0</v>
      </c>
      <c r="E189" s="4">
        <f t="shared" si="25"/>
        <v>0</v>
      </c>
      <c r="F189" s="4">
        <f t="shared" si="31"/>
        <v>0</v>
      </c>
      <c r="G189" s="4">
        <f t="shared" si="26"/>
        <v>0</v>
      </c>
      <c r="H189" s="4">
        <f t="shared" si="27"/>
        <v>0</v>
      </c>
      <c r="I189" s="4">
        <f t="shared" si="28"/>
        <v>0</v>
      </c>
      <c r="J189" s="4">
        <f t="shared" si="32"/>
        <v>0</v>
      </c>
      <c r="L189" s="2">
        <f t="shared" si="29"/>
        <v>0</v>
      </c>
      <c r="M189" s="55">
        <f t="shared" si="33"/>
        <v>0</v>
      </c>
      <c r="N189" s="2">
        <f t="shared" si="34"/>
        <v>0</v>
      </c>
    </row>
    <row r="190" spans="2:14" x14ac:dyDescent="0.2">
      <c r="B190">
        <f t="shared" si="35"/>
        <v>159</v>
      </c>
      <c r="C190" s="4">
        <f t="shared" si="30"/>
        <v>0</v>
      </c>
      <c r="D190" s="2">
        <f t="shared" si="24"/>
        <v>0</v>
      </c>
      <c r="E190" s="4">
        <f t="shared" si="25"/>
        <v>0</v>
      </c>
      <c r="F190" s="4">
        <f t="shared" si="31"/>
        <v>0</v>
      </c>
      <c r="G190" s="4">
        <f t="shared" si="26"/>
        <v>0</v>
      </c>
      <c r="H190" s="4">
        <f t="shared" si="27"/>
        <v>0</v>
      </c>
      <c r="I190" s="4">
        <f t="shared" si="28"/>
        <v>0</v>
      </c>
      <c r="J190" s="4">
        <f t="shared" si="32"/>
        <v>0</v>
      </c>
      <c r="L190" s="2">
        <f t="shared" si="29"/>
        <v>0</v>
      </c>
      <c r="M190" s="55">
        <f t="shared" si="33"/>
        <v>0</v>
      </c>
      <c r="N190" s="2">
        <f t="shared" si="34"/>
        <v>0</v>
      </c>
    </row>
    <row r="191" spans="2:14" x14ac:dyDescent="0.2">
      <c r="B191">
        <f t="shared" si="35"/>
        <v>160</v>
      </c>
      <c r="C191" s="4">
        <f t="shared" si="30"/>
        <v>0</v>
      </c>
      <c r="D191" s="2">
        <f t="shared" si="24"/>
        <v>0</v>
      </c>
      <c r="E191" s="4">
        <f t="shared" si="25"/>
        <v>0</v>
      </c>
      <c r="F191" s="4">
        <f t="shared" si="31"/>
        <v>0</v>
      </c>
      <c r="G191" s="4">
        <f t="shared" si="26"/>
        <v>0</v>
      </c>
      <c r="H191" s="4">
        <f t="shared" si="27"/>
        <v>0</v>
      </c>
      <c r="I191" s="4">
        <f t="shared" si="28"/>
        <v>0</v>
      </c>
      <c r="J191" s="4">
        <f t="shared" si="32"/>
        <v>0</v>
      </c>
      <c r="L191" s="2">
        <f t="shared" si="29"/>
        <v>0</v>
      </c>
      <c r="M191" s="55">
        <f t="shared" si="33"/>
        <v>0</v>
      </c>
      <c r="N191" s="2">
        <f t="shared" si="34"/>
        <v>0</v>
      </c>
    </row>
    <row r="192" spans="2:14" x14ac:dyDescent="0.2">
      <c r="B192">
        <f t="shared" si="35"/>
        <v>161</v>
      </c>
      <c r="C192" s="4">
        <f t="shared" si="30"/>
        <v>0</v>
      </c>
      <c r="D192" s="2">
        <f t="shared" si="24"/>
        <v>0</v>
      </c>
      <c r="E192" s="4">
        <f t="shared" si="25"/>
        <v>0</v>
      </c>
      <c r="F192" s="4">
        <f t="shared" si="31"/>
        <v>0</v>
      </c>
      <c r="G192" s="4">
        <f t="shared" si="26"/>
        <v>0</v>
      </c>
      <c r="H192" s="4">
        <f t="shared" si="27"/>
        <v>0</v>
      </c>
      <c r="I192" s="4">
        <f t="shared" si="28"/>
        <v>0</v>
      </c>
      <c r="J192" s="4">
        <f t="shared" si="32"/>
        <v>0</v>
      </c>
      <c r="L192" s="2">
        <f t="shared" si="29"/>
        <v>0</v>
      </c>
      <c r="M192" s="55">
        <f t="shared" si="33"/>
        <v>0</v>
      </c>
      <c r="N192" s="2">
        <f t="shared" si="34"/>
        <v>0</v>
      </c>
    </row>
    <row r="193" spans="2:14" x14ac:dyDescent="0.2">
      <c r="B193">
        <f t="shared" si="35"/>
        <v>162</v>
      </c>
      <c r="C193" s="4">
        <f t="shared" si="30"/>
        <v>0</v>
      </c>
      <c r="D193" s="2">
        <f t="shared" si="24"/>
        <v>0</v>
      </c>
      <c r="E193" s="4">
        <f t="shared" si="25"/>
        <v>0</v>
      </c>
      <c r="F193" s="4">
        <f t="shared" si="31"/>
        <v>0</v>
      </c>
      <c r="G193" s="4">
        <f t="shared" si="26"/>
        <v>0</v>
      </c>
      <c r="H193" s="4">
        <f t="shared" si="27"/>
        <v>0</v>
      </c>
      <c r="I193" s="4">
        <f t="shared" si="28"/>
        <v>0</v>
      </c>
      <c r="J193" s="4">
        <f t="shared" si="32"/>
        <v>0</v>
      </c>
      <c r="L193" s="2">
        <f t="shared" si="29"/>
        <v>0</v>
      </c>
      <c r="M193" s="55">
        <f t="shared" si="33"/>
        <v>0</v>
      </c>
      <c r="N193" s="2">
        <f t="shared" si="34"/>
        <v>0</v>
      </c>
    </row>
    <row r="194" spans="2:14" x14ac:dyDescent="0.2">
      <c r="B194">
        <f t="shared" si="35"/>
        <v>163</v>
      </c>
      <c r="C194" s="4">
        <f t="shared" si="30"/>
        <v>0</v>
      </c>
      <c r="D194" s="2">
        <f t="shared" si="24"/>
        <v>0</v>
      </c>
      <c r="E194" s="4">
        <f t="shared" si="25"/>
        <v>0</v>
      </c>
      <c r="F194" s="4">
        <f t="shared" si="31"/>
        <v>0</v>
      </c>
      <c r="G194" s="4">
        <f t="shared" si="26"/>
        <v>0</v>
      </c>
      <c r="H194" s="4">
        <f t="shared" si="27"/>
        <v>0</v>
      </c>
      <c r="I194" s="4">
        <f t="shared" si="28"/>
        <v>0</v>
      </c>
      <c r="J194" s="4">
        <f t="shared" si="32"/>
        <v>0</v>
      </c>
      <c r="L194" s="2">
        <f t="shared" si="29"/>
        <v>0</v>
      </c>
      <c r="M194" s="55">
        <f t="shared" si="33"/>
        <v>0</v>
      </c>
      <c r="N194" s="2">
        <f t="shared" si="34"/>
        <v>0</v>
      </c>
    </row>
    <row r="195" spans="2:14" x14ac:dyDescent="0.2">
      <c r="B195">
        <f t="shared" si="35"/>
        <v>164</v>
      </c>
      <c r="C195" s="4">
        <f t="shared" si="30"/>
        <v>0</v>
      </c>
      <c r="D195" s="2">
        <f t="shared" si="24"/>
        <v>0</v>
      </c>
      <c r="E195" s="4">
        <f t="shared" si="25"/>
        <v>0</v>
      </c>
      <c r="F195" s="4">
        <f t="shared" si="31"/>
        <v>0</v>
      </c>
      <c r="G195" s="4">
        <f t="shared" si="26"/>
        <v>0</v>
      </c>
      <c r="H195" s="4">
        <f t="shared" si="27"/>
        <v>0</v>
      </c>
      <c r="I195" s="4">
        <f t="shared" si="28"/>
        <v>0</v>
      </c>
      <c r="J195" s="4">
        <f t="shared" si="32"/>
        <v>0</v>
      </c>
      <c r="L195" s="2">
        <f t="shared" si="29"/>
        <v>0</v>
      </c>
      <c r="M195" s="55">
        <f t="shared" si="33"/>
        <v>0</v>
      </c>
      <c r="N195" s="2">
        <f t="shared" si="34"/>
        <v>0</v>
      </c>
    </row>
    <row r="196" spans="2:14" x14ac:dyDescent="0.2">
      <c r="B196">
        <f t="shared" si="35"/>
        <v>165</v>
      </c>
      <c r="C196" s="4">
        <f t="shared" si="30"/>
        <v>0</v>
      </c>
      <c r="D196" s="2">
        <f t="shared" si="24"/>
        <v>0</v>
      </c>
      <c r="E196" s="4">
        <f t="shared" si="25"/>
        <v>0</v>
      </c>
      <c r="F196" s="4">
        <f t="shared" si="31"/>
        <v>0</v>
      </c>
      <c r="G196" s="4">
        <f t="shared" si="26"/>
        <v>0</v>
      </c>
      <c r="H196" s="4">
        <f t="shared" si="27"/>
        <v>0</v>
      </c>
      <c r="I196" s="4">
        <f t="shared" si="28"/>
        <v>0</v>
      </c>
      <c r="J196" s="4">
        <f t="shared" si="32"/>
        <v>0</v>
      </c>
      <c r="L196" s="2">
        <f t="shared" si="29"/>
        <v>0</v>
      </c>
      <c r="M196" s="55">
        <f t="shared" si="33"/>
        <v>0</v>
      </c>
      <c r="N196" s="2">
        <f t="shared" si="34"/>
        <v>0</v>
      </c>
    </row>
    <row r="197" spans="2:14" x14ac:dyDescent="0.2">
      <c r="B197">
        <f t="shared" si="35"/>
        <v>166</v>
      </c>
      <c r="C197" s="4">
        <f t="shared" si="30"/>
        <v>0</v>
      </c>
      <c r="D197" s="2">
        <f t="shared" si="24"/>
        <v>0</v>
      </c>
      <c r="E197" s="4">
        <f t="shared" si="25"/>
        <v>0</v>
      </c>
      <c r="F197" s="4">
        <f t="shared" si="31"/>
        <v>0</v>
      </c>
      <c r="G197" s="4">
        <f t="shared" si="26"/>
        <v>0</v>
      </c>
      <c r="H197" s="4">
        <f t="shared" si="27"/>
        <v>0</v>
      </c>
      <c r="I197" s="4">
        <f t="shared" si="28"/>
        <v>0</v>
      </c>
      <c r="J197" s="4">
        <f t="shared" si="32"/>
        <v>0</v>
      </c>
      <c r="L197" s="2">
        <f t="shared" si="29"/>
        <v>0</v>
      </c>
      <c r="M197" s="55">
        <f t="shared" si="33"/>
        <v>0</v>
      </c>
      <c r="N197" s="2">
        <f t="shared" si="34"/>
        <v>0</v>
      </c>
    </row>
    <row r="198" spans="2:14" x14ac:dyDescent="0.2">
      <c r="B198">
        <f t="shared" si="35"/>
        <v>167</v>
      </c>
      <c r="C198" s="4">
        <f t="shared" si="30"/>
        <v>0</v>
      </c>
      <c r="D198" s="2">
        <f t="shared" si="24"/>
        <v>0</v>
      </c>
      <c r="E198" s="4">
        <f t="shared" si="25"/>
        <v>0</v>
      </c>
      <c r="F198" s="4">
        <f t="shared" si="31"/>
        <v>0</v>
      </c>
      <c r="G198" s="4">
        <f t="shared" si="26"/>
        <v>0</v>
      </c>
      <c r="H198" s="4">
        <f t="shared" si="27"/>
        <v>0</v>
      </c>
      <c r="I198" s="4">
        <f t="shared" si="28"/>
        <v>0</v>
      </c>
      <c r="J198" s="4">
        <f t="shared" si="32"/>
        <v>0</v>
      </c>
      <c r="L198" s="2">
        <f t="shared" si="29"/>
        <v>0</v>
      </c>
      <c r="M198" s="55">
        <f t="shared" si="33"/>
        <v>0</v>
      </c>
      <c r="N198" s="2">
        <f t="shared" si="34"/>
        <v>0</v>
      </c>
    </row>
    <row r="199" spans="2:14" x14ac:dyDescent="0.2">
      <c r="B199">
        <f t="shared" si="35"/>
        <v>168</v>
      </c>
      <c r="C199" s="4">
        <f t="shared" si="30"/>
        <v>0</v>
      </c>
      <c r="D199" s="2">
        <f t="shared" si="24"/>
        <v>0</v>
      </c>
      <c r="E199" s="4">
        <f t="shared" si="25"/>
        <v>0</v>
      </c>
      <c r="F199" s="4">
        <f t="shared" si="31"/>
        <v>0</v>
      </c>
      <c r="G199" s="4">
        <f t="shared" si="26"/>
        <v>0</v>
      </c>
      <c r="H199" s="4">
        <f t="shared" si="27"/>
        <v>0</v>
      </c>
      <c r="I199" s="4">
        <f t="shared" si="28"/>
        <v>0</v>
      </c>
      <c r="J199" s="4">
        <f t="shared" si="32"/>
        <v>0</v>
      </c>
      <c r="L199" s="2">
        <f t="shared" si="29"/>
        <v>0</v>
      </c>
      <c r="M199" s="55">
        <f t="shared" si="33"/>
        <v>0</v>
      </c>
      <c r="N199" s="2">
        <f t="shared" si="34"/>
        <v>0</v>
      </c>
    </row>
    <row r="200" spans="2:14" x14ac:dyDescent="0.2">
      <c r="B200">
        <f t="shared" si="35"/>
        <v>169</v>
      </c>
      <c r="C200" s="4">
        <f t="shared" si="30"/>
        <v>0</v>
      </c>
      <c r="D200" s="2">
        <f t="shared" si="24"/>
        <v>0</v>
      </c>
      <c r="E200" s="4">
        <f t="shared" si="25"/>
        <v>0</v>
      </c>
      <c r="F200" s="4">
        <f t="shared" si="31"/>
        <v>0</v>
      </c>
      <c r="G200" s="4">
        <f t="shared" si="26"/>
        <v>0</v>
      </c>
      <c r="H200" s="4">
        <f t="shared" si="27"/>
        <v>0</v>
      </c>
      <c r="I200" s="4">
        <f t="shared" si="28"/>
        <v>0</v>
      </c>
      <c r="J200" s="4">
        <f t="shared" si="32"/>
        <v>0</v>
      </c>
      <c r="L200" s="2">
        <f t="shared" si="29"/>
        <v>0</v>
      </c>
      <c r="M200" s="55">
        <f t="shared" si="33"/>
        <v>0</v>
      </c>
      <c r="N200" s="2">
        <f t="shared" si="34"/>
        <v>0</v>
      </c>
    </row>
    <row r="201" spans="2:14" x14ac:dyDescent="0.2">
      <c r="B201">
        <f t="shared" si="35"/>
        <v>170</v>
      </c>
      <c r="C201" s="4">
        <f t="shared" si="30"/>
        <v>0</v>
      </c>
      <c r="D201" s="2">
        <f t="shared" si="24"/>
        <v>0</v>
      </c>
      <c r="E201" s="4">
        <f t="shared" si="25"/>
        <v>0</v>
      </c>
      <c r="F201" s="4">
        <f t="shared" si="31"/>
        <v>0</v>
      </c>
      <c r="G201" s="4">
        <f t="shared" si="26"/>
        <v>0</v>
      </c>
      <c r="H201" s="4">
        <f t="shared" si="27"/>
        <v>0</v>
      </c>
      <c r="I201" s="4">
        <f t="shared" si="28"/>
        <v>0</v>
      </c>
      <c r="J201" s="4">
        <f t="shared" si="32"/>
        <v>0</v>
      </c>
      <c r="L201" s="2">
        <f t="shared" si="29"/>
        <v>0</v>
      </c>
      <c r="M201" s="55">
        <f t="shared" si="33"/>
        <v>0</v>
      </c>
      <c r="N201" s="2">
        <f t="shared" si="34"/>
        <v>0</v>
      </c>
    </row>
    <row r="202" spans="2:14" x14ac:dyDescent="0.2">
      <c r="B202">
        <f t="shared" si="35"/>
        <v>171</v>
      </c>
      <c r="C202" s="4">
        <f t="shared" si="30"/>
        <v>0</v>
      </c>
      <c r="D202" s="2">
        <f t="shared" si="24"/>
        <v>0</v>
      </c>
      <c r="E202" s="4">
        <f t="shared" si="25"/>
        <v>0</v>
      </c>
      <c r="F202" s="4">
        <f t="shared" si="31"/>
        <v>0</v>
      </c>
      <c r="G202" s="4">
        <f t="shared" si="26"/>
        <v>0</v>
      </c>
      <c r="H202" s="4">
        <f t="shared" si="27"/>
        <v>0</v>
      </c>
      <c r="I202" s="4">
        <f t="shared" si="28"/>
        <v>0</v>
      </c>
      <c r="J202" s="4">
        <f t="shared" si="32"/>
        <v>0</v>
      </c>
      <c r="L202" s="2">
        <f t="shared" si="29"/>
        <v>0</v>
      </c>
      <c r="M202" s="55">
        <f t="shared" si="33"/>
        <v>0</v>
      </c>
      <c r="N202" s="2">
        <f t="shared" si="34"/>
        <v>0</v>
      </c>
    </row>
    <row r="203" spans="2:14" x14ac:dyDescent="0.2">
      <c r="B203">
        <f t="shared" si="35"/>
        <v>172</v>
      </c>
      <c r="C203" s="4">
        <f t="shared" si="30"/>
        <v>0</v>
      </c>
      <c r="D203" s="2">
        <f t="shared" si="24"/>
        <v>0</v>
      </c>
      <c r="E203" s="4">
        <f t="shared" si="25"/>
        <v>0</v>
      </c>
      <c r="F203" s="4">
        <f t="shared" si="31"/>
        <v>0</v>
      </c>
      <c r="G203" s="4">
        <f t="shared" si="26"/>
        <v>0</v>
      </c>
      <c r="H203" s="4">
        <f t="shared" si="27"/>
        <v>0</v>
      </c>
      <c r="I203" s="4">
        <f t="shared" si="28"/>
        <v>0</v>
      </c>
      <c r="J203" s="4">
        <f t="shared" si="32"/>
        <v>0</v>
      </c>
      <c r="L203" s="2">
        <f t="shared" si="29"/>
        <v>0</v>
      </c>
      <c r="M203" s="55">
        <f t="shared" si="33"/>
        <v>0</v>
      </c>
      <c r="N203" s="2">
        <f t="shared" si="34"/>
        <v>0</v>
      </c>
    </row>
    <row r="204" spans="2:14" x14ac:dyDescent="0.2">
      <c r="B204">
        <f t="shared" si="35"/>
        <v>173</v>
      </c>
      <c r="C204" s="4">
        <f t="shared" si="30"/>
        <v>0</v>
      </c>
      <c r="D204" s="2">
        <f t="shared" si="24"/>
        <v>0</v>
      </c>
      <c r="E204" s="4">
        <f t="shared" si="25"/>
        <v>0</v>
      </c>
      <c r="F204" s="4">
        <f t="shared" si="31"/>
        <v>0</v>
      </c>
      <c r="G204" s="4">
        <f t="shared" si="26"/>
        <v>0</v>
      </c>
      <c r="H204" s="4">
        <f t="shared" si="27"/>
        <v>0</v>
      </c>
      <c r="I204" s="4">
        <f t="shared" si="28"/>
        <v>0</v>
      </c>
      <c r="J204" s="4">
        <f t="shared" si="32"/>
        <v>0</v>
      </c>
      <c r="L204" s="2">
        <f t="shared" si="29"/>
        <v>0</v>
      </c>
      <c r="M204" s="55">
        <f t="shared" si="33"/>
        <v>0</v>
      </c>
      <c r="N204" s="2">
        <f t="shared" si="34"/>
        <v>0</v>
      </c>
    </row>
    <row r="205" spans="2:14" x14ac:dyDescent="0.2">
      <c r="B205">
        <f t="shared" si="35"/>
        <v>174</v>
      </c>
      <c r="C205" s="4">
        <f t="shared" si="30"/>
        <v>0</v>
      </c>
      <c r="D205" s="2">
        <f t="shared" si="24"/>
        <v>0</v>
      </c>
      <c r="E205" s="4">
        <f t="shared" si="25"/>
        <v>0</v>
      </c>
      <c r="F205" s="4">
        <f t="shared" si="31"/>
        <v>0</v>
      </c>
      <c r="G205" s="4">
        <f t="shared" si="26"/>
        <v>0</v>
      </c>
      <c r="H205" s="4">
        <f t="shared" si="27"/>
        <v>0</v>
      </c>
      <c r="I205" s="4">
        <f t="shared" si="28"/>
        <v>0</v>
      </c>
      <c r="J205" s="4">
        <f t="shared" si="32"/>
        <v>0</v>
      </c>
      <c r="L205" s="2">
        <f t="shared" si="29"/>
        <v>0</v>
      </c>
      <c r="M205" s="55">
        <f t="shared" si="33"/>
        <v>0</v>
      </c>
      <c r="N205" s="2">
        <f t="shared" si="34"/>
        <v>0</v>
      </c>
    </row>
    <row r="206" spans="2:14" x14ac:dyDescent="0.2">
      <c r="B206">
        <f t="shared" si="35"/>
        <v>175</v>
      </c>
      <c r="C206" s="4">
        <f t="shared" si="30"/>
        <v>0</v>
      </c>
      <c r="D206" s="2">
        <f t="shared" si="24"/>
        <v>0</v>
      </c>
      <c r="E206" s="4">
        <f t="shared" si="25"/>
        <v>0</v>
      </c>
      <c r="F206" s="4">
        <f t="shared" si="31"/>
        <v>0</v>
      </c>
      <c r="G206" s="4">
        <f t="shared" si="26"/>
        <v>0</v>
      </c>
      <c r="H206" s="4">
        <f t="shared" si="27"/>
        <v>0</v>
      </c>
      <c r="I206" s="4">
        <f t="shared" si="28"/>
        <v>0</v>
      </c>
      <c r="J206" s="4">
        <f t="shared" si="32"/>
        <v>0</v>
      </c>
      <c r="L206" s="2">
        <f t="shared" si="29"/>
        <v>0</v>
      </c>
      <c r="M206" s="55">
        <f t="shared" si="33"/>
        <v>0</v>
      </c>
      <c r="N206" s="2">
        <f t="shared" si="34"/>
        <v>0</v>
      </c>
    </row>
    <row r="207" spans="2:14" x14ac:dyDescent="0.2">
      <c r="B207">
        <f t="shared" si="35"/>
        <v>176</v>
      </c>
      <c r="C207" s="4">
        <f t="shared" si="30"/>
        <v>0</v>
      </c>
      <c r="D207" s="2">
        <f t="shared" si="24"/>
        <v>0</v>
      </c>
      <c r="E207" s="4">
        <f t="shared" si="25"/>
        <v>0</v>
      </c>
      <c r="F207" s="4">
        <f t="shared" si="31"/>
        <v>0</v>
      </c>
      <c r="G207" s="4">
        <f t="shared" si="26"/>
        <v>0</v>
      </c>
      <c r="H207" s="4">
        <f t="shared" si="27"/>
        <v>0</v>
      </c>
      <c r="I207" s="4">
        <f t="shared" si="28"/>
        <v>0</v>
      </c>
      <c r="J207" s="4">
        <f t="shared" si="32"/>
        <v>0</v>
      </c>
      <c r="L207" s="2">
        <f t="shared" si="29"/>
        <v>0</v>
      </c>
      <c r="M207" s="55">
        <f t="shared" si="33"/>
        <v>0</v>
      </c>
      <c r="N207" s="2">
        <f t="shared" si="34"/>
        <v>0</v>
      </c>
    </row>
    <row r="208" spans="2:14" x14ac:dyDescent="0.2">
      <c r="B208">
        <f t="shared" si="35"/>
        <v>177</v>
      </c>
      <c r="C208" s="4">
        <f t="shared" si="30"/>
        <v>0</v>
      </c>
      <c r="D208" s="2">
        <f t="shared" si="24"/>
        <v>0</v>
      </c>
      <c r="E208" s="4">
        <f t="shared" si="25"/>
        <v>0</v>
      </c>
      <c r="F208" s="4">
        <f t="shared" si="31"/>
        <v>0</v>
      </c>
      <c r="G208" s="4">
        <f t="shared" si="26"/>
        <v>0</v>
      </c>
      <c r="H208" s="4">
        <f t="shared" si="27"/>
        <v>0</v>
      </c>
      <c r="I208" s="4">
        <f t="shared" si="28"/>
        <v>0</v>
      </c>
      <c r="J208" s="4">
        <f t="shared" si="32"/>
        <v>0</v>
      </c>
      <c r="L208" s="2">
        <f t="shared" si="29"/>
        <v>0</v>
      </c>
      <c r="M208" s="55">
        <f t="shared" si="33"/>
        <v>0</v>
      </c>
      <c r="N208" s="2">
        <f t="shared" si="34"/>
        <v>0</v>
      </c>
    </row>
    <row r="209" spans="2:14" x14ac:dyDescent="0.2">
      <c r="B209">
        <f t="shared" si="35"/>
        <v>178</v>
      </c>
      <c r="C209" s="4">
        <f t="shared" si="30"/>
        <v>0</v>
      </c>
      <c r="D209" s="2">
        <f t="shared" si="24"/>
        <v>0</v>
      </c>
      <c r="E209" s="4">
        <f t="shared" si="25"/>
        <v>0</v>
      </c>
      <c r="F209" s="4">
        <f t="shared" si="31"/>
        <v>0</v>
      </c>
      <c r="G209" s="4">
        <f t="shared" si="26"/>
        <v>0</v>
      </c>
      <c r="H209" s="4">
        <f t="shared" si="27"/>
        <v>0</v>
      </c>
      <c r="I209" s="4">
        <f t="shared" si="28"/>
        <v>0</v>
      </c>
      <c r="J209" s="4">
        <f t="shared" si="32"/>
        <v>0</v>
      </c>
      <c r="L209" s="2">
        <f t="shared" si="29"/>
        <v>0</v>
      </c>
      <c r="M209" s="55">
        <f t="shared" si="33"/>
        <v>0</v>
      </c>
      <c r="N209" s="2">
        <f t="shared" si="34"/>
        <v>0</v>
      </c>
    </row>
    <row r="210" spans="2:14" x14ac:dyDescent="0.2">
      <c r="B210">
        <f t="shared" si="35"/>
        <v>179</v>
      </c>
      <c r="C210" s="4">
        <f t="shared" si="30"/>
        <v>0</v>
      </c>
      <c r="D210" s="2">
        <f t="shared" si="24"/>
        <v>0</v>
      </c>
      <c r="E210" s="4">
        <f t="shared" si="25"/>
        <v>0</v>
      </c>
      <c r="F210" s="4">
        <f t="shared" si="31"/>
        <v>0</v>
      </c>
      <c r="G210" s="4">
        <f t="shared" si="26"/>
        <v>0</v>
      </c>
      <c r="H210" s="4">
        <f t="shared" si="27"/>
        <v>0</v>
      </c>
      <c r="I210" s="4">
        <f t="shared" si="28"/>
        <v>0</v>
      </c>
      <c r="J210" s="4">
        <f t="shared" si="32"/>
        <v>0</v>
      </c>
      <c r="L210" s="2">
        <f t="shared" si="29"/>
        <v>0</v>
      </c>
      <c r="M210" s="55">
        <f t="shared" si="33"/>
        <v>0</v>
      </c>
      <c r="N210" s="2">
        <f t="shared" si="34"/>
        <v>0</v>
      </c>
    </row>
    <row r="211" spans="2:14" x14ac:dyDescent="0.2">
      <c r="B211">
        <f t="shared" si="35"/>
        <v>180</v>
      </c>
      <c r="C211" s="4">
        <f t="shared" si="30"/>
        <v>0</v>
      </c>
      <c r="D211" s="2">
        <f t="shared" si="24"/>
        <v>0</v>
      </c>
      <c r="E211" s="4">
        <f t="shared" si="25"/>
        <v>0</v>
      </c>
      <c r="F211" s="4">
        <f t="shared" si="31"/>
        <v>0</v>
      </c>
      <c r="G211" s="4">
        <f t="shared" si="26"/>
        <v>0</v>
      </c>
      <c r="H211" s="4">
        <f t="shared" si="27"/>
        <v>0</v>
      </c>
      <c r="I211" s="4">
        <f t="shared" si="28"/>
        <v>0</v>
      </c>
      <c r="J211" s="4">
        <f t="shared" si="32"/>
        <v>0</v>
      </c>
      <c r="L211" s="2">
        <f t="shared" si="29"/>
        <v>0</v>
      </c>
      <c r="M211" s="55">
        <f t="shared" si="33"/>
        <v>0</v>
      </c>
      <c r="N211" s="2">
        <f t="shared" si="34"/>
        <v>0</v>
      </c>
    </row>
    <row r="212" spans="2:14" x14ac:dyDescent="0.2">
      <c r="B212">
        <f t="shared" si="35"/>
        <v>181</v>
      </c>
      <c r="C212" s="4">
        <f t="shared" si="30"/>
        <v>0</v>
      </c>
      <c r="D212" s="2">
        <f t="shared" si="24"/>
        <v>0</v>
      </c>
      <c r="E212" s="4">
        <f t="shared" si="25"/>
        <v>0</v>
      </c>
      <c r="F212" s="4">
        <f t="shared" si="31"/>
        <v>0</v>
      </c>
      <c r="G212" s="4">
        <f t="shared" si="26"/>
        <v>0</v>
      </c>
      <c r="H212" s="4">
        <f t="shared" si="27"/>
        <v>0</v>
      </c>
      <c r="I212" s="4">
        <f t="shared" si="28"/>
        <v>0</v>
      </c>
      <c r="J212" s="4">
        <f t="shared" si="32"/>
        <v>0</v>
      </c>
      <c r="L212" s="2">
        <f t="shared" si="29"/>
        <v>0</v>
      </c>
      <c r="M212" s="55">
        <f t="shared" si="33"/>
        <v>0</v>
      </c>
      <c r="N212" s="2">
        <f t="shared" si="34"/>
        <v>0</v>
      </c>
    </row>
    <row r="213" spans="2:14" x14ac:dyDescent="0.2">
      <c r="B213">
        <f t="shared" si="35"/>
        <v>182</v>
      </c>
      <c r="C213" s="4">
        <f t="shared" si="30"/>
        <v>0</v>
      </c>
      <c r="D213" s="2">
        <f t="shared" si="24"/>
        <v>0</v>
      </c>
      <c r="E213" s="4">
        <f t="shared" si="25"/>
        <v>0</v>
      </c>
      <c r="F213" s="4">
        <f t="shared" si="31"/>
        <v>0</v>
      </c>
      <c r="G213" s="4">
        <f t="shared" si="26"/>
        <v>0</v>
      </c>
      <c r="H213" s="4">
        <f t="shared" si="27"/>
        <v>0</v>
      </c>
      <c r="I213" s="4">
        <f t="shared" si="28"/>
        <v>0</v>
      </c>
      <c r="J213" s="4">
        <f t="shared" si="32"/>
        <v>0</v>
      </c>
      <c r="L213" s="2">
        <f t="shared" si="29"/>
        <v>0</v>
      </c>
      <c r="M213" s="55">
        <f t="shared" si="33"/>
        <v>0</v>
      </c>
      <c r="N213" s="2">
        <f t="shared" si="34"/>
        <v>0</v>
      </c>
    </row>
    <row r="214" spans="2:14" x14ac:dyDescent="0.2">
      <c r="B214">
        <f t="shared" si="35"/>
        <v>183</v>
      </c>
      <c r="C214" s="4">
        <f t="shared" si="30"/>
        <v>0</v>
      </c>
      <c r="D214" s="2">
        <f t="shared" si="24"/>
        <v>0</v>
      </c>
      <c r="E214" s="4">
        <f t="shared" si="25"/>
        <v>0</v>
      </c>
      <c r="F214" s="4">
        <f t="shared" si="31"/>
        <v>0</v>
      </c>
      <c r="G214" s="4">
        <f t="shared" si="26"/>
        <v>0</v>
      </c>
      <c r="H214" s="4">
        <f t="shared" si="27"/>
        <v>0</v>
      </c>
      <c r="I214" s="4">
        <f t="shared" si="28"/>
        <v>0</v>
      </c>
      <c r="J214" s="4">
        <f t="shared" si="32"/>
        <v>0</v>
      </c>
      <c r="L214" s="2">
        <f t="shared" si="29"/>
        <v>0</v>
      </c>
      <c r="M214" s="55">
        <f t="shared" si="33"/>
        <v>0</v>
      </c>
      <c r="N214" s="2">
        <f t="shared" si="34"/>
        <v>0</v>
      </c>
    </row>
    <row r="215" spans="2:14" x14ac:dyDescent="0.2">
      <c r="B215">
        <f t="shared" si="35"/>
        <v>184</v>
      </c>
      <c r="C215" s="4">
        <f t="shared" si="30"/>
        <v>0</v>
      </c>
      <c r="D215" s="2">
        <f t="shared" si="24"/>
        <v>0</v>
      </c>
      <c r="E215" s="4">
        <f t="shared" si="25"/>
        <v>0</v>
      </c>
      <c r="F215" s="4">
        <f t="shared" si="31"/>
        <v>0</v>
      </c>
      <c r="G215" s="4">
        <f t="shared" si="26"/>
        <v>0</v>
      </c>
      <c r="H215" s="4">
        <f t="shared" si="27"/>
        <v>0</v>
      </c>
      <c r="I215" s="4">
        <f t="shared" si="28"/>
        <v>0</v>
      </c>
      <c r="J215" s="4">
        <f t="shared" si="32"/>
        <v>0</v>
      </c>
      <c r="L215" s="2">
        <f t="shared" si="29"/>
        <v>0</v>
      </c>
      <c r="M215" s="55">
        <f t="shared" si="33"/>
        <v>0</v>
      </c>
      <c r="N215" s="2">
        <f t="shared" si="34"/>
        <v>0</v>
      </c>
    </row>
    <row r="216" spans="2:14" x14ac:dyDescent="0.2">
      <c r="B216">
        <f t="shared" si="35"/>
        <v>185</v>
      </c>
      <c r="C216" s="4">
        <f t="shared" si="30"/>
        <v>0</v>
      </c>
      <c r="D216" s="2">
        <f t="shared" si="24"/>
        <v>0</v>
      </c>
      <c r="E216" s="4">
        <f t="shared" si="25"/>
        <v>0</v>
      </c>
      <c r="F216" s="4">
        <f t="shared" si="31"/>
        <v>0</v>
      </c>
      <c r="G216" s="4">
        <f t="shared" si="26"/>
        <v>0</v>
      </c>
      <c r="H216" s="4">
        <f t="shared" si="27"/>
        <v>0</v>
      </c>
      <c r="I216" s="4">
        <f t="shared" si="28"/>
        <v>0</v>
      </c>
      <c r="J216" s="4">
        <f t="shared" si="32"/>
        <v>0</v>
      </c>
      <c r="L216" s="2">
        <f t="shared" si="29"/>
        <v>0</v>
      </c>
      <c r="M216" s="55">
        <f t="shared" si="33"/>
        <v>0</v>
      </c>
      <c r="N216" s="2">
        <f t="shared" si="34"/>
        <v>0</v>
      </c>
    </row>
    <row r="217" spans="2:14" x14ac:dyDescent="0.2">
      <c r="B217">
        <f t="shared" si="35"/>
        <v>186</v>
      </c>
      <c r="C217" s="4">
        <f t="shared" si="30"/>
        <v>0</v>
      </c>
      <c r="D217" s="2">
        <f t="shared" si="24"/>
        <v>0</v>
      </c>
      <c r="E217" s="4">
        <f t="shared" si="25"/>
        <v>0</v>
      </c>
      <c r="F217" s="4">
        <f t="shared" si="31"/>
        <v>0</v>
      </c>
      <c r="G217" s="4">
        <f t="shared" si="26"/>
        <v>0</v>
      </c>
      <c r="H217" s="4">
        <f t="shared" si="27"/>
        <v>0</v>
      </c>
      <c r="I217" s="4">
        <f t="shared" si="28"/>
        <v>0</v>
      </c>
      <c r="J217" s="4">
        <f t="shared" si="32"/>
        <v>0</v>
      </c>
      <c r="L217" s="2">
        <f t="shared" si="29"/>
        <v>0</v>
      </c>
      <c r="M217" s="55">
        <f t="shared" si="33"/>
        <v>0</v>
      </c>
      <c r="N217" s="2">
        <f t="shared" si="34"/>
        <v>0</v>
      </c>
    </row>
    <row r="218" spans="2:14" x14ac:dyDescent="0.2">
      <c r="B218">
        <f t="shared" si="35"/>
        <v>187</v>
      </c>
      <c r="C218" s="4">
        <f t="shared" si="30"/>
        <v>0</v>
      </c>
      <c r="D218" s="2">
        <f t="shared" si="24"/>
        <v>0</v>
      </c>
      <c r="E218" s="4">
        <f t="shared" si="25"/>
        <v>0</v>
      </c>
      <c r="F218" s="4">
        <f t="shared" si="31"/>
        <v>0</v>
      </c>
      <c r="G218" s="4">
        <f t="shared" si="26"/>
        <v>0</v>
      </c>
      <c r="H218" s="4">
        <f t="shared" si="27"/>
        <v>0</v>
      </c>
      <c r="I218" s="4">
        <f t="shared" si="28"/>
        <v>0</v>
      </c>
      <c r="J218" s="4">
        <f t="shared" si="32"/>
        <v>0</v>
      </c>
      <c r="L218" s="2">
        <f t="shared" si="29"/>
        <v>0</v>
      </c>
      <c r="M218" s="55">
        <f t="shared" si="33"/>
        <v>0</v>
      </c>
      <c r="N218" s="2">
        <f t="shared" si="34"/>
        <v>0</v>
      </c>
    </row>
    <row r="219" spans="2:14" x14ac:dyDescent="0.2">
      <c r="B219">
        <f t="shared" si="35"/>
        <v>188</v>
      </c>
      <c r="C219" s="4">
        <f t="shared" si="30"/>
        <v>0</v>
      </c>
      <c r="D219" s="2">
        <f t="shared" si="24"/>
        <v>0</v>
      </c>
      <c r="E219" s="4">
        <f t="shared" si="25"/>
        <v>0</v>
      </c>
      <c r="F219" s="4">
        <f t="shared" si="31"/>
        <v>0</v>
      </c>
      <c r="G219" s="4">
        <f t="shared" si="26"/>
        <v>0</v>
      </c>
      <c r="H219" s="4">
        <f t="shared" si="27"/>
        <v>0</v>
      </c>
      <c r="I219" s="4">
        <f t="shared" si="28"/>
        <v>0</v>
      </c>
      <c r="J219" s="4">
        <f t="shared" si="32"/>
        <v>0</v>
      </c>
      <c r="L219" s="2">
        <f t="shared" si="29"/>
        <v>0</v>
      </c>
      <c r="M219" s="55">
        <f t="shared" si="33"/>
        <v>0</v>
      </c>
      <c r="N219" s="2">
        <f t="shared" si="34"/>
        <v>0</v>
      </c>
    </row>
    <row r="220" spans="2:14" x14ac:dyDescent="0.2">
      <c r="B220">
        <f t="shared" si="35"/>
        <v>189</v>
      </c>
      <c r="C220" s="4">
        <f t="shared" si="30"/>
        <v>0</v>
      </c>
      <c r="D220" s="2">
        <f t="shared" si="24"/>
        <v>0</v>
      </c>
      <c r="E220" s="4">
        <f t="shared" si="25"/>
        <v>0</v>
      </c>
      <c r="F220" s="4">
        <f t="shared" si="31"/>
        <v>0</v>
      </c>
      <c r="G220" s="4">
        <f t="shared" si="26"/>
        <v>0</v>
      </c>
      <c r="H220" s="4">
        <f t="shared" si="27"/>
        <v>0</v>
      </c>
      <c r="I220" s="4">
        <f t="shared" si="28"/>
        <v>0</v>
      </c>
      <c r="J220" s="4">
        <f t="shared" si="32"/>
        <v>0</v>
      </c>
      <c r="L220" s="2">
        <f t="shared" si="29"/>
        <v>0</v>
      </c>
      <c r="M220" s="55">
        <f t="shared" si="33"/>
        <v>0</v>
      </c>
      <c r="N220" s="2">
        <f t="shared" si="34"/>
        <v>0</v>
      </c>
    </row>
    <row r="221" spans="2:14" x14ac:dyDescent="0.2">
      <c r="B221">
        <f t="shared" si="35"/>
        <v>190</v>
      </c>
      <c r="C221" s="4">
        <f t="shared" si="30"/>
        <v>0</v>
      </c>
      <c r="D221" s="2">
        <f t="shared" si="24"/>
        <v>0</v>
      </c>
      <c r="E221" s="4">
        <f t="shared" si="25"/>
        <v>0</v>
      </c>
      <c r="F221" s="4">
        <f t="shared" si="31"/>
        <v>0</v>
      </c>
      <c r="G221" s="4">
        <f t="shared" si="26"/>
        <v>0</v>
      </c>
      <c r="H221" s="4">
        <f t="shared" si="27"/>
        <v>0</v>
      </c>
      <c r="I221" s="4">
        <f t="shared" si="28"/>
        <v>0</v>
      </c>
      <c r="J221" s="4">
        <f t="shared" si="32"/>
        <v>0</v>
      </c>
      <c r="L221" s="2">
        <f t="shared" si="29"/>
        <v>0</v>
      </c>
      <c r="M221" s="55">
        <f t="shared" si="33"/>
        <v>0</v>
      </c>
      <c r="N221" s="2">
        <f t="shared" si="34"/>
        <v>0</v>
      </c>
    </row>
    <row r="222" spans="2:14" x14ac:dyDescent="0.2">
      <c r="B222">
        <f t="shared" si="35"/>
        <v>191</v>
      </c>
      <c r="C222" s="4">
        <f t="shared" si="30"/>
        <v>0</v>
      </c>
      <c r="D222" s="2">
        <f t="shared" si="24"/>
        <v>0</v>
      </c>
      <c r="E222" s="4">
        <f t="shared" si="25"/>
        <v>0</v>
      </c>
      <c r="F222" s="4">
        <f t="shared" si="31"/>
        <v>0</v>
      </c>
      <c r="G222" s="4">
        <f t="shared" si="26"/>
        <v>0</v>
      </c>
      <c r="H222" s="4">
        <f t="shared" si="27"/>
        <v>0</v>
      </c>
      <c r="I222" s="4">
        <f t="shared" si="28"/>
        <v>0</v>
      </c>
      <c r="J222" s="4">
        <f t="shared" si="32"/>
        <v>0</v>
      </c>
      <c r="L222" s="2">
        <f t="shared" si="29"/>
        <v>0</v>
      </c>
      <c r="M222" s="55">
        <f t="shared" si="33"/>
        <v>0</v>
      </c>
      <c r="N222" s="2">
        <f t="shared" si="34"/>
        <v>0</v>
      </c>
    </row>
    <row r="223" spans="2:14" x14ac:dyDescent="0.2">
      <c r="B223">
        <f t="shared" si="35"/>
        <v>192</v>
      </c>
      <c r="C223" s="4">
        <f t="shared" si="30"/>
        <v>0</v>
      </c>
      <c r="D223" s="2">
        <f t="shared" si="24"/>
        <v>0</v>
      </c>
      <c r="E223" s="4">
        <f t="shared" si="25"/>
        <v>0</v>
      </c>
      <c r="F223" s="4">
        <f t="shared" si="31"/>
        <v>0</v>
      </c>
      <c r="G223" s="4">
        <f t="shared" si="26"/>
        <v>0</v>
      </c>
      <c r="H223" s="4">
        <f t="shared" si="27"/>
        <v>0</v>
      </c>
      <c r="I223" s="4">
        <f t="shared" si="28"/>
        <v>0</v>
      </c>
      <c r="J223" s="4">
        <f t="shared" si="32"/>
        <v>0</v>
      </c>
      <c r="L223" s="2">
        <f t="shared" si="29"/>
        <v>0</v>
      </c>
      <c r="M223" s="55">
        <f t="shared" si="33"/>
        <v>0</v>
      </c>
      <c r="N223" s="2">
        <f t="shared" si="34"/>
        <v>0</v>
      </c>
    </row>
    <row r="224" spans="2:14" x14ac:dyDescent="0.2">
      <c r="B224">
        <f t="shared" si="35"/>
        <v>193</v>
      </c>
      <c r="C224" s="4">
        <f t="shared" si="30"/>
        <v>0</v>
      </c>
      <c r="D224" s="2">
        <f t="shared" ref="D224:D287" si="36">IF(B224&lt;=$C$12,IF(B224&lt;=$C$7,ROUND($C$4*$C$8/$C$6,2),$C$20),0)</f>
        <v>0</v>
      </c>
      <c r="E224" s="4">
        <f t="shared" ref="E224:E287" si="37">IF(B224&lt;=$C$12,ROUND(C224*$C$8/$C$6,2),0)</f>
        <v>0</v>
      </c>
      <c r="F224" s="4">
        <f t="shared" si="31"/>
        <v>0</v>
      </c>
      <c r="G224" s="4">
        <f t="shared" ref="G224:G287" si="38">IF(B224&lt;=$C$12,C224-F224,0)</f>
        <v>0</v>
      </c>
      <c r="H224" s="4">
        <f t="shared" ref="H224:H287" si="39">IF(B224=$C$12,$C$13*G224,0)</f>
        <v>0</v>
      </c>
      <c r="I224" s="4">
        <f t="shared" ref="I224:I287" si="40">IF(B224=$C$12,G224+H224,0)</f>
        <v>0</v>
      </c>
      <c r="J224" s="4">
        <f t="shared" si="32"/>
        <v>0</v>
      </c>
      <c r="L224" s="2">
        <f t="shared" ref="L224:L287" si="41">IF(B224&lt;=$C$12,L223+$M$16,0)</f>
        <v>0</v>
      </c>
      <c r="M224" s="55">
        <f t="shared" si="33"/>
        <v>0</v>
      </c>
      <c r="N224" s="2">
        <f t="shared" si="34"/>
        <v>0</v>
      </c>
    </row>
    <row r="225" spans="2:14" x14ac:dyDescent="0.2">
      <c r="B225">
        <f t="shared" si="35"/>
        <v>194</v>
      </c>
      <c r="C225" s="4">
        <f t="shared" ref="C225:C288" si="42">IF(B225&lt;=$C$12,G224,0)</f>
        <v>0</v>
      </c>
      <c r="D225" s="2">
        <f t="shared" si="36"/>
        <v>0</v>
      </c>
      <c r="E225" s="4">
        <f t="shared" si="37"/>
        <v>0</v>
      </c>
      <c r="F225" s="4">
        <f t="shared" ref="F225:F288" si="43">IF(B225&lt;=$C$12,D225-E225,0)</f>
        <v>0</v>
      </c>
      <c r="G225" s="4">
        <f t="shared" si="38"/>
        <v>0</v>
      </c>
      <c r="H225" s="4">
        <f t="shared" si="39"/>
        <v>0</v>
      </c>
      <c r="I225" s="4">
        <f t="shared" si="40"/>
        <v>0</v>
      </c>
      <c r="J225" s="4">
        <f t="shared" ref="J225:J288" si="44">IF(B225&lt;=$C$12,-D225-I225,0)</f>
        <v>0</v>
      </c>
      <c r="L225" s="2">
        <f t="shared" si="41"/>
        <v>0</v>
      </c>
      <c r="M225" s="55">
        <f t="shared" ref="M225:M288" si="45">($M$17/$C$6)*L225</f>
        <v>0</v>
      </c>
      <c r="N225" s="2">
        <f t="shared" ref="N225:N288" si="46">J225-M225</f>
        <v>0</v>
      </c>
    </row>
    <row r="226" spans="2:14" x14ac:dyDescent="0.2">
      <c r="B226">
        <f t="shared" ref="B226:B289" si="47">B225+1</f>
        <v>195</v>
      </c>
      <c r="C226" s="4">
        <f t="shared" si="42"/>
        <v>0</v>
      </c>
      <c r="D226" s="2">
        <f t="shared" si="36"/>
        <v>0</v>
      </c>
      <c r="E226" s="4">
        <f t="shared" si="37"/>
        <v>0</v>
      </c>
      <c r="F226" s="4">
        <f t="shared" si="43"/>
        <v>0</v>
      </c>
      <c r="G226" s="4">
        <f t="shared" si="38"/>
        <v>0</v>
      </c>
      <c r="H226" s="4">
        <f t="shared" si="39"/>
        <v>0</v>
      </c>
      <c r="I226" s="4">
        <f t="shared" si="40"/>
        <v>0</v>
      </c>
      <c r="J226" s="4">
        <f t="shared" si="44"/>
        <v>0</v>
      </c>
      <c r="L226" s="2">
        <f t="shared" si="41"/>
        <v>0</v>
      </c>
      <c r="M226" s="55">
        <f t="shared" si="45"/>
        <v>0</v>
      </c>
      <c r="N226" s="2">
        <f t="shared" si="46"/>
        <v>0</v>
      </c>
    </row>
    <row r="227" spans="2:14" x14ac:dyDescent="0.2">
      <c r="B227">
        <f t="shared" si="47"/>
        <v>196</v>
      </c>
      <c r="C227" s="4">
        <f t="shared" si="42"/>
        <v>0</v>
      </c>
      <c r="D227" s="2">
        <f t="shared" si="36"/>
        <v>0</v>
      </c>
      <c r="E227" s="4">
        <f t="shared" si="37"/>
        <v>0</v>
      </c>
      <c r="F227" s="4">
        <f t="shared" si="43"/>
        <v>0</v>
      </c>
      <c r="G227" s="4">
        <f t="shared" si="38"/>
        <v>0</v>
      </c>
      <c r="H227" s="4">
        <f t="shared" si="39"/>
        <v>0</v>
      </c>
      <c r="I227" s="4">
        <f t="shared" si="40"/>
        <v>0</v>
      </c>
      <c r="J227" s="4">
        <f t="shared" si="44"/>
        <v>0</v>
      </c>
      <c r="L227" s="2">
        <f t="shared" si="41"/>
        <v>0</v>
      </c>
      <c r="M227" s="55">
        <f t="shared" si="45"/>
        <v>0</v>
      </c>
      <c r="N227" s="2">
        <f t="shared" si="46"/>
        <v>0</v>
      </c>
    </row>
    <row r="228" spans="2:14" x14ac:dyDescent="0.2">
      <c r="B228">
        <f t="shared" si="47"/>
        <v>197</v>
      </c>
      <c r="C228" s="4">
        <f t="shared" si="42"/>
        <v>0</v>
      </c>
      <c r="D228" s="2">
        <f t="shared" si="36"/>
        <v>0</v>
      </c>
      <c r="E228" s="4">
        <f t="shared" si="37"/>
        <v>0</v>
      </c>
      <c r="F228" s="4">
        <f t="shared" si="43"/>
        <v>0</v>
      </c>
      <c r="G228" s="4">
        <f t="shared" si="38"/>
        <v>0</v>
      </c>
      <c r="H228" s="4">
        <f t="shared" si="39"/>
        <v>0</v>
      </c>
      <c r="I228" s="4">
        <f t="shared" si="40"/>
        <v>0</v>
      </c>
      <c r="J228" s="4">
        <f t="shared" si="44"/>
        <v>0</v>
      </c>
      <c r="L228" s="2">
        <f t="shared" si="41"/>
        <v>0</v>
      </c>
      <c r="M228" s="55">
        <f t="shared" si="45"/>
        <v>0</v>
      </c>
      <c r="N228" s="2">
        <f t="shared" si="46"/>
        <v>0</v>
      </c>
    </row>
    <row r="229" spans="2:14" x14ac:dyDescent="0.2">
      <c r="B229">
        <f t="shared" si="47"/>
        <v>198</v>
      </c>
      <c r="C229" s="4">
        <f t="shared" si="42"/>
        <v>0</v>
      </c>
      <c r="D229" s="2">
        <f t="shared" si="36"/>
        <v>0</v>
      </c>
      <c r="E229" s="4">
        <f t="shared" si="37"/>
        <v>0</v>
      </c>
      <c r="F229" s="4">
        <f t="shared" si="43"/>
        <v>0</v>
      </c>
      <c r="G229" s="4">
        <f t="shared" si="38"/>
        <v>0</v>
      </c>
      <c r="H229" s="4">
        <f t="shared" si="39"/>
        <v>0</v>
      </c>
      <c r="I229" s="4">
        <f t="shared" si="40"/>
        <v>0</v>
      </c>
      <c r="J229" s="4">
        <f t="shared" si="44"/>
        <v>0</v>
      </c>
      <c r="L229" s="2">
        <f t="shared" si="41"/>
        <v>0</v>
      </c>
      <c r="M229" s="55">
        <f t="shared" si="45"/>
        <v>0</v>
      </c>
      <c r="N229" s="2">
        <f t="shared" si="46"/>
        <v>0</v>
      </c>
    </row>
    <row r="230" spans="2:14" x14ac:dyDescent="0.2">
      <c r="B230">
        <f t="shared" si="47"/>
        <v>199</v>
      </c>
      <c r="C230" s="4">
        <f t="shared" si="42"/>
        <v>0</v>
      </c>
      <c r="D230" s="2">
        <f t="shared" si="36"/>
        <v>0</v>
      </c>
      <c r="E230" s="4">
        <f t="shared" si="37"/>
        <v>0</v>
      </c>
      <c r="F230" s="4">
        <f t="shared" si="43"/>
        <v>0</v>
      </c>
      <c r="G230" s="4">
        <f t="shared" si="38"/>
        <v>0</v>
      </c>
      <c r="H230" s="4">
        <f t="shared" si="39"/>
        <v>0</v>
      </c>
      <c r="I230" s="4">
        <f t="shared" si="40"/>
        <v>0</v>
      </c>
      <c r="J230" s="4">
        <f t="shared" si="44"/>
        <v>0</v>
      </c>
      <c r="L230" s="2">
        <f t="shared" si="41"/>
        <v>0</v>
      </c>
      <c r="M230" s="55">
        <f t="shared" si="45"/>
        <v>0</v>
      </c>
      <c r="N230" s="2">
        <f t="shared" si="46"/>
        <v>0</v>
      </c>
    </row>
    <row r="231" spans="2:14" x14ac:dyDescent="0.2">
      <c r="B231">
        <f t="shared" si="47"/>
        <v>200</v>
      </c>
      <c r="C231" s="4">
        <f t="shared" si="42"/>
        <v>0</v>
      </c>
      <c r="D231" s="2">
        <f t="shared" si="36"/>
        <v>0</v>
      </c>
      <c r="E231" s="4">
        <f t="shared" si="37"/>
        <v>0</v>
      </c>
      <c r="F231" s="4">
        <f t="shared" si="43"/>
        <v>0</v>
      </c>
      <c r="G231" s="4">
        <f t="shared" si="38"/>
        <v>0</v>
      </c>
      <c r="H231" s="4">
        <f t="shared" si="39"/>
        <v>0</v>
      </c>
      <c r="I231" s="4">
        <f t="shared" si="40"/>
        <v>0</v>
      </c>
      <c r="J231" s="4">
        <f t="shared" si="44"/>
        <v>0</v>
      </c>
      <c r="L231" s="2">
        <f t="shared" si="41"/>
        <v>0</v>
      </c>
      <c r="M231" s="55">
        <f t="shared" si="45"/>
        <v>0</v>
      </c>
      <c r="N231" s="2">
        <f t="shared" si="46"/>
        <v>0</v>
      </c>
    </row>
    <row r="232" spans="2:14" x14ac:dyDescent="0.2">
      <c r="B232">
        <f t="shared" si="47"/>
        <v>201</v>
      </c>
      <c r="C232" s="4">
        <f t="shared" si="42"/>
        <v>0</v>
      </c>
      <c r="D232" s="2">
        <f t="shared" si="36"/>
        <v>0</v>
      </c>
      <c r="E232" s="4">
        <f t="shared" si="37"/>
        <v>0</v>
      </c>
      <c r="F232" s="4">
        <f t="shared" si="43"/>
        <v>0</v>
      </c>
      <c r="G232" s="4">
        <f t="shared" si="38"/>
        <v>0</v>
      </c>
      <c r="H232" s="4">
        <f t="shared" si="39"/>
        <v>0</v>
      </c>
      <c r="I232" s="4">
        <f t="shared" si="40"/>
        <v>0</v>
      </c>
      <c r="J232" s="4">
        <f t="shared" si="44"/>
        <v>0</v>
      </c>
      <c r="L232" s="2">
        <f t="shared" si="41"/>
        <v>0</v>
      </c>
      <c r="M232" s="55">
        <f t="shared" si="45"/>
        <v>0</v>
      </c>
      <c r="N232" s="2">
        <f t="shared" si="46"/>
        <v>0</v>
      </c>
    </row>
    <row r="233" spans="2:14" x14ac:dyDescent="0.2">
      <c r="B233">
        <f t="shared" si="47"/>
        <v>202</v>
      </c>
      <c r="C233" s="4">
        <f t="shared" si="42"/>
        <v>0</v>
      </c>
      <c r="D233" s="2">
        <f t="shared" si="36"/>
        <v>0</v>
      </c>
      <c r="E233" s="4">
        <f t="shared" si="37"/>
        <v>0</v>
      </c>
      <c r="F233" s="4">
        <f t="shared" si="43"/>
        <v>0</v>
      </c>
      <c r="G233" s="4">
        <f t="shared" si="38"/>
        <v>0</v>
      </c>
      <c r="H233" s="4">
        <f t="shared" si="39"/>
        <v>0</v>
      </c>
      <c r="I233" s="4">
        <f t="shared" si="40"/>
        <v>0</v>
      </c>
      <c r="J233" s="4">
        <f t="shared" si="44"/>
        <v>0</v>
      </c>
      <c r="L233" s="2">
        <f t="shared" si="41"/>
        <v>0</v>
      </c>
      <c r="M233" s="55">
        <f t="shared" si="45"/>
        <v>0</v>
      </c>
      <c r="N233" s="2">
        <f t="shared" si="46"/>
        <v>0</v>
      </c>
    </row>
    <row r="234" spans="2:14" x14ac:dyDescent="0.2">
      <c r="B234">
        <f t="shared" si="47"/>
        <v>203</v>
      </c>
      <c r="C234" s="4">
        <f t="shared" si="42"/>
        <v>0</v>
      </c>
      <c r="D234" s="2">
        <f t="shared" si="36"/>
        <v>0</v>
      </c>
      <c r="E234" s="4">
        <f t="shared" si="37"/>
        <v>0</v>
      </c>
      <c r="F234" s="4">
        <f t="shared" si="43"/>
        <v>0</v>
      </c>
      <c r="G234" s="4">
        <f t="shared" si="38"/>
        <v>0</v>
      </c>
      <c r="H234" s="4">
        <f t="shared" si="39"/>
        <v>0</v>
      </c>
      <c r="I234" s="4">
        <f t="shared" si="40"/>
        <v>0</v>
      </c>
      <c r="J234" s="4">
        <f t="shared" si="44"/>
        <v>0</v>
      </c>
      <c r="L234" s="2">
        <f t="shared" si="41"/>
        <v>0</v>
      </c>
      <c r="M234" s="55">
        <f t="shared" si="45"/>
        <v>0</v>
      </c>
      <c r="N234" s="2">
        <f t="shared" si="46"/>
        <v>0</v>
      </c>
    </row>
    <row r="235" spans="2:14" x14ac:dyDescent="0.2">
      <c r="B235">
        <f t="shared" si="47"/>
        <v>204</v>
      </c>
      <c r="C235" s="4">
        <f t="shared" si="42"/>
        <v>0</v>
      </c>
      <c r="D235" s="2">
        <f t="shared" si="36"/>
        <v>0</v>
      </c>
      <c r="E235" s="4">
        <f t="shared" si="37"/>
        <v>0</v>
      </c>
      <c r="F235" s="4">
        <f t="shared" si="43"/>
        <v>0</v>
      </c>
      <c r="G235" s="4">
        <f t="shared" si="38"/>
        <v>0</v>
      </c>
      <c r="H235" s="4">
        <f t="shared" si="39"/>
        <v>0</v>
      </c>
      <c r="I235" s="4">
        <f t="shared" si="40"/>
        <v>0</v>
      </c>
      <c r="J235" s="4">
        <f t="shared" si="44"/>
        <v>0</v>
      </c>
      <c r="L235" s="2">
        <f t="shared" si="41"/>
        <v>0</v>
      </c>
      <c r="M235" s="55">
        <f t="shared" si="45"/>
        <v>0</v>
      </c>
      <c r="N235" s="2">
        <f t="shared" si="46"/>
        <v>0</v>
      </c>
    </row>
    <row r="236" spans="2:14" x14ac:dyDescent="0.2">
      <c r="B236">
        <f t="shared" si="47"/>
        <v>205</v>
      </c>
      <c r="C236" s="4">
        <f t="shared" si="42"/>
        <v>0</v>
      </c>
      <c r="D236" s="2">
        <f t="shared" si="36"/>
        <v>0</v>
      </c>
      <c r="E236" s="4">
        <f t="shared" si="37"/>
        <v>0</v>
      </c>
      <c r="F236" s="4">
        <f t="shared" si="43"/>
        <v>0</v>
      </c>
      <c r="G236" s="4">
        <f t="shared" si="38"/>
        <v>0</v>
      </c>
      <c r="H236" s="4">
        <f t="shared" si="39"/>
        <v>0</v>
      </c>
      <c r="I236" s="4">
        <f t="shared" si="40"/>
        <v>0</v>
      </c>
      <c r="J236" s="4">
        <f t="shared" si="44"/>
        <v>0</v>
      </c>
      <c r="L236" s="2">
        <f t="shared" si="41"/>
        <v>0</v>
      </c>
      <c r="M236" s="55">
        <f t="shared" si="45"/>
        <v>0</v>
      </c>
      <c r="N236" s="2">
        <f t="shared" si="46"/>
        <v>0</v>
      </c>
    </row>
    <row r="237" spans="2:14" x14ac:dyDescent="0.2">
      <c r="B237">
        <f t="shared" si="47"/>
        <v>206</v>
      </c>
      <c r="C237" s="4">
        <f t="shared" si="42"/>
        <v>0</v>
      </c>
      <c r="D237" s="2">
        <f t="shared" si="36"/>
        <v>0</v>
      </c>
      <c r="E237" s="4">
        <f t="shared" si="37"/>
        <v>0</v>
      </c>
      <c r="F237" s="4">
        <f t="shared" si="43"/>
        <v>0</v>
      </c>
      <c r="G237" s="4">
        <f t="shared" si="38"/>
        <v>0</v>
      </c>
      <c r="H237" s="4">
        <f t="shared" si="39"/>
        <v>0</v>
      </c>
      <c r="I237" s="4">
        <f t="shared" si="40"/>
        <v>0</v>
      </c>
      <c r="J237" s="4">
        <f t="shared" si="44"/>
        <v>0</v>
      </c>
      <c r="L237" s="2">
        <f t="shared" si="41"/>
        <v>0</v>
      </c>
      <c r="M237" s="55">
        <f t="shared" si="45"/>
        <v>0</v>
      </c>
      <c r="N237" s="2">
        <f t="shared" si="46"/>
        <v>0</v>
      </c>
    </row>
    <row r="238" spans="2:14" x14ac:dyDescent="0.2">
      <c r="B238">
        <f t="shared" si="47"/>
        <v>207</v>
      </c>
      <c r="C238" s="4">
        <f t="shared" si="42"/>
        <v>0</v>
      </c>
      <c r="D238" s="2">
        <f t="shared" si="36"/>
        <v>0</v>
      </c>
      <c r="E238" s="4">
        <f t="shared" si="37"/>
        <v>0</v>
      </c>
      <c r="F238" s="4">
        <f t="shared" si="43"/>
        <v>0</v>
      </c>
      <c r="G238" s="4">
        <f t="shared" si="38"/>
        <v>0</v>
      </c>
      <c r="H238" s="4">
        <f t="shared" si="39"/>
        <v>0</v>
      </c>
      <c r="I238" s="4">
        <f t="shared" si="40"/>
        <v>0</v>
      </c>
      <c r="J238" s="4">
        <f t="shared" si="44"/>
        <v>0</v>
      </c>
      <c r="L238" s="2">
        <f t="shared" si="41"/>
        <v>0</v>
      </c>
      <c r="M238" s="55">
        <f t="shared" si="45"/>
        <v>0</v>
      </c>
      <c r="N238" s="2">
        <f t="shared" si="46"/>
        <v>0</v>
      </c>
    </row>
    <row r="239" spans="2:14" x14ac:dyDescent="0.2">
      <c r="B239">
        <f t="shared" si="47"/>
        <v>208</v>
      </c>
      <c r="C239" s="4">
        <f t="shared" si="42"/>
        <v>0</v>
      </c>
      <c r="D239" s="2">
        <f t="shared" si="36"/>
        <v>0</v>
      </c>
      <c r="E239" s="4">
        <f t="shared" si="37"/>
        <v>0</v>
      </c>
      <c r="F239" s="4">
        <f t="shared" si="43"/>
        <v>0</v>
      </c>
      <c r="G239" s="4">
        <f t="shared" si="38"/>
        <v>0</v>
      </c>
      <c r="H239" s="4">
        <f t="shared" si="39"/>
        <v>0</v>
      </c>
      <c r="I239" s="4">
        <f t="shared" si="40"/>
        <v>0</v>
      </c>
      <c r="J239" s="4">
        <f t="shared" si="44"/>
        <v>0</v>
      </c>
      <c r="L239" s="2">
        <f t="shared" si="41"/>
        <v>0</v>
      </c>
      <c r="M239" s="55">
        <f t="shared" si="45"/>
        <v>0</v>
      </c>
      <c r="N239" s="2">
        <f t="shared" si="46"/>
        <v>0</v>
      </c>
    </row>
    <row r="240" spans="2:14" x14ac:dyDescent="0.2">
      <c r="B240">
        <f t="shared" si="47"/>
        <v>209</v>
      </c>
      <c r="C240" s="4">
        <f t="shared" si="42"/>
        <v>0</v>
      </c>
      <c r="D240" s="2">
        <f t="shared" si="36"/>
        <v>0</v>
      </c>
      <c r="E240" s="4">
        <f t="shared" si="37"/>
        <v>0</v>
      </c>
      <c r="F240" s="4">
        <f t="shared" si="43"/>
        <v>0</v>
      </c>
      <c r="G240" s="4">
        <f t="shared" si="38"/>
        <v>0</v>
      </c>
      <c r="H240" s="4">
        <f t="shared" si="39"/>
        <v>0</v>
      </c>
      <c r="I240" s="4">
        <f t="shared" si="40"/>
        <v>0</v>
      </c>
      <c r="J240" s="4">
        <f t="shared" si="44"/>
        <v>0</v>
      </c>
      <c r="L240" s="2">
        <f t="shared" si="41"/>
        <v>0</v>
      </c>
      <c r="M240" s="55">
        <f t="shared" si="45"/>
        <v>0</v>
      </c>
      <c r="N240" s="2">
        <f t="shared" si="46"/>
        <v>0</v>
      </c>
    </row>
    <row r="241" spans="2:14" x14ac:dyDescent="0.2">
      <c r="B241">
        <f t="shared" si="47"/>
        <v>210</v>
      </c>
      <c r="C241" s="4">
        <f t="shared" si="42"/>
        <v>0</v>
      </c>
      <c r="D241" s="2">
        <f t="shared" si="36"/>
        <v>0</v>
      </c>
      <c r="E241" s="4">
        <f t="shared" si="37"/>
        <v>0</v>
      </c>
      <c r="F241" s="4">
        <f t="shared" si="43"/>
        <v>0</v>
      </c>
      <c r="G241" s="4">
        <f t="shared" si="38"/>
        <v>0</v>
      </c>
      <c r="H241" s="4">
        <f t="shared" si="39"/>
        <v>0</v>
      </c>
      <c r="I241" s="4">
        <f t="shared" si="40"/>
        <v>0</v>
      </c>
      <c r="J241" s="4">
        <f t="shared" si="44"/>
        <v>0</v>
      </c>
      <c r="L241" s="2">
        <f t="shared" si="41"/>
        <v>0</v>
      </c>
      <c r="M241" s="55">
        <f t="shared" si="45"/>
        <v>0</v>
      </c>
      <c r="N241" s="2">
        <f t="shared" si="46"/>
        <v>0</v>
      </c>
    </row>
    <row r="242" spans="2:14" x14ac:dyDescent="0.2">
      <c r="B242">
        <f t="shared" si="47"/>
        <v>211</v>
      </c>
      <c r="C242" s="4">
        <f t="shared" si="42"/>
        <v>0</v>
      </c>
      <c r="D242" s="2">
        <f t="shared" si="36"/>
        <v>0</v>
      </c>
      <c r="E242" s="4">
        <f t="shared" si="37"/>
        <v>0</v>
      </c>
      <c r="F242" s="4">
        <f t="shared" si="43"/>
        <v>0</v>
      </c>
      <c r="G242" s="4">
        <f t="shared" si="38"/>
        <v>0</v>
      </c>
      <c r="H242" s="4">
        <f t="shared" si="39"/>
        <v>0</v>
      </c>
      <c r="I242" s="4">
        <f t="shared" si="40"/>
        <v>0</v>
      </c>
      <c r="J242" s="4">
        <f t="shared" si="44"/>
        <v>0</v>
      </c>
      <c r="L242" s="2">
        <f t="shared" si="41"/>
        <v>0</v>
      </c>
      <c r="M242" s="55">
        <f t="shared" si="45"/>
        <v>0</v>
      </c>
      <c r="N242" s="2">
        <f t="shared" si="46"/>
        <v>0</v>
      </c>
    </row>
    <row r="243" spans="2:14" x14ac:dyDescent="0.2">
      <c r="B243">
        <f t="shared" si="47"/>
        <v>212</v>
      </c>
      <c r="C243" s="4">
        <f t="shared" si="42"/>
        <v>0</v>
      </c>
      <c r="D243" s="2">
        <f t="shared" si="36"/>
        <v>0</v>
      </c>
      <c r="E243" s="4">
        <f t="shared" si="37"/>
        <v>0</v>
      </c>
      <c r="F243" s="4">
        <f t="shared" si="43"/>
        <v>0</v>
      </c>
      <c r="G243" s="4">
        <f t="shared" si="38"/>
        <v>0</v>
      </c>
      <c r="H243" s="4">
        <f t="shared" si="39"/>
        <v>0</v>
      </c>
      <c r="I243" s="4">
        <f t="shared" si="40"/>
        <v>0</v>
      </c>
      <c r="J243" s="4">
        <f t="shared" si="44"/>
        <v>0</v>
      </c>
      <c r="L243" s="2">
        <f t="shared" si="41"/>
        <v>0</v>
      </c>
      <c r="M243" s="55">
        <f t="shared" si="45"/>
        <v>0</v>
      </c>
      <c r="N243" s="2">
        <f t="shared" si="46"/>
        <v>0</v>
      </c>
    </row>
    <row r="244" spans="2:14" x14ac:dyDescent="0.2">
      <c r="B244">
        <f t="shared" si="47"/>
        <v>213</v>
      </c>
      <c r="C244" s="4">
        <f t="shared" si="42"/>
        <v>0</v>
      </c>
      <c r="D244" s="2">
        <f t="shared" si="36"/>
        <v>0</v>
      </c>
      <c r="E244" s="4">
        <f t="shared" si="37"/>
        <v>0</v>
      </c>
      <c r="F244" s="4">
        <f t="shared" si="43"/>
        <v>0</v>
      </c>
      <c r="G244" s="4">
        <f t="shared" si="38"/>
        <v>0</v>
      </c>
      <c r="H244" s="4">
        <f t="shared" si="39"/>
        <v>0</v>
      </c>
      <c r="I244" s="4">
        <f t="shared" si="40"/>
        <v>0</v>
      </c>
      <c r="J244" s="4">
        <f t="shared" si="44"/>
        <v>0</v>
      </c>
      <c r="L244" s="2">
        <f t="shared" si="41"/>
        <v>0</v>
      </c>
      <c r="M244" s="55">
        <f t="shared" si="45"/>
        <v>0</v>
      </c>
      <c r="N244" s="2">
        <f t="shared" si="46"/>
        <v>0</v>
      </c>
    </row>
    <row r="245" spans="2:14" x14ac:dyDescent="0.2">
      <c r="B245">
        <f t="shared" si="47"/>
        <v>214</v>
      </c>
      <c r="C245" s="4">
        <f t="shared" si="42"/>
        <v>0</v>
      </c>
      <c r="D245" s="2">
        <f t="shared" si="36"/>
        <v>0</v>
      </c>
      <c r="E245" s="4">
        <f t="shared" si="37"/>
        <v>0</v>
      </c>
      <c r="F245" s="4">
        <f t="shared" si="43"/>
        <v>0</v>
      </c>
      <c r="G245" s="4">
        <f t="shared" si="38"/>
        <v>0</v>
      </c>
      <c r="H245" s="4">
        <f t="shared" si="39"/>
        <v>0</v>
      </c>
      <c r="I245" s="4">
        <f t="shared" si="40"/>
        <v>0</v>
      </c>
      <c r="J245" s="4">
        <f t="shared" si="44"/>
        <v>0</v>
      </c>
      <c r="L245" s="2">
        <f t="shared" si="41"/>
        <v>0</v>
      </c>
      <c r="M245" s="55">
        <f t="shared" si="45"/>
        <v>0</v>
      </c>
      <c r="N245" s="2">
        <f t="shared" si="46"/>
        <v>0</v>
      </c>
    </row>
    <row r="246" spans="2:14" x14ac:dyDescent="0.2">
      <c r="B246">
        <f t="shared" si="47"/>
        <v>215</v>
      </c>
      <c r="C246" s="4">
        <f t="shared" si="42"/>
        <v>0</v>
      </c>
      <c r="D246" s="2">
        <f t="shared" si="36"/>
        <v>0</v>
      </c>
      <c r="E246" s="4">
        <f t="shared" si="37"/>
        <v>0</v>
      </c>
      <c r="F246" s="4">
        <f t="shared" si="43"/>
        <v>0</v>
      </c>
      <c r="G246" s="4">
        <f t="shared" si="38"/>
        <v>0</v>
      </c>
      <c r="H246" s="4">
        <f t="shared" si="39"/>
        <v>0</v>
      </c>
      <c r="I246" s="4">
        <f t="shared" si="40"/>
        <v>0</v>
      </c>
      <c r="J246" s="4">
        <f t="shared" si="44"/>
        <v>0</v>
      </c>
      <c r="L246" s="2">
        <f t="shared" si="41"/>
        <v>0</v>
      </c>
      <c r="M246" s="55">
        <f t="shared" si="45"/>
        <v>0</v>
      </c>
      <c r="N246" s="2">
        <f t="shared" si="46"/>
        <v>0</v>
      </c>
    </row>
    <row r="247" spans="2:14" x14ac:dyDescent="0.2">
      <c r="B247">
        <f t="shared" si="47"/>
        <v>216</v>
      </c>
      <c r="C247" s="4">
        <f t="shared" si="42"/>
        <v>0</v>
      </c>
      <c r="D247" s="2">
        <f t="shared" si="36"/>
        <v>0</v>
      </c>
      <c r="E247" s="4">
        <f t="shared" si="37"/>
        <v>0</v>
      </c>
      <c r="F247" s="4">
        <f t="shared" si="43"/>
        <v>0</v>
      </c>
      <c r="G247" s="4">
        <f t="shared" si="38"/>
        <v>0</v>
      </c>
      <c r="H247" s="4">
        <f t="shared" si="39"/>
        <v>0</v>
      </c>
      <c r="I247" s="4">
        <f t="shared" si="40"/>
        <v>0</v>
      </c>
      <c r="J247" s="4">
        <f t="shared" si="44"/>
        <v>0</v>
      </c>
      <c r="L247" s="2">
        <f t="shared" si="41"/>
        <v>0</v>
      </c>
      <c r="M247" s="55">
        <f t="shared" si="45"/>
        <v>0</v>
      </c>
      <c r="N247" s="2">
        <f t="shared" si="46"/>
        <v>0</v>
      </c>
    </row>
    <row r="248" spans="2:14" x14ac:dyDescent="0.2">
      <c r="B248">
        <f t="shared" si="47"/>
        <v>217</v>
      </c>
      <c r="C248" s="4">
        <f t="shared" si="42"/>
        <v>0</v>
      </c>
      <c r="D248" s="2">
        <f t="shared" si="36"/>
        <v>0</v>
      </c>
      <c r="E248" s="4">
        <f t="shared" si="37"/>
        <v>0</v>
      </c>
      <c r="F248" s="4">
        <f t="shared" si="43"/>
        <v>0</v>
      </c>
      <c r="G248" s="4">
        <f t="shared" si="38"/>
        <v>0</v>
      </c>
      <c r="H248" s="4">
        <f t="shared" si="39"/>
        <v>0</v>
      </c>
      <c r="I248" s="4">
        <f t="shared" si="40"/>
        <v>0</v>
      </c>
      <c r="J248" s="4">
        <f t="shared" si="44"/>
        <v>0</v>
      </c>
      <c r="L248" s="2">
        <f t="shared" si="41"/>
        <v>0</v>
      </c>
      <c r="M248" s="55">
        <f t="shared" si="45"/>
        <v>0</v>
      </c>
      <c r="N248" s="2">
        <f t="shared" si="46"/>
        <v>0</v>
      </c>
    </row>
    <row r="249" spans="2:14" x14ac:dyDescent="0.2">
      <c r="B249">
        <f t="shared" si="47"/>
        <v>218</v>
      </c>
      <c r="C249" s="4">
        <f t="shared" si="42"/>
        <v>0</v>
      </c>
      <c r="D249" s="2">
        <f t="shared" si="36"/>
        <v>0</v>
      </c>
      <c r="E249" s="4">
        <f t="shared" si="37"/>
        <v>0</v>
      </c>
      <c r="F249" s="4">
        <f t="shared" si="43"/>
        <v>0</v>
      </c>
      <c r="G249" s="4">
        <f t="shared" si="38"/>
        <v>0</v>
      </c>
      <c r="H249" s="4">
        <f t="shared" si="39"/>
        <v>0</v>
      </c>
      <c r="I249" s="4">
        <f t="shared" si="40"/>
        <v>0</v>
      </c>
      <c r="J249" s="4">
        <f t="shared" si="44"/>
        <v>0</v>
      </c>
      <c r="L249" s="2">
        <f t="shared" si="41"/>
        <v>0</v>
      </c>
      <c r="M249" s="55">
        <f t="shared" si="45"/>
        <v>0</v>
      </c>
      <c r="N249" s="2">
        <f t="shared" si="46"/>
        <v>0</v>
      </c>
    </row>
    <row r="250" spans="2:14" x14ac:dyDescent="0.2">
      <c r="B250">
        <f t="shared" si="47"/>
        <v>219</v>
      </c>
      <c r="C250" s="4">
        <f t="shared" si="42"/>
        <v>0</v>
      </c>
      <c r="D250" s="2">
        <f t="shared" si="36"/>
        <v>0</v>
      </c>
      <c r="E250" s="4">
        <f t="shared" si="37"/>
        <v>0</v>
      </c>
      <c r="F250" s="4">
        <f t="shared" si="43"/>
        <v>0</v>
      </c>
      <c r="G250" s="4">
        <f t="shared" si="38"/>
        <v>0</v>
      </c>
      <c r="H250" s="4">
        <f t="shared" si="39"/>
        <v>0</v>
      </c>
      <c r="I250" s="4">
        <f t="shared" si="40"/>
        <v>0</v>
      </c>
      <c r="J250" s="4">
        <f t="shared" si="44"/>
        <v>0</v>
      </c>
      <c r="L250" s="2">
        <f t="shared" si="41"/>
        <v>0</v>
      </c>
      <c r="M250" s="55">
        <f t="shared" si="45"/>
        <v>0</v>
      </c>
      <c r="N250" s="2">
        <f t="shared" si="46"/>
        <v>0</v>
      </c>
    </row>
    <row r="251" spans="2:14" x14ac:dyDescent="0.2">
      <c r="B251">
        <f t="shared" si="47"/>
        <v>220</v>
      </c>
      <c r="C251" s="4">
        <f t="shared" si="42"/>
        <v>0</v>
      </c>
      <c r="D251" s="2">
        <f t="shared" si="36"/>
        <v>0</v>
      </c>
      <c r="E251" s="4">
        <f t="shared" si="37"/>
        <v>0</v>
      </c>
      <c r="F251" s="4">
        <f t="shared" si="43"/>
        <v>0</v>
      </c>
      <c r="G251" s="4">
        <f t="shared" si="38"/>
        <v>0</v>
      </c>
      <c r="H251" s="4">
        <f t="shared" si="39"/>
        <v>0</v>
      </c>
      <c r="I251" s="4">
        <f t="shared" si="40"/>
        <v>0</v>
      </c>
      <c r="J251" s="4">
        <f t="shared" si="44"/>
        <v>0</v>
      </c>
      <c r="L251" s="2">
        <f t="shared" si="41"/>
        <v>0</v>
      </c>
      <c r="M251" s="55">
        <f t="shared" si="45"/>
        <v>0</v>
      </c>
      <c r="N251" s="2">
        <f t="shared" si="46"/>
        <v>0</v>
      </c>
    </row>
    <row r="252" spans="2:14" x14ac:dyDescent="0.2">
      <c r="B252">
        <f t="shared" si="47"/>
        <v>221</v>
      </c>
      <c r="C252" s="4">
        <f t="shared" si="42"/>
        <v>0</v>
      </c>
      <c r="D252" s="2">
        <f t="shared" si="36"/>
        <v>0</v>
      </c>
      <c r="E252" s="4">
        <f t="shared" si="37"/>
        <v>0</v>
      </c>
      <c r="F252" s="4">
        <f t="shared" si="43"/>
        <v>0</v>
      </c>
      <c r="G252" s="4">
        <f t="shared" si="38"/>
        <v>0</v>
      </c>
      <c r="H252" s="4">
        <f t="shared" si="39"/>
        <v>0</v>
      </c>
      <c r="I252" s="4">
        <f t="shared" si="40"/>
        <v>0</v>
      </c>
      <c r="J252" s="4">
        <f t="shared" si="44"/>
        <v>0</v>
      </c>
      <c r="L252" s="2">
        <f t="shared" si="41"/>
        <v>0</v>
      </c>
      <c r="M252" s="55">
        <f t="shared" si="45"/>
        <v>0</v>
      </c>
      <c r="N252" s="2">
        <f t="shared" si="46"/>
        <v>0</v>
      </c>
    </row>
    <row r="253" spans="2:14" x14ac:dyDescent="0.2">
      <c r="B253">
        <f t="shared" si="47"/>
        <v>222</v>
      </c>
      <c r="C253" s="4">
        <f t="shared" si="42"/>
        <v>0</v>
      </c>
      <c r="D253" s="2">
        <f t="shared" si="36"/>
        <v>0</v>
      </c>
      <c r="E253" s="4">
        <f t="shared" si="37"/>
        <v>0</v>
      </c>
      <c r="F253" s="4">
        <f t="shared" si="43"/>
        <v>0</v>
      </c>
      <c r="G253" s="4">
        <f t="shared" si="38"/>
        <v>0</v>
      </c>
      <c r="H253" s="4">
        <f t="shared" si="39"/>
        <v>0</v>
      </c>
      <c r="I253" s="4">
        <f t="shared" si="40"/>
        <v>0</v>
      </c>
      <c r="J253" s="4">
        <f t="shared" si="44"/>
        <v>0</v>
      </c>
      <c r="L253" s="2">
        <f t="shared" si="41"/>
        <v>0</v>
      </c>
      <c r="M253" s="55">
        <f t="shared" si="45"/>
        <v>0</v>
      </c>
      <c r="N253" s="2">
        <f t="shared" si="46"/>
        <v>0</v>
      </c>
    </row>
    <row r="254" spans="2:14" x14ac:dyDescent="0.2">
      <c r="B254">
        <f t="shared" si="47"/>
        <v>223</v>
      </c>
      <c r="C254" s="4">
        <f t="shared" si="42"/>
        <v>0</v>
      </c>
      <c r="D254" s="2">
        <f t="shared" si="36"/>
        <v>0</v>
      </c>
      <c r="E254" s="4">
        <f t="shared" si="37"/>
        <v>0</v>
      </c>
      <c r="F254" s="4">
        <f t="shared" si="43"/>
        <v>0</v>
      </c>
      <c r="G254" s="4">
        <f t="shared" si="38"/>
        <v>0</v>
      </c>
      <c r="H254" s="4">
        <f t="shared" si="39"/>
        <v>0</v>
      </c>
      <c r="I254" s="4">
        <f t="shared" si="40"/>
        <v>0</v>
      </c>
      <c r="J254" s="4">
        <f t="shared" si="44"/>
        <v>0</v>
      </c>
      <c r="L254" s="2">
        <f t="shared" si="41"/>
        <v>0</v>
      </c>
      <c r="M254" s="55">
        <f t="shared" si="45"/>
        <v>0</v>
      </c>
      <c r="N254" s="2">
        <f t="shared" si="46"/>
        <v>0</v>
      </c>
    </row>
    <row r="255" spans="2:14" x14ac:dyDescent="0.2">
      <c r="B255">
        <f t="shared" si="47"/>
        <v>224</v>
      </c>
      <c r="C255" s="4">
        <f t="shared" si="42"/>
        <v>0</v>
      </c>
      <c r="D255" s="2">
        <f t="shared" si="36"/>
        <v>0</v>
      </c>
      <c r="E255" s="4">
        <f t="shared" si="37"/>
        <v>0</v>
      </c>
      <c r="F255" s="4">
        <f t="shared" si="43"/>
        <v>0</v>
      </c>
      <c r="G255" s="4">
        <f t="shared" si="38"/>
        <v>0</v>
      </c>
      <c r="H255" s="4">
        <f t="shared" si="39"/>
        <v>0</v>
      </c>
      <c r="I255" s="4">
        <f t="shared" si="40"/>
        <v>0</v>
      </c>
      <c r="J255" s="4">
        <f t="shared" si="44"/>
        <v>0</v>
      </c>
      <c r="L255" s="2">
        <f t="shared" si="41"/>
        <v>0</v>
      </c>
      <c r="M255" s="55">
        <f t="shared" si="45"/>
        <v>0</v>
      </c>
      <c r="N255" s="2">
        <f t="shared" si="46"/>
        <v>0</v>
      </c>
    </row>
    <row r="256" spans="2:14" x14ac:dyDescent="0.2">
      <c r="B256">
        <f t="shared" si="47"/>
        <v>225</v>
      </c>
      <c r="C256" s="4">
        <f t="shared" si="42"/>
        <v>0</v>
      </c>
      <c r="D256" s="2">
        <f t="shared" si="36"/>
        <v>0</v>
      </c>
      <c r="E256" s="4">
        <f t="shared" si="37"/>
        <v>0</v>
      </c>
      <c r="F256" s="4">
        <f t="shared" si="43"/>
        <v>0</v>
      </c>
      <c r="G256" s="4">
        <f t="shared" si="38"/>
        <v>0</v>
      </c>
      <c r="H256" s="4">
        <f t="shared" si="39"/>
        <v>0</v>
      </c>
      <c r="I256" s="4">
        <f t="shared" si="40"/>
        <v>0</v>
      </c>
      <c r="J256" s="4">
        <f t="shared" si="44"/>
        <v>0</v>
      </c>
      <c r="L256" s="2">
        <f t="shared" si="41"/>
        <v>0</v>
      </c>
      <c r="M256" s="55">
        <f t="shared" si="45"/>
        <v>0</v>
      </c>
      <c r="N256" s="2">
        <f t="shared" si="46"/>
        <v>0</v>
      </c>
    </row>
    <row r="257" spans="2:14" x14ac:dyDescent="0.2">
      <c r="B257">
        <f t="shared" si="47"/>
        <v>226</v>
      </c>
      <c r="C257" s="4">
        <f t="shared" si="42"/>
        <v>0</v>
      </c>
      <c r="D257" s="2">
        <f t="shared" si="36"/>
        <v>0</v>
      </c>
      <c r="E257" s="4">
        <f t="shared" si="37"/>
        <v>0</v>
      </c>
      <c r="F257" s="4">
        <f t="shared" si="43"/>
        <v>0</v>
      </c>
      <c r="G257" s="4">
        <f t="shared" si="38"/>
        <v>0</v>
      </c>
      <c r="H257" s="4">
        <f t="shared" si="39"/>
        <v>0</v>
      </c>
      <c r="I257" s="4">
        <f t="shared" si="40"/>
        <v>0</v>
      </c>
      <c r="J257" s="4">
        <f t="shared" si="44"/>
        <v>0</v>
      </c>
      <c r="L257" s="2">
        <f t="shared" si="41"/>
        <v>0</v>
      </c>
      <c r="M257" s="55">
        <f t="shared" si="45"/>
        <v>0</v>
      </c>
      <c r="N257" s="2">
        <f t="shared" si="46"/>
        <v>0</v>
      </c>
    </row>
    <row r="258" spans="2:14" x14ac:dyDescent="0.2">
      <c r="B258">
        <f t="shared" si="47"/>
        <v>227</v>
      </c>
      <c r="C258" s="4">
        <f t="shared" si="42"/>
        <v>0</v>
      </c>
      <c r="D258" s="2">
        <f t="shared" si="36"/>
        <v>0</v>
      </c>
      <c r="E258" s="4">
        <f t="shared" si="37"/>
        <v>0</v>
      </c>
      <c r="F258" s="4">
        <f t="shared" si="43"/>
        <v>0</v>
      </c>
      <c r="G258" s="4">
        <f t="shared" si="38"/>
        <v>0</v>
      </c>
      <c r="H258" s="4">
        <f t="shared" si="39"/>
        <v>0</v>
      </c>
      <c r="I258" s="4">
        <f t="shared" si="40"/>
        <v>0</v>
      </c>
      <c r="J258" s="4">
        <f t="shared" si="44"/>
        <v>0</v>
      </c>
      <c r="L258" s="2">
        <f t="shared" si="41"/>
        <v>0</v>
      </c>
      <c r="M258" s="55">
        <f t="shared" si="45"/>
        <v>0</v>
      </c>
      <c r="N258" s="2">
        <f t="shared" si="46"/>
        <v>0</v>
      </c>
    </row>
    <row r="259" spans="2:14" x14ac:dyDescent="0.2">
      <c r="B259">
        <f t="shared" si="47"/>
        <v>228</v>
      </c>
      <c r="C259" s="4">
        <f t="shared" si="42"/>
        <v>0</v>
      </c>
      <c r="D259" s="2">
        <f t="shared" si="36"/>
        <v>0</v>
      </c>
      <c r="E259" s="4">
        <f t="shared" si="37"/>
        <v>0</v>
      </c>
      <c r="F259" s="4">
        <f t="shared" si="43"/>
        <v>0</v>
      </c>
      <c r="G259" s="4">
        <f t="shared" si="38"/>
        <v>0</v>
      </c>
      <c r="H259" s="4">
        <f t="shared" si="39"/>
        <v>0</v>
      </c>
      <c r="I259" s="4">
        <f t="shared" si="40"/>
        <v>0</v>
      </c>
      <c r="J259" s="4">
        <f t="shared" si="44"/>
        <v>0</v>
      </c>
      <c r="L259" s="2">
        <f t="shared" si="41"/>
        <v>0</v>
      </c>
      <c r="M259" s="55">
        <f t="shared" si="45"/>
        <v>0</v>
      </c>
      <c r="N259" s="2">
        <f t="shared" si="46"/>
        <v>0</v>
      </c>
    </row>
    <row r="260" spans="2:14" x14ac:dyDescent="0.2">
      <c r="B260">
        <f t="shared" si="47"/>
        <v>229</v>
      </c>
      <c r="C260" s="4">
        <f t="shared" si="42"/>
        <v>0</v>
      </c>
      <c r="D260" s="2">
        <f t="shared" si="36"/>
        <v>0</v>
      </c>
      <c r="E260" s="4">
        <f t="shared" si="37"/>
        <v>0</v>
      </c>
      <c r="F260" s="4">
        <f t="shared" si="43"/>
        <v>0</v>
      </c>
      <c r="G260" s="4">
        <f t="shared" si="38"/>
        <v>0</v>
      </c>
      <c r="H260" s="4">
        <f t="shared" si="39"/>
        <v>0</v>
      </c>
      <c r="I260" s="4">
        <f t="shared" si="40"/>
        <v>0</v>
      </c>
      <c r="J260" s="4">
        <f t="shared" si="44"/>
        <v>0</v>
      </c>
      <c r="L260" s="2">
        <f t="shared" si="41"/>
        <v>0</v>
      </c>
      <c r="M260" s="55">
        <f t="shared" si="45"/>
        <v>0</v>
      </c>
      <c r="N260" s="2">
        <f t="shared" si="46"/>
        <v>0</v>
      </c>
    </row>
    <row r="261" spans="2:14" x14ac:dyDescent="0.2">
      <c r="B261">
        <f t="shared" si="47"/>
        <v>230</v>
      </c>
      <c r="C261" s="4">
        <f t="shared" si="42"/>
        <v>0</v>
      </c>
      <c r="D261" s="2">
        <f t="shared" si="36"/>
        <v>0</v>
      </c>
      <c r="E261" s="4">
        <f t="shared" si="37"/>
        <v>0</v>
      </c>
      <c r="F261" s="4">
        <f t="shared" si="43"/>
        <v>0</v>
      </c>
      <c r="G261" s="4">
        <f t="shared" si="38"/>
        <v>0</v>
      </c>
      <c r="H261" s="4">
        <f t="shared" si="39"/>
        <v>0</v>
      </c>
      <c r="I261" s="4">
        <f t="shared" si="40"/>
        <v>0</v>
      </c>
      <c r="J261" s="4">
        <f t="shared" si="44"/>
        <v>0</v>
      </c>
      <c r="L261" s="2">
        <f t="shared" si="41"/>
        <v>0</v>
      </c>
      <c r="M261" s="55">
        <f t="shared" si="45"/>
        <v>0</v>
      </c>
      <c r="N261" s="2">
        <f t="shared" si="46"/>
        <v>0</v>
      </c>
    </row>
    <row r="262" spans="2:14" x14ac:dyDescent="0.2">
      <c r="B262">
        <f t="shared" si="47"/>
        <v>231</v>
      </c>
      <c r="C262" s="4">
        <f t="shared" si="42"/>
        <v>0</v>
      </c>
      <c r="D262" s="2">
        <f t="shared" si="36"/>
        <v>0</v>
      </c>
      <c r="E262" s="4">
        <f t="shared" si="37"/>
        <v>0</v>
      </c>
      <c r="F262" s="4">
        <f t="shared" si="43"/>
        <v>0</v>
      </c>
      <c r="G262" s="4">
        <f t="shared" si="38"/>
        <v>0</v>
      </c>
      <c r="H262" s="4">
        <f t="shared" si="39"/>
        <v>0</v>
      </c>
      <c r="I262" s="4">
        <f t="shared" si="40"/>
        <v>0</v>
      </c>
      <c r="J262" s="4">
        <f t="shared" si="44"/>
        <v>0</v>
      </c>
      <c r="L262" s="2">
        <f t="shared" si="41"/>
        <v>0</v>
      </c>
      <c r="M262" s="55">
        <f t="shared" si="45"/>
        <v>0</v>
      </c>
      <c r="N262" s="2">
        <f t="shared" si="46"/>
        <v>0</v>
      </c>
    </row>
    <row r="263" spans="2:14" x14ac:dyDescent="0.2">
      <c r="B263">
        <f t="shared" si="47"/>
        <v>232</v>
      </c>
      <c r="C263" s="4">
        <f t="shared" si="42"/>
        <v>0</v>
      </c>
      <c r="D263" s="2">
        <f t="shared" si="36"/>
        <v>0</v>
      </c>
      <c r="E263" s="4">
        <f t="shared" si="37"/>
        <v>0</v>
      </c>
      <c r="F263" s="4">
        <f t="shared" si="43"/>
        <v>0</v>
      </c>
      <c r="G263" s="4">
        <f t="shared" si="38"/>
        <v>0</v>
      </c>
      <c r="H263" s="4">
        <f t="shared" si="39"/>
        <v>0</v>
      </c>
      <c r="I263" s="4">
        <f t="shared" si="40"/>
        <v>0</v>
      </c>
      <c r="J263" s="4">
        <f t="shared" si="44"/>
        <v>0</v>
      </c>
      <c r="L263" s="2">
        <f t="shared" si="41"/>
        <v>0</v>
      </c>
      <c r="M263" s="55">
        <f t="shared" si="45"/>
        <v>0</v>
      </c>
      <c r="N263" s="2">
        <f t="shared" si="46"/>
        <v>0</v>
      </c>
    </row>
    <row r="264" spans="2:14" x14ac:dyDescent="0.2">
      <c r="B264">
        <f t="shared" si="47"/>
        <v>233</v>
      </c>
      <c r="C264" s="4">
        <f t="shared" si="42"/>
        <v>0</v>
      </c>
      <c r="D264" s="2">
        <f t="shared" si="36"/>
        <v>0</v>
      </c>
      <c r="E264" s="4">
        <f t="shared" si="37"/>
        <v>0</v>
      </c>
      <c r="F264" s="4">
        <f t="shared" si="43"/>
        <v>0</v>
      </c>
      <c r="G264" s="4">
        <f t="shared" si="38"/>
        <v>0</v>
      </c>
      <c r="H264" s="4">
        <f t="shared" si="39"/>
        <v>0</v>
      </c>
      <c r="I264" s="4">
        <f t="shared" si="40"/>
        <v>0</v>
      </c>
      <c r="J264" s="4">
        <f t="shared" si="44"/>
        <v>0</v>
      </c>
      <c r="L264" s="2">
        <f t="shared" si="41"/>
        <v>0</v>
      </c>
      <c r="M264" s="55">
        <f t="shared" si="45"/>
        <v>0</v>
      </c>
      <c r="N264" s="2">
        <f t="shared" si="46"/>
        <v>0</v>
      </c>
    </row>
    <row r="265" spans="2:14" x14ac:dyDescent="0.2">
      <c r="B265">
        <f t="shared" si="47"/>
        <v>234</v>
      </c>
      <c r="C265" s="4">
        <f t="shared" si="42"/>
        <v>0</v>
      </c>
      <c r="D265" s="2">
        <f t="shared" si="36"/>
        <v>0</v>
      </c>
      <c r="E265" s="4">
        <f t="shared" si="37"/>
        <v>0</v>
      </c>
      <c r="F265" s="4">
        <f t="shared" si="43"/>
        <v>0</v>
      </c>
      <c r="G265" s="4">
        <f t="shared" si="38"/>
        <v>0</v>
      </c>
      <c r="H265" s="4">
        <f t="shared" si="39"/>
        <v>0</v>
      </c>
      <c r="I265" s="4">
        <f t="shared" si="40"/>
        <v>0</v>
      </c>
      <c r="J265" s="4">
        <f t="shared" si="44"/>
        <v>0</v>
      </c>
      <c r="L265" s="2">
        <f t="shared" si="41"/>
        <v>0</v>
      </c>
      <c r="M265" s="55">
        <f t="shared" si="45"/>
        <v>0</v>
      </c>
      <c r="N265" s="2">
        <f t="shared" si="46"/>
        <v>0</v>
      </c>
    </row>
    <row r="266" spans="2:14" x14ac:dyDescent="0.2">
      <c r="B266">
        <f t="shared" si="47"/>
        <v>235</v>
      </c>
      <c r="C266" s="4">
        <f t="shared" si="42"/>
        <v>0</v>
      </c>
      <c r="D266" s="2">
        <f t="shared" si="36"/>
        <v>0</v>
      </c>
      <c r="E266" s="4">
        <f t="shared" si="37"/>
        <v>0</v>
      </c>
      <c r="F266" s="4">
        <f t="shared" si="43"/>
        <v>0</v>
      </c>
      <c r="G266" s="4">
        <f t="shared" si="38"/>
        <v>0</v>
      </c>
      <c r="H266" s="4">
        <f t="shared" si="39"/>
        <v>0</v>
      </c>
      <c r="I266" s="4">
        <f t="shared" si="40"/>
        <v>0</v>
      </c>
      <c r="J266" s="4">
        <f t="shared" si="44"/>
        <v>0</v>
      </c>
      <c r="L266" s="2">
        <f t="shared" si="41"/>
        <v>0</v>
      </c>
      <c r="M266" s="55">
        <f t="shared" si="45"/>
        <v>0</v>
      </c>
      <c r="N266" s="2">
        <f t="shared" si="46"/>
        <v>0</v>
      </c>
    </row>
    <row r="267" spans="2:14" x14ac:dyDescent="0.2">
      <c r="B267">
        <f t="shared" si="47"/>
        <v>236</v>
      </c>
      <c r="C267" s="4">
        <f t="shared" si="42"/>
        <v>0</v>
      </c>
      <c r="D267" s="2">
        <f t="shared" si="36"/>
        <v>0</v>
      </c>
      <c r="E267" s="4">
        <f t="shared" si="37"/>
        <v>0</v>
      </c>
      <c r="F267" s="4">
        <f t="shared" si="43"/>
        <v>0</v>
      </c>
      <c r="G267" s="4">
        <f t="shared" si="38"/>
        <v>0</v>
      </c>
      <c r="H267" s="4">
        <f t="shared" si="39"/>
        <v>0</v>
      </c>
      <c r="I267" s="4">
        <f t="shared" si="40"/>
        <v>0</v>
      </c>
      <c r="J267" s="4">
        <f t="shared" si="44"/>
        <v>0</v>
      </c>
      <c r="L267" s="2">
        <f t="shared" si="41"/>
        <v>0</v>
      </c>
      <c r="M267" s="55">
        <f t="shared" si="45"/>
        <v>0</v>
      </c>
      <c r="N267" s="2">
        <f t="shared" si="46"/>
        <v>0</v>
      </c>
    </row>
    <row r="268" spans="2:14" x14ac:dyDescent="0.2">
      <c r="B268">
        <f t="shared" si="47"/>
        <v>237</v>
      </c>
      <c r="C268" s="4">
        <f t="shared" si="42"/>
        <v>0</v>
      </c>
      <c r="D268" s="2">
        <f t="shared" si="36"/>
        <v>0</v>
      </c>
      <c r="E268" s="4">
        <f t="shared" si="37"/>
        <v>0</v>
      </c>
      <c r="F268" s="4">
        <f t="shared" si="43"/>
        <v>0</v>
      </c>
      <c r="G268" s="4">
        <f t="shared" si="38"/>
        <v>0</v>
      </c>
      <c r="H268" s="4">
        <f t="shared" si="39"/>
        <v>0</v>
      </c>
      <c r="I268" s="4">
        <f t="shared" si="40"/>
        <v>0</v>
      </c>
      <c r="J268" s="4">
        <f t="shared" si="44"/>
        <v>0</v>
      </c>
      <c r="L268" s="2">
        <f t="shared" si="41"/>
        <v>0</v>
      </c>
      <c r="M268" s="55">
        <f t="shared" si="45"/>
        <v>0</v>
      </c>
      <c r="N268" s="2">
        <f t="shared" si="46"/>
        <v>0</v>
      </c>
    </row>
    <row r="269" spans="2:14" x14ac:dyDescent="0.2">
      <c r="B269">
        <f t="shared" si="47"/>
        <v>238</v>
      </c>
      <c r="C269" s="4">
        <f t="shared" si="42"/>
        <v>0</v>
      </c>
      <c r="D269" s="2">
        <f t="shared" si="36"/>
        <v>0</v>
      </c>
      <c r="E269" s="4">
        <f t="shared" si="37"/>
        <v>0</v>
      </c>
      <c r="F269" s="4">
        <f t="shared" si="43"/>
        <v>0</v>
      </c>
      <c r="G269" s="4">
        <f t="shared" si="38"/>
        <v>0</v>
      </c>
      <c r="H269" s="4">
        <f t="shared" si="39"/>
        <v>0</v>
      </c>
      <c r="I269" s="4">
        <f t="shared" si="40"/>
        <v>0</v>
      </c>
      <c r="J269" s="4">
        <f t="shared" si="44"/>
        <v>0</v>
      </c>
      <c r="L269" s="2">
        <f t="shared" si="41"/>
        <v>0</v>
      </c>
      <c r="M269" s="55">
        <f t="shared" si="45"/>
        <v>0</v>
      </c>
      <c r="N269" s="2">
        <f t="shared" si="46"/>
        <v>0</v>
      </c>
    </row>
    <row r="270" spans="2:14" x14ac:dyDescent="0.2">
      <c r="B270">
        <f t="shared" si="47"/>
        <v>239</v>
      </c>
      <c r="C270" s="4">
        <f t="shared" si="42"/>
        <v>0</v>
      </c>
      <c r="D270" s="2">
        <f t="shared" si="36"/>
        <v>0</v>
      </c>
      <c r="E270" s="4">
        <f t="shared" si="37"/>
        <v>0</v>
      </c>
      <c r="F270" s="4">
        <f t="shared" si="43"/>
        <v>0</v>
      </c>
      <c r="G270" s="4">
        <f t="shared" si="38"/>
        <v>0</v>
      </c>
      <c r="H270" s="4">
        <f t="shared" si="39"/>
        <v>0</v>
      </c>
      <c r="I270" s="4">
        <f t="shared" si="40"/>
        <v>0</v>
      </c>
      <c r="J270" s="4">
        <f t="shared" si="44"/>
        <v>0</v>
      </c>
      <c r="L270" s="2">
        <f t="shared" si="41"/>
        <v>0</v>
      </c>
      <c r="M270" s="55">
        <f t="shared" si="45"/>
        <v>0</v>
      </c>
      <c r="N270" s="2">
        <f t="shared" si="46"/>
        <v>0</v>
      </c>
    </row>
    <row r="271" spans="2:14" x14ac:dyDescent="0.2">
      <c r="B271">
        <f t="shared" si="47"/>
        <v>240</v>
      </c>
      <c r="C271" s="4">
        <f t="shared" si="42"/>
        <v>0</v>
      </c>
      <c r="D271" s="2">
        <f t="shared" si="36"/>
        <v>0</v>
      </c>
      <c r="E271" s="4">
        <f t="shared" si="37"/>
        <v>0</v>
      </c>
      <c r="F271" s="4">
        <f t="shared" si="43"/>
        <v>0</v>
      </c>
      <c r="G271" s="4">
        <f t="shared" si="38"/>
        <v>0</v>
      </c>
      <c r="H271" s="4">
        <f t="shared" si="39"/>
        <v>0</v>
      </c>
      <c r="I271" s="4">
        <f t="shared" si="40"/>
        <v>0</v>
      </c>
      <c r="J271" s="4">
        <f t="shared" si="44"/>
        <v>0</v>
      </c>
      <c r="L271" s="2">
        <f t="shared" si="41"/>
        <v>0</v>
      </c>
      <c r="M271" s="55">
        <f t="shared" si="45"/>
        <v>0</v>
      </c>
      <c r="N271" s="2">
        <f t="shared" si="46"/>
        <v>0</v>
      </c>
    </row>
    <row r="272" spans="2:14" x14ac:dyDescent="0.2">
      <c r="B272">
        <f t="shared" si="47"/>
        <v>241</v>
      </c>
      <c r="C272" s="4">
        <f t="shared" si="42"/>
        <v>0</v>
      </c>
      <c r="D272" s="2">
        <f t="shared" si="36"/>
        <v>0</v>
      </c>
      <c r="E272" s="4">
        <f t="shared" si="37"/>
        <v>0</v>
      </c>
      <c r="F272" s="4">
        <f t="shared" si="43"/>
        <v>0</v>
      </c>
      <c r="G272" s="4">
        <f t="shared" si="38"/>
        <v>0</v>
      </c>
      <c r="H272" s="4">
        <f t="shared" si="39"/>
        <v>0</v>
      </c>
      <c r="I272" s="4">
        <f t="shared" si="40"/>
        <v>0</v>
      </c>
      <c r="J272" s="4">
        <f t="shared" si="44"/>
        <v>0</v>
      </c>
      <c r="L272" s="2">
        <f t="shared" si="41"/>
        <v>0</v>
      </c>
      <c r="M272" s="55">
        <f t="shared" si="45"/>
        <v>0</v>
      </c>
      <c r="N272" s="2">
        <f t="shared" si="46"/>
        <v>0</v>
      </c>
    </row>
    <row r="273" spans="2:14" x14ac:dyDescent="0.2">
      <c r="B273">
        <f t="shared" si="47"/>
        <v>242</v>
      </c>
      <c r="C273" s="4">
        <f t="shared" si="42"/>
        <v>0</v>
      </c>
      <c r="D273" s="2">
        <f t="shared" si="36"/>
        <v>0</v>
      </c>
      <c r="E273" s="4">
        <f t="shared" si="37"/>
        <v>0</v>
      </c>
      <c r="F273" s="4">
        <f t="shared" si="43"/>
        <v>0</v>
      </c>
      <c r="G273" s="4">
        <f t="shared" si="38"/>
        <v>0</v>
      </c>
      <c r="H273" s="4">
        <f t="shared" si="39"/>
        <v>0</v>
      </c>
      <c r="I273" s="4">
        <f t="shared" si="40"/>
        <v>0</v>
      </c>
      <c r="J273" s="4">
        <f t="shared" si="44"/>
        <v>0</v>
      </c>
      <c r="L273" s="2">
        <f t="shared" si="41"/>
        <v>0</v>
      </c>
      <c r="M273" s="55">
        <f t="shared" si="45"/>
        <v>0</v>
      </c>
      <c r="N273" s="2">
        <f t="shared" si="46"/>
        <v>0</v>
      </c>
    </row>
    <row r="274" spans="2:14" x14ac:dyDescent="0.2">
      <c r="B274">
        <f t="shared" si="47"/>
        <v>243</v>
      </c>
      <c r="C274" s="4">
        <f t="shared" si="42"/>
        <v>0</v>
      </c>
      <c r="D274" s="2">
        <f t="shared" si="36"/>
        <v>0</v>
      </c>
      <c r="E274" s="4">
        <f t="shared" si="37"/>
        <v>0</v>
      </c>
      <c r="F274" s="4">
        <f t="shared" si="43"/>
        <v>0</v>
      </c>
      <c r="G274" s="4">
        <f t="shared" si="38"/>
        <v>0</v>
      </c>
      <c r="H274" s="4">
        <f t="shared" si="39"/>
        <v>0</v>
      </c>
      <c r="I274" s="4">
        <f t="shared" si="40"/>
        <v>0</v>
      </c>
      <c r="J274" s="4">
        <f t="shared" si="44"/>
        <v>0</v>
      </c>
      <c r="L274" s="2">
        <f t="shared" si="41"/>
        <v>0</v>
      </c>
      <c r="M274" s="55">
        <f t="shared" si="45"/>
        <v>0</v>
      </c>
      <c r="N274" s="2">
        <f t="shared" si="46"/>
        <v>0</v>
      </c>
    </row>
    <row r="275" spans="2:14" x14ac:dyDescent="0.2">
      <c r="B275">
        <f t="shared" si="47"/>
        <v>244</v>
      </c>
      <c r="C275" s="4">
        <f t="shared" si="42"/>
        <v>0</v>
      </c>
      <c r="D275" s="2">
        <f t="shared" si="36"/>
        <v>0</v>
      </c>
      <c r="E275" s="4">
        <f t="shared" si="37"/>
        <v>0</v>
      </c>
      <c r="F275" s="4">
        <f t="shared" si="43"/>
        <v>0</v>
      </c>
      <c r="G275" s="4">
        <f t="shared" si="38"/>
        <v>0</v>
      </c>
      <c r="H275" s="4">
        <f t="shared" si="39"/>
        <v>0</v>
      </c>
      <c r="I275" s="4">
        <f t="shared" si="40"/>
        <v>0</v>
      </c>
      <c r="J275" s="4">
        <f t="shared" si="44"/>
        <v>0</v>
      </c>
      <c r="L275" s="2">
        <f t="shared" si="41"/>
        <v>0</v>
      </c>
      <c r="M275" s="55">
        <f t="shared" si="45"/>
        <v>0</v>
      </c>
      <c r="N275" s="2">
        <f t="shared" si="46"/>
        <v>0</v>
      </c>
    </row>
    <row r="276" spans="2:14" x14ac:dyDescent="0.2">
      <c r="B276">
        <f t="shared" si="47"/>
        <v>245</v>
      </c>
      <c r="C276" s="4">
        <f t="shared" si="42"/>
        <v>0</v>
      </c>
      <c r="D276" s="2">
        <f t="shared" si="36"/>
        <v>0</v>
      </c>
      <c r="E276" s="4">
        <f t="shared" si="37"/>
        <v>0</v>
      </c>
      <c r="F276" s="4">
        <f t="shared" si="43"/>
        <v>0</v>
      </c>
      <c r="G276" s="4">
        <f t="shared" si="38"/>
        <v>0</v>
      </c>
      <c r="H276" s="4">
        <f t="shared" si="39"/>
        <v>0</v>
      </c>
      <c r="I276" s="4">
        <f t="shared" si="40"/>
        <v>0</v>
      </c>
      <c r="J276" s="4">
        <f t="shared" si="44"/>
        <v>0</v>
      </c>
      <c r="L276" s="2">
        <f t="shared" si="41"/>
        <v>0</v>
      </c>
      <c r="M276" s="55">
        <f t="shared" si="45"/>
        <v>0</v>
      </c>
      <c r="N276" s="2">
        <f t="shared" si="46"/>
        <v>0</v>
      </c>
    </row>
    <row r="277" spans="2:14" x14ac:dyDescent="0.2">
      <c r="B277">
        <f t="shared" si="47"/>
        <v>246</v>
      </c>
      <c r="C277" s="4">
        <f t="shared" si="42"/>
        <v>0</v>
      </c>
      <c r="D277" s="2">
        <f t="shared" si="36"/>
        <v>0</v>
      </c>
      <c r="E277" s="4">
        <f t="shared" si="37"/>
        <v>0</v>
      </c>
      <c r="F277" s="4">
        <f t="shared" si="43"/>
        <v>0</v>
      </c>
      <c r="G277" s="4">
        <f t="shared" si="38"/>
        <v>0</v>
      </c>
      <c r="H277" s="4">
        <f t="shared" si="39"/>
        <v>0</v>
      </c>
      <c r="I277" s="4">
        <f t="shared" si="40"/>
        <v>0</v>
      </c>
      <c r="J277" s="4">
        <f t="shared" si="44"/>
        <v>0</v>
      </c>
      <c r="L277" s="2">
        <f t="shared" si="41"/>
        <v>0</v>
      </c>
      <c r="M277" s="55">
        <f t="shared" si="45"/>
        <v>0</v>
      </c>
      <c r="N277" s="2">
        <f t="shared" si="46"/>
        <v>0</v>
      </c>
    </row>
    <row r="278" spans="2:14" x14ac:dyDescent="0.2">
      <c r="B278">
        <f t="shared" si="47"/>
        <v>247</v>
      </c>
      <c r="C278" s="4">
        <f t="shared" si="42"/>
        <v>0</v>
      </c>
      <c r="D278" s="2">
        <f t="shared" si="36"/>
        <v>0</v>
      </c>
      <c r="E278" s="4">
        <f t="shared" si="37"/>
        <v>0</v>
      </c>
      <c r="F278" s="4">
        <f t="shared" si="43"/>
        <v>0</v>
      </c>
      <c r="G278" s="4">
        <f t="shared" si="38"/>
        <v>0</v>
      </c>
      <c r="H278" s="4">
        <f t="shared" si="39"/>
        <v>0</v>
      </c>
      <c r="I278" s="4">
        <f t="shared" si="40"/>
        <v>0</v>
      </c>
      <c r="J278" s="4">
        <f t="shared" si="44"/>
        <v>0</v>
      </c>
      <c r="L278" s="2">
        <f t="shared" si="41"/>
        <v>0</v>
      </c>
      <c r="M278" s="55">
        <f t="shared" si="45"/>
        <v>0</v>
      </c>
      <c r="N278" s="2">
        <f t="shared" si="46"/>
        <v>0</v>
      </c>
    </row>
    <row r="279" spans="2:14" x14ac:dyDescent="0.2">
      <c r="B279">
        <f t="shared" si="47"/>
        <v>248</v>
      </c>
      <c r="C279" s="4">
        <f t="shared" si="42"/>
        <v>0</v>
      </c>
      <c r="D279" s="2">
        <f t="shared" si="36"/>
        <v>0</v>
      </c>
      <c r="E279" s="4">
        <f t="shared" si="37"/>
        <v>0</v>
      </c>
      <c r="F279" s="4">
        <f t="shared" si="43"/>
        <v>0</v>
      </c>
      <c r="G279" s="4">
        <f t="shared" si="38"/>
        <v>0</v>
      </c>
      <c r="H279" s="4">
        <f t="shared" si="39"/>
        <v>0</v>
      </c>
      <c r="I279" s="4">
        <f t="shared" si="40"/>
        <v>0</v>
      </c>
      <c r="J279" s="4">
        <f t="shared" si="44"/>
        <v>0</v>
      </c>
      <c r="L279" s="2">
        <f t="shared" si="41"/>
        <v>0</v>
      </c>
      <c r="M279" s="55">
        <f t="shared" si="45"/>
        <v>0</v>
      </c>
      <c r="N279" s="2">
        <f t="shared" si="46"/>
        <v>0</v>
      </c>
    </row>
    <row r="280" spans="2:14" x14ac:dyDescent="0.2">
      <c r="B280">
        <f t="shared" si="47"/>
        <v>249</v>
      </c>
      <c r="C280" s="4">
        <f t="shared" si="42"/>
        <v>0</v>
      </c>
      <c r="D280" s="2">
        <f t="shared" si="36"/>
        <v>0</v>
      </c>
      <c r="E280" s="4">
        <f t="shared" si="37"/>
        <v>0</v>
      </c>
      <c r="F280" s="4">
        <f t="shared" si="43"/>
        <v>0</v>
      </c>
      <c r="G280" s="4">
        <f t="shared" si="38"/>
        <v>0</v>
      </c>
      <c r="H280" s="4">
        <f t="shared" si="39"/>
        <v>0</v>
      </c>
      <c r="I280" s="4">
        <f t="shared" si="40"/>
        <v>0</v>
      </c>
      <c r="J280" s="4">
        <f t="shared" si="44"/>
        <v>0</v>
      </c>
      <c r="L280" s="2">
        <f t="shared" si="41"/>
        <v>0</v>
      </c>
      <c r="M280" s="55">
        <f t="shared" si="45"/>
        <v>0</v>
      </c>
      <c r="N280" s="2">
        <f t="shared" si="46"/>
        <v>0</v>
      </c>
    </row>
    <row r="281" spans="2:14" x14ac:dyDescent="0.2">
      <c r="B281">
        <f t="shared" si="47"/>
        <v>250</v>
      </c>
      <c r="C281" s="4">
        <f t="shared" si="42"/>
        <v>0</v>
      </c>
      <c r="D281" s="2">
        <f t="shared" si="36"/>
        <v>0</v>
      </c>
      <c r="E281" s="4">
        <f t="shared" si="37"/>
        <v>0</v>
      </c>
      <c r="F281" s="4">
        <f t="shared" si="43"/>
        <v>0</v>
      </c>
      <c r="G281" s="4">
        <f t="shared" si="38"/>
        <v>0</v>
      </c>
      <c r="H281" s="4">
        <f t="shared" si="39"/>
        <v>0</v>
      </c>
      <c r="I281" s="4">
        <f t="shared" si="40"/>
        <v>0</v>
      </c>
      <c r="J281" s="4">
        <f t="shared" si="44"/>
        <v>0</v>
      </c>
      <c r="L281" s="2">
        <f t="shared" si="41"/>
        <v>0</v>
      </c>
      <c r="M281" s="55">
        <f t="shared" si="45"/>
        <v>0</v>
      </c>
      <c r="N281" s="2">
        <f t="shared" si="46"/>
        <v>0</v>
      </c>
    </row>
    <row r="282" spans="2:14" x14ac:dyDescent="0.2">
      <c r="B282">
        <f t="shared" si="47"/>
        <v>251</v>
      </c>
      <c r="C282" s="4">
        <f t="shared" si="42"/>
        <v>0</v>
      </c>
      <c r="D282" s="2">
        <f t="shared" si="36"/>
        <v>0</v>
      </c>
      <c r="E282" s="4">
        <f t="shared" si="37"/>
        <v>0</v>
      </c>
      <c r="F282" s="4">
        <f t="shared" si="43"/>
        <v>0</v>
      </c>
      <c r="G282" s="4">
        <f t="shared" si="38"/>
        <v>0</v>
      </c>
      <c r="H282" s="4">
        <f t="shared" si="39"/>
        <v>0</v>
      </c>
      <c r="I282" s="4">
        <f t="shared" si="40"/>
        <v>0</v>
      </c>
      <c r="J282" s="4">
        <f t="shared" si="44"/>
        <v>0</v>
      </c>
      <c r="L282" s="2">
        <f t="shared" si="41"/>
        <v>0</v>
      </c>
      <c r="M282" s="55">
        <f t="shared" si="45"/>
        <v>0</v>
      </c>
      <c r="N282" s="2">
        <f t="shared" si="46"/>
        <v>0</v>
      </c>
    </row>
    <row r="283" spans="2:14" x14ac:dyDescent="0.2">
      <c r="B283">
        <f t="shared" si="47"/>
        <v>252</v>
      </c>
      <c r="C283" s="4">
        <f t="shared" si="42"/>
        <v>0</v>
      </c>
      <c r="D283" s="2">
        <f t="shared" si="36"/>
        <v>0</v>
      </c>
      <c r="E283" s="4">
        <f t="shared" si="37"/>
        <v>0</v>
      </c>
      <c r="F283" s="4">
        <f t="shared" si="43"/>
        <v>0</v>
      </c>
      <c r="G283" s="4">
        <f t="shared" si="38"/>
        <v>0</v>
      </c>
      <c r="H283" s="4">
        <f t="shared" si="39"/>
        <v>0</v>
      </c>
      <c r="I283" s="4">
        <f t="shared" si="40"/>
        <v>0</v>
      </c>
      <c r="J283" s="4">
        <f t="shared" si="44"/>
        <v>0</v>
      </c>
      <c r="L283" s="2">
        <f t="shared" si="41"/>
        <v>0</v>
      </c>
      <c r="M283" s="55">
        <f t="shared" si="45"/>
        <v>0</v>
      </c>
      <c r="N283" s="2">
        <f t="shared" si="46"/>
        <v>0</v>
      </c>
    </row>
    <row r="284" spans="2:14" x14ac:dyDescent="0.2">
      <c r="B284">
        <f t="shared" si="47"/>
        <v>253</v>
      </c>
      <c r="C284" s="4">
        <f t="shared" si="42"/>
        <v>0</v>
      </c>
      <c r="D284" s="2">
        <f t="shared" si="36"/>
        <v>0</v>
      </c>
      <c r="E284" s="4">
        <f t="shared" si="37"/>
        <v>0</v>
      </c>
      <c r="F284" s="4">
        <f t="shared" si="43"/>
        <v>0</v>
      </c>
      <c r="G284" s="4">
        <f t="shared" si="38"/>
        <v>0</v>
      </c>
      <c r="H284" s="4">
        <f t="shared" si="39"/>
        <v>0</v>
      </c>
      <c r="I284" s="4">
        <f t="shared" si="40"/>
        <v>0</v>
      </c>
      <c r="J284" s="4">
        <f t="shared" si="44"/>
        <v>0</v>
      </c>
      <c r="L284" s="2">
        <f t="shared" si="41"/>
        <v>0</v>
      </c>
      <c r="M284" s="55">
        <f t="shared" si="45"/>
        <v>0</v>
      </c>
      <c r="N284" s="2">
        <f t="shared" si="46"/>
        <v>0</v>
      </c>
    </row>
    <row r="285" spans="2:14" x14ac:dyDescent="0.2">
      <c r="B285">
        <f t="shared" si="47"/>
        <v>254</v>
      </c>
      <c r="C285" s="4">
        <f t="shared" si="42"/>
        <v>0</v>
      </c>
      <c r="D285" s="2">
        <f t="shared" si="36"/>
        <v>0</v>
      </c>
      <c r="E285" s="4">
        <f t="shared" si="37"/>
        <v>0</v>
      </c>
      <c r="F285" s="4">
        <f t="shared" si="43"/>
        <v>0</v>
      </c>
      <c r="G285" s="4">
        <f t="shared" si="38"/>
        <v>0</v>
      </c>
      <c r="H285" s="4">
        <f t="shared" si="39"/>
        <v>0</v>
      </c>
      <c r="I285" s="4">
        <f t="shared" si="40"/>
        <v>0</v>
      </c>
      <c r="J285" s="4">
        <f t="shared" si="44"/>
        <v>0</v>
      </c>
      <c r="L285" s="2">
        <f t="shared" si="41"/>
        <v>0</v>
      </c>
      <c r="M285" s="55">
        <f t="shared" si="45"/>
        <v>0</v>
      </c>
      <c r="N285" s="2">
        <f t="shared" si="46"/>
        <v>0</v>
      </c>
    </row>
    <row r="286" spans="2:14" x14ac:dyDescent="0.2">
      <c r="B286">
        <f t="shared" si="47"/>
        <v>255</v>
      </c>
      <c r="C286" s="4">
        <f t="shared" si="42"/>
        <v>0</v>
      </c>
      <c r="D286" s="2">
        <f t="shared" si="36"/>
        <v>0</v>
      </c>
      <c r="E286" s="4">
        <f t="shared" si="37"/>
        <v>0</v>
      </c>
      <c r="F286" s="4">
        <f t="shared" si="43"/>
        <v>0</v>
      </c>
      <c r="G286" s="4">
        <f t="shared" si="38"/>
        <v>0</v>
      </c>
      <c r="H286" s="4">
        <f t="shared" si="39"/>
        <v>0</v>
      </c>
      <c r="I286" s="4">
        <f t="shared" si="40"/>
        <v>0</v>
      </c>
      <c r="J286" s="4">
        <f t="shared" si="44"/>
        <v>0</v>
      </c>
      <c r="L286" s="2">
        <f t="shared" si="41"/>
        <v>0</v>
      </c>
      <c r="M286" s="55">
        <f t="shared" si="45"/>
        <v>0</v>
      </c>
      <c r="N286" s="2">
        <f t="shared" si="46"/>
        <v>0</v>
      </c>
    </row>
    <row r="287" spans="2:14" x14ac:dyDescent="0.2">
      <c r="B287">
        <f t="shared" si="47"/>
        <v>256</v>
      </c>
      <c r="C287" s="4">
        <f t="shared" si="42"/>
        <v>0</v>
      </c>
      <c r="D287" s="2">
        <f t="shared" si="36"/>
        <v>0</v>
      </c>
      <c r="E287" s="4">
        <f t="shared" si="37"/>
        <v>0</v>
      </c>
      <c r="F287" s="4">
        <f t="shared" si="43"/>
        <v>0</v>
      </c>
      <c r="G287" s="4">
        <f t="shared" si="38"/>
        <v>0</v>
      </c>
      <c r="H287" s="4">
        <f t="shared" si="39"/>
        <v>0</v>
      </c>
      <c r="I287" s="4">
        <f t="shared" si="40"/>
        <v>0</v>
      </c>
      <c r="J287" s="4">
        <f t="shared" si="44"/>
        <v>0</v>
      </c>
      <c r="L287" s="2">
        <f t="shared" si="41"/>
        <v>0</v>
      </c>
      <c r="M287" s="55">
        <f t="shared" si="45"/>
        <v>0</v>
      </c>
      <c r="N287" s="2">
        <f t="shared" si="46"/>
        <v>0</v>
      </c>
    </row>
    <row r="288" spans="2:14" x14ac:dyDescent="0.2">
      <c r="B288">
        <f t="shared" si="47"/>
        <v>257</v>
      </c>
      <c r="C288" s="4">
        <f t="shared" si="42"/>
        <v>0</v>
      </c>
      <c r="D288" s="2">
        <f t="shared" ref="D288:D351" si="48">IF(B288&lt;=$C$12,IF(B288&lt;=$C$7,ROUND($C$4*$C$8/$C$6,2),$C$20),0)</f>
        <v>0</v>
      </c>
      <c r="E288" s="4">
        <f t="shared" ref="E288:E351" si="49">IF(B288&lt;=$C$12,ROUND(C288*$C$8/$C$6,2),0)</f>
        <v>0</v>
      </c>
      <c r="F288" s="4">
        <f t="shared" si="43"/>
        <v>0</v>
      </c>
      <c r="G288" s="4">
        <f t="shared" ref="G288:G351" si="50">IF(B288&lt;=$C$12,C288-F288,0)</f>
        <v>0</v>
      </c>
      <c r="H288" s="4">
        <f t="shared" ref="H288:H351" si="51">IF(B288=$C$12,$C$13*G288,0)</f>
        <v>0</v>
      </c>
      <c r="I288" s="4">
        <f t="shared" ref="I288:I351" si="52">IF(B288=$C$12,G288+H288,0)</f>
        <v>0</v>
      </c>
      <c r="J288" s="4">
        <f t="shared" si="44"/>
        <v>0</v>
      </c>
      <c r="L288" s="2">
        <f t="shared" ref="L288:L351" si="53">IF(B288&lt;=$C$12,L287+$M$16,0)</f>
        <v>0</v>
      </c>
      <c r="M288" s="55">
        <f t="shared" si="45"/>
        <v>0</v>
      </c>
      <c r="N288" s="2">
        <f t="shared" si="46"/>
        <v>0</v>
      </c>
    </row>
    <row r="289" spans="2:14" x14ac:dyDescent="0.2">
      <c r="B289">
        <f t="shared" si="47"/>
        <v>258</v>
      </c>
      <c r="C289" s="4">
        <f t="shared" ref="C289:C352" si="54">IF(B289&lt;=$C$12,G288,0)</f>
        <v>0</v>
      </c>
      <c r="D289" s="2">
        <f t="shared" si="48"/>
        <v>0</v>
      </c>
      <c r="E289" s="4">
        <f t="shared" si="49"/>
        <v>0</v>
      </c>
      <c r="F289" s="4">
        <f t="shared" ref="F289:F352" si="55">IF(B289&lt;=$C$12,D289-E289,0)</f>
        <v>0</v>
      </c>
      <c r="G289" s="4">
        <f t="shared" si="50"/>
        <v>0</v>
      </c>
      <c r="H289" s="4">
        <f t="shared" si="51"/>
        <v>0</v>
      </c>
      <c r="I289" s="4">
        <f t="shared" si="52"/>
        <v>0</v>
      </c>
      <c r="J289" s="4">
        <f t="shared" ref="J289:J352" si="56">IF(B289&lt;=$C$12,-D289-I289,0)</f>
        <v>0</v>
      </c>
      <c r="L289" s="2">
        <f t="shared" si="53"/>
        <v>0</v>
      </c>
      <c r="M289" s="55">
        <f t="shared" ref="M289:M352" si="57">($M$17/$C$6)*L289</f>
        <v>0</v>
      </c>
      <c r="N289" s="2">
        <f t="shared" ref="N289:N352" si="58">J289-M289</f>
        <v>0</v>
      </c>
    </row>
    <row r="290" spans="2:14" x14ac:dyDescent="0.2">
      <c r="B290">
        <f t="shared" ref="B290:B353" si="59">B289+1</f>
        <v>259</v>
      </c>
      <c r="C290" s="4">
        <f t="shared" si="54"/>
        <v>0</v>
      </c>
      <c r="D290" s="2">
        <f t="shared" si="48"/>
        <v>0</v>
      </c>
      <c r="E290" s="4">
        <f t="shared" si="49"/>
        <v>0</v>
      </c>
      <c r="F290" s="4">
        <f t="shared" si="55"/>
        <v>0</v>
      </c>
      <c r="G290" s="4">
        <f t="shared" si="50"/>
        <v>0</v>
      </c>
      <c r="H290" s="4">
        <f t="shared" si="51"/>
        <v>0</v>
      </c>
      <c r="I290" s="4">
        <f t="shared" si="52"/>
        <v>0</v>
      </c>
      <c r="J290" s="4">
        <f t="shared" si="56"/>
        <v>0</v>
      </c>
      <c r="L290" s="2">
        <f t="shared" si="53"/>
        <v>0</v>
      </c>
      <c r="M290" s="55">
        <f t="shared" si="57"/>
        <v>0</v>
      </c>
      <c r="N290" s="2">
        <f t="shared" si="58"/>
        <v>0</v>
      </c>
    </row>
    <row r="291" spans="2:14" x14ac:dyDescent="0.2">
      <c r="B291">
        <f t="shared" si="59"/>
        <v>260</v>
      </c>
      <c r="C291" s="4">
        <f t="shared" si="54"/>
        <v>0</v>
      </c>
      <c r="D291" s="2">
        <f t="shared" si="48"/>
        <v>0</v>
      </c>
      <c r="E291" s="4">
        <f t="shared" si="49"/>
        <v>0</v>
      </c>
      <c r="F291" s="4">
        <f t="shared" si="55"/>
        <v>0</v>
      </c>
      <c r="G291" s="4">
        <f t="shared" si="50"/>
        <v>0</v>
      </c>
      <c r="H291" s="4">
        <f t="shared" si="51"/>
        <v>0</v>
      </c>
      <c r="I291" s="4">
        <f t="shared" si="52"/>
        <v>0</v>
      </c>
      <c r="J291" s="4">
        <f t="shared" si="56"/>
        <v>0</v>
      </c>
      <c r="L291" s="2">
        <f t="shared" si="53"/>
        <v>0</v>
      </c>
      <c r="M291" s="55">
        <f t="shared" si="57"/>
        <v>0</v>
      </c>
      <c r="N291" s="2">
        <f t="shared" si="58"/>
        <v>0</v>
      </c>
    </row>
    <row r="292" spans="2:14" x14ac:dyDescent="0.2">
      <c r="B292">
        <f t="shared" si="59"/>
        <v>261</v>
      </c>
      <c r="C292" s="4">
        <f t="shared" si="54"/>
        <v>0</v>
      </c>
      <c r="D292" s="2">
        <f t="shared" si="48"/>
        <v>0</v>
      </c>
      <c r="E292" s="4">
        <f t="shared" si="49"/>
        <v>0</v>
      </c>
      <c r="F292" s="4">
        <f t="shared" si="55"/>
        <v>0</v>
      </c>
      <c r="G292" s="4">
        <f t="shared" si="50"/>
        <v>0</v>
      </c>
      <c r="H292" s="4">
        <f t="shared" si="51"/>
        <v>0</v>
      </c>
      <c r="I292" s="4">
        <f t="shared" si="52"/>
        <v>0</v>
      </c>
      <c r="J292" s="4">
        <f t="shared" si="56"/>
        <v>0</v>
      </c>
      <c r="L292" s="2">
        <f t="shared" si="53"/>
        <v>0</v>
      </c>
      <c r="M292" s="55">
        <f t="shared" si="57"/>
        <v>0</v>
      </c>
      <c r="N292" s="2">
        <f t="shared" si="58"/>
        <v>0</v>
      </c>
    </row>
    <row r="293" spans="2:14" x14ac:dyDescent="0.2">
      <c r="B293">
        <f t="shared" si="59"/>
        <v>262</v>
      </c>
      <c r="C293" s="4">
        <f t="shared" si="54"/>
        <v>0</v>
      </c>
      <c r="D293" s="2">
        <f t="shared" si="48"/>
        <v>0</v>
      </c>
      <c r="E293" s="4">
        <f t="shared" si="49"/>
        <v>0</v>
      </c>
      <c r="F293" s="4">
        <f t="shared" si="55"/>
        <v>0</v>
      </c>
      <c r="G293" s="4">
        <f t="shared" si="50"/>
        <v>0</v>
      </c>
      <c r="H293" s="4">
        <f t="shared" si="51"/>
        <v>0</v>
      </c>
      <c r="I293" s="4">
        <f t="shared" si="52"/>
        <v>0</v>
      </c>
      <c r="J293" s="4">
        <f t="shared" si="56"/>
        <v>0</v>
      </c>
      <c r="L293" s="2">
        <f t="shared" si="53"/>
        <v>0</v>
      </c>
      <c r="M293" s="55">
        <f t="shared" si="57"/>
        <v>0</v>
      </c>
      <c r="N293" s="2">
        <f t="shared" si="58"/>
        <v>0</v>
      </c>
    </row>
    <row r="294" spans="2:14" x14ac:dyDescent="0.2">
      <c r="B294">
        <f t="shared" si="59"/>
        <v>263</v>
      </c>
      <c r="C294" s="4">
        <f t="shared" si="54"/>
        <v>0</v>
      </c>
      <c r="D294" s="2">
        <f t="shared" si="48"/>
        <v>0</v>
      </c>
      <c r="E294" s="4">
        <f t="shared" si="49"/>
        <v>0</v>
      </c>
      <c r="F294" s="4">
        <f t="shared" si="55"/>
        <v>0</v>
      </c>
      <c r="G294" s="4">
        <f t="shared" si="50"/>
        <v>0</v>
      </c>
      <c r="H294" s="4">
        <f t="shared" si="51"/>
        <v>0</v>
      </c>
      <c r="I294" s="4">
        <f t="shared" si="52"/>
        <v>0</v>
      </c>
      <c r="J294" s="4">
        <f t="shared" si="56"/>
        <v>0</v>
      </c>
      <c r="L294" s="2">
        <f t="shared" si="53"/>
        <v>0</v>
      </c>
      <c r="M294" s="55">
        <f t="shared" si="57"/>
        <v>0</v>
      </c>
      <c r="N294" s="2">
        <f t="shared" si="58"/>
        <v>0</v>
      </c>
    </row>
    <row r="295" spans="2:14" x14ac:dyDescent="0.2">
      <c r="B295">
        <f t="shared" si="59"/>
        <v>264</v>
      </c>
      <c r="C295" s="4">
        <f t="shared" si="54"/>
        <v>0</v>
      </c>
      <c r="D295" s="2">
        <f t="shared" si="48"/>
        <v>0</v>
      </c>
      <c r="E295" s="4">
        <f t="shared" si="49"/>
        <v>0</v>
      </c>
      <c r="F295" s="4">
        <f t="shared" si="55"/>
        <v>0</v>
      </c>
      <c r="G295" s="4">
        <f t="shared" si="50"/>
        <v>0</v>
      </c>
      <c r="H295" s="4">
        <f t="shared" si="51"/>
        <v>0</v>
      </c>
      <c r="I295" s="4">
        <f t="shared" si="52"/>
        <v>0</v>
      </c>
      <c r="J295" s="4">
        <f t="shared" si="56"/>
        <v>0</v>
      </c>
      <c r="L295" s="2">
        <f t="shared" si="53"/>
        <v>0</v>
      </c>
      <c r="M295" s="55">
        <f t="shared" si="57"/>
        <v>0</v>
      </c>
      <c r="N295" s="2">
        <f t="shared" si="58"/>
        <v>0</v>
      </c>
    </row>
    <row r="296" spans="2:14" x14ac:dyDescent="0.2">
      <c r="B296">
        <f t="shared" si="59"/>
        <v>265</v>
      </c>
      <c r="C296" s="4">
        <f t="shared" si="54"/>
        <v>0</v>
      </c>
      <c r="D296" s="2">
        <f t="shared" si="48"/>
        <v>0</v>
      </c>
      <c r="E296" s="4">
        <f t="shared" si="49"/>
        <v>0</v>
      </c>
      <c r="F296" s="4">
        <f t="shared" si="55"/>
        <v>0</v>
      </c>
      <c r="G296" s="4">
        <f t="shared" si="50"/>
        <v>0</v>
      </c>
      <c r="H296" s="4">
        <f t="shared" si="51"/>
        <v>0</v>
      </c>
      <c r="I296" s="4">
        <f t="shared" si="52"/>
        <v>0</v>
      </c>
      <c r="J296" s="4">
        <f t="shared" si="56"/>
        <v>0</v>
      </c>
      <c r="L296" s="2">
        <f t="shared" si="53"/>
        <v>0</v>
      </c>
      <c r="M296" s="55">
        <f t="shared" si="57"/>
        <v>0</v>
      </c>
      <c r="N296" s="2">
        <f t="shared" si="58"/>
        <v>0</v>
      </c>
    </row>
    <row r="297" spans="2:14" x14ac:dyDescent="0.2">
      <c r="B297">
        <f t="shared" si="59"/>
        <v>266</v>
      </c>
      <c r="C297" s="4">
        <f t="shared" si="54"/>
        <v>0</v>
      </c>
      <c r="D297" s="2">
        <f t="shared" si="48"/>
        <v>0</v>
      </c>
      <c r="E297" s="4">
        <f t="shared" si="49"/>
        <v>0</v>
      </c>
      <c r="F297" s="4">
        <f t="shared" si="55"/>
        <v>0</v>
      </c>
      <c r="G297" s="4">
        <f t="shared" si="50"/>
        <v>0</v>
      </c>
      <c r="H297" s="4">
        <f t="shared" si="51"/>
        <v>0</v>
      </c>
      <c r="I297" s="4">
        <f t="shared" si="52"/>
        <v>0</v>
      </c>
      <c r="J297" s="4">
        <f t="shared" si="56"/>
        <v>0</v>
      </c>
      <c r="L297" s="2">
        <f t="shared" si="53"/>
        <v>0</v>
      </c>
      <c r="M297" s="55">
        <f t="shared" si="57"/>
        <v>0</v>
      </c>
      <c r="N297" s="2">
        <f t="shared" si="58"/>
        <v>0</v>
      </c>
    </row>
    <row r="298" spans="2:14" x14ac:dyDescent="0.2">
      <c r="B298">
        <f t="shared" si="59"/>
        <v>267</v>
      </c>
      <c r="C298" s="4">
        <f t="shared" si="54"/>
        <v>0</v>
      </c>
      <c r="D298" s="2">
        <f t="shared" si="48"/>
        <v>0</v>
      </c>
      <c r="E298" s="4">
        <f t="shared" si="49"/>
        <v>0</v>
      </c>
      <c r="F298" s="4">
        <f t="shared" si="55"/>
        <v>0</v>
      </c>
      <c r="G298" s="4">
        <f t="shared" si="50"/>
        <v>0</v>
      </c>
      <c r="H298" s="4">
        <f t="shared" si="51"/>
        <v>0</v>
      </c>
      <c r="I298" s="4">
        <f t="shared" si="52"/>
        <v>0</v>
      </c>
      <c r="J298" s="4">
        <f t="shared" si="56"/>
        <v>0</v>
      </c>
      <c r="L298" s="2">
        <f t="shared" si="53"/>
        <v>0</v>
      </c>
      <c r="M298" s="55">
        <f t="shared" si="57"/>
        <v>0</v>
      </c>
      <c r="N298" s="2">
        <f t="shared" si="58"/>
        <v>0</v>
      </c>
    </row>
    <row r="299" spans="2:14" x14ac:dyDescent="0.2">
      <c r="B299">
        <f t="shared" si="59"/>
        <v>268</v>
      </c>
      <c r="C299" s="4">
        <f t="shared" si="54"/>
        <v>0</v>
      </c>
      <c r="D299" s="2">
        <f t="shared" si="48"/>
        <v>0</v>
      </c>
      <c r="E299" s="4">
        <f t="shared" si="49"/>
        <v>0</v>
      </c>
      <c r="F299" s="4">
        <f t="shared" si="55"/>
        <v>0</v>
      </c>
      <c r="G299" s="4">
        <f t="shared" si="50"/>
        <v>0</v>
      </c>
      <c r="H299" s="4">
        <f t="shared" si="51"/>
        <v>0</v>
      </c>
      <c r="I299" s="4">
        <f t="shared" si="52"/>
        <v>0</v>
      </c>
      <c r="J299" s="4">
        <f t="shared" si="56"/>
        <v>0</v>
      </c>
      <c r="L299" s="2">
        <f t="shared" si="53"/>
        <v>0</v>
      </c>
      <c r="M299" s="55">
        <f t="shared" si="57"/>
        <v>0</v>
      </c>
      <c r="N299" s="2">
        <f t="shared" si="58"/>
        <v>0</v>
      </c>
    </row>
    <row r="300" spans="2:14" x14ac:dyDescent="0.2">
      <c r="B300">
        <f t="shared" si="59"/>
        <v>269</v>
      </c>
      <c r="C300" s="4">
        <f t="shared" si="54"/>
        <v>0</v>
      </c>
      <c r="D300" s="2">
        <f t="shared" si="48"/>
        <v>0</v>
      </c>
      <c r="E300" s="4">
        <f t="shared" si="49"/>
        <v>0</v>
      </c>
      <c r="F300" s="4">
        <f t="shared" si="55"/>
        <v>0</v>
      </c>
      <c r="G300" s="4">
        <f t="shared" si="50"/>
        <v>0</v>
      </c>
      <c r="H300" s="4">
        <f t="shared" si="51"/>
        <v>0</v>
      </c>
      <c r="I300" s="4">
        <f t="shared" si="52"/>
        <v>0</v>
      </c>
      <c r="J300" s="4">
        <f t="shared" si="56"/>
        <v>0</v>
      </c>
      <c r="L300" s="2">
        <f t="shared" si="53"/>
        <v>0</v>
      </c>
      <c r="M300" s="55">
        <f t="shared" si="57"/>
        <v>0</v>
      </c>
      <c r="N300" s="2">
        <f t="shared" si="58"/>
        <v>0</v>
      </c>
    </row>
    <row r="301" spans="2:14" x14ac:dyDescent="0.2">
      <c r="B301">
        <f t="shared" si="59"/>
        <v>270</v>
      </c>
      <c r="C301" s="4">
        <f t="shared" si="54"/>
        <v>0</v>
      </c>
      <c r="D301" s="2">
        <f t="shared" si="48"/>
        <v>0</v>
      </c>
      <c r="E301" s="4">
        <f t="shared" si="49"/>
        <v>0</v>
      </c>
      <c r="F301" s="4">
        <f t="shared" si="55"/>
        <v>0</v>
      </c>
      <c r="G301" s="4">
        <f t="shared" si="50"/>
        <v>0</v>
      </c>
      <c r="H301" s="4">
        <f t="shared" si="51"/>
        <v>0</v>
      </c>
      <c r="I301" s="4">
        <f t="shared" si="52"/>
        <v>0</v>
      </c>
      <c r="J301" s="4">
        <f t="shared" si="56"/>
        <v>0</v>
      </c>
      <c r="L301" s="2">
        <f t="shared" si="53"/>
        <v>0</v>
      </c>
      <c r="M301" s="55">
        <f t="shared" si="57"/>
        <v>0</v>
      </c>
      <c r="N301" s="2">
        <f t="shared" si="58"/>
        <v>0</v>
      </c>
    </row>
    <row r="302" spans="2:14" x14ac:dyDescent="0.2">
      <c r="B302">
        <f t="shared" si="59"/>
        <v>271</v>
      </c>
      <c r="C302" s="4">
        <f t="shared" si="54"/>
        <v>0</v>
      </c>
      <c r="D302" s="2">
        <f t="shared" si="48"/>
        <v>0</v>
      </c>
      <c r="E302" s="4">
        <f t="shared" si="49"/>
        <v>0</v>
      </c>
      <c r="F302" s="4">
        <f t="shared" si="55"/>
        <v>0</v>
      </c>
      <c r="G302" s="4">
        <f t="shared" si="50"/>
        <v>0</v>
      </c>
      <c r="H302" s="4">
        <f t="shared" si="51"/>
        <v>0</v>
      </c>
      <c r="I302" s="4">
        <f t="shared" si="52"/>
        <v>0</v>
      </c>
      <c r="J302" s="4">
        <f t="shared" si="56"/>
        <v>0</v>
      </c>
      <c r="L302" s="2">
        <f t="shared" si="53"/>
        <v>0</v>
      </c>
      <c r="M302" s="55">
        <f t="shared" si="57"/>
        <v>0</v>
      </c>
      <c r="N302" s="2">
        <f t="shared" si="58"/>
        <v>0</v>
      </c>
    </row>
    <row r="303" spans="2:14" x14ac:dyDescent="0.2">
      <c r="B303">
        <f t="shared" si="59"/>
        <v>272</v>
      </c>
      <c r="C303" s="4">
        <f t="shared" si="54"/>
        <v>0</v>
      </c>
      <c r="D303" s="2">
        <f t="shared" si="48"/>
        <v>0</v>
      </c>
      <c r="E303" s="4">
        <f t="shared" si="49"/>
        <v>0</v>
      </c>
      <c r="F303" s="4">
        <f t="shared" si="55"/>
        <v>0</v>
      </c>
      <c r="G303" s="4">
        <f t="shared" si="50"/>
        <v>0</v>
      </c>
      <c r="H303" s="4">
        <f t="shared" si="51"/>
        <v>0</v>
      </c>
      <c r="I303" s="4">
        <f t="shared" si="52"/>
        <v>0</v>
      </c>
      <c r="J303" s="4">
        <f t="shared" si="56"/>
        <v>0</v>
      </c>
      <c r="L303" s="2">
        <f t="shared" si="53"/>
        <v>0</v>
      </c>
      <c r="M303" s="55">
        <f t="shared" si="57"/>
        <v>0</v>
      </c>
      <c r="N303" s="2">
        <f t="shared" si="58"/>
        <v>0</v>
      </c>
    </row>
    <row r="304" spans="2:14" x14ac:dyDescent="0.2">
      <c r="B304">
        <f t="shared" si="59"/>
        <v>273</v>
      </c>
      <c r="C304" s="4">
        <f t="shared" si="54"/>
        <v>0</v>
      </c>
      <c r="D304" s="2">
        <f t="shared" si="48"/>
        <v>0</v>
      </c>
      <c r="E304" s="4">
        <f t="shared" si="49"/>
        <v>0</v>
      </c>
      <c r="F304" s="4">
        <f t="shared" si="55"/>
        <v>0</v>
      </c>
      <c r="G304" s="4">
        <f t="shared" si="50"/>
        <v>0</v>
      </c>
      <c r="H304" s="4">
        <f t="shared" si="51"/>
        <v>0</v>
      </c>
      <c r="I304" s="4">
        <f t="shared" si="52"/>
        <v>0</v>
      </c>
      <c r="J304" s="4">
        <f t="shared" si="56"/>
        <v>0</v>
      </c>
      <c r="L304" s="2">
        <f t="shared" si="53"/>
        <v>0</v>
      </c>
      <c r="M304" s="55">
        <f t="shared" si="57"/>
        <v>0</v>
      </c>
      <c r="N304" s="2">
        <f t="shared" si="58"/>
        <v>0</v>
      </c>
    </row>
    <row r="305" spans="2:14" x14ac:dyDescent="0.2">
      <c r="B305">
        <f t="shared" si="59"/>
        <v>274</v>
      </c>
      <c r="C305" s="4">
        <f t="shared" si="54"/>
        <v>0</v>
      </c>
      <c r="D305" s="2">
        <f t="shared" si="48"/>
        <v>0</v>
      </c>
      <c r="E305" s="4">
        <f t="shared" si="49"/>
        <v>0</v>
      </c>
      <c r="F305" s="4">
        <f t="shared" si="55"/>
        <v>0</v>
      </c>
      <c r="G305" s="4">
        <f t="shared" si="50"/>
        <v>0</v>
      </c>
      <c r="H305" s="4">
        <f t="shared" si="51"/>
        <v>0</v>
      </c>
      <c r="I305" s="4">
        <f t="shared" si="52"/>
        <v>0</v>
      </c>
      <c r="J305" s="4">
        <f t="shared" si="56"/>
        <v>0</v>
      </c>
      <c r="L305" s="2">
        <f t="shared" si="53"/>
        <v>0</v>
      </c>
      <c r="M305" s="55">
        <f t="shared" si="57"/>
        <v>0</v>
      </c>
      <c r="N305" s="2">
        <f t="shared" si="58"/>
        <v>0</v>
      </c>
    </row>
    <row r="306" spans="2:14" x14ac:dyDescent="0.2">
      <c r="B306">
        <f t="shared" si="59"/>
        <v>275</v>
      </c>
      <c r="C306" s="4">
        <f t="shared" si="54"/>
        <v>0</v>
      </c>
      <c r="D306" s="2">
        <f t="shared" si="48"/>
        <v>0</v>
      </c>
      <c r="E306" s="4">
        <f t="shared" si="49"/>
        <v>0</v>
      </c>
      <c r="F306" s="4">
        <f t="shared" si="55"/>
        <v>0</v>
      </c>
      <c r="G306" s="4">
        <f t="shared" si="50"/>
        <v>0</v>
      </c>
      <c r="H306" s="4">
        <f t="shared" si="51"/>
        <v>0</v>
      </c>
      <c r="I306" s="4">
        <f t="shared" si="52"/>
        <v>0</v>
      </c>
      <c r="J306" s="4">
        <f t="shared" si="56"/>
        <v>0</v>
      </c>
      <c r="L306" s="2">
        <f t="shared" si="53"/>
        <v>0</v>
      </c>
      <c r="M306" s="55">
        <f t="shared" si="57"/>
        <v>0</v>
      </c>
      <c r="N306" s="2">
        <f t="shared" si="58"/>
        <v>0</v>
      </c>
    </row>
    <row r="307" spans="2:14" x14ac:dyDescent="0.2">
      <c r="B307">
        <f t="shared" si="59"/>
        <v>276</v>
      </c>
      <c r="C307" s="4">
        <f t="shared" si="54"/>
        <v>0</v>
      </c>
      <c r="D307" s="2">
        <f t="shared" si="48"/>
        <v>0</v>
      </c>
      <c r="E307" s="4">
        <f t="shared" si="49"/>
        <v>0</v>
      </c>
      <c r="F307" s="4">
        <f t="shared" si="55"/>
        <v>0</v>
      </c>
      <c r="G307" s="4">
        <f t="shared" si="50"/>
        <v>0</v>
      </c>
      <c r="H307" s="4">
        <f t="shared" si="51"/>
        <v>0</v>
      </c>
      <c r="I307" s="4">
        <f t="shared" si="52"/>
        <v>0</v>
      </c>
      <c r="J307" s="4">
        <f t="shared" si="56"/>
        <v>0</v>
      </c>
      <c r="L307" s="2">
        <f t="shared" si="53"/>
        <v>0</v>
      </c>
      <c r="M307" s="55">
        <f t="shared" si="57"/>
        <v>0</v>
      </c>
      <c r="N307" s="2">
        <f t="shared" si="58"/>
        <v>0</v>
      </c>
    </row>
    <row r="308" spans="2:14" x14ac:dyDescent="0.2">
      <c r="B308">
        <f t="shared" si="59"/>
        <v>277</v>
      </c>
      <c r="C308" s="4">
        <f t="shared" si="54"/>
        <v>0</v>
      </c>
      <c r="D308" s="2">
        <f t="shared" si="48"/>
        <v>0</v>
      </c>
      <c r="E308" s="4">
        <f t="shared" si="49"/>
        <v>0</v>
      </c>
      <c r="F308" s="4">
        <f t="shared" si="55"/>
        <v>0</v>
      </c>
      <c r="G308" s="4">
        <f t="shared" si="50"/>
        <v>0</v>
      </c>
      <c r="H308" s="4">
        <f t="shared" si="51"/>
        <v>0</v>
      </c>
      <c r="I308" s="4">
        <f t="shared" si="52"/>
        <v>0</v>
      </c>
      <c r="J308" s="4">
        <f t="shared" si="56"/>
        <v>0</v>
      </c>
      <c r="L308" s="2">
        <f t="shared" si="53"/>
        <v>0</v>
      </c>
      <c r="M308" s="55">
        <f t="shared" si="57"/>
        <v>0</v>
      </c>
      <c r="N308" s="2">
        <f t="shared" si="58"/>
        <v>0</v>
      </c>
    </row>
    <row r="309" spans="2:14" x14ac:dyDescent="0.2">
      <c r="B309">
        <f t="shared" si="59"/>
        <v>278</v>
      </c>
      <c r="C309" s="4">
        <f t="shared" si="54"/>
        <v>0</v>
      </c>
      <c r="D309" s="2">
        <f t="shared" si="48"/>
        <v>0</v>
      </c>
      <c r="E309" s="4">
        <f t="shared" si="49"/>
        <v>0</v>
      </c>
      <c r="F309" s="4">
        <f t="shared" si="55"/>
        <v>0</v>
      </c>
      <c r="G309" s="4">
        <f t="shared" si="50"/>
        <v>0</v>
      </c>
      <c r="H309" s="4">
        <f t="shared" si="51"/>
        <v>0</v>
      </c>
      <c r="I309" s="4">
        <f t="shared" si="52"/>
        <v>0</v>
      </c>
      <c r="J309" s="4">
        <f t="shared" si="56"/>
        <v>0</v>
      </c>
      <c r="L309" s="2">
        <f t="shared" si="53"/>
        <v>0</v>
      </c>
      <c r="M309" s="55">
        <f t="shared" si="57"/>
        <v>0</v>
      </c>
      <c r="N309" s="2">
        <f t="shared" si="58"/>
        <v>0</v>
      </c>
    </row>
    <row r="310" spans="2:14" x14ac:dyDescent="0.2">
      <c r="B310">
        <f t="shared" si="59"/>
        <v>279</v>
      </c>
      <c r="C310" s="4">
        <f t="shared" si="54"/>
        <v>0</v>
      </c>
      <c r="D310" s="2">
        <f t="shared" si="48"/>
        <v>0</v>
      </c>
      <c r="E310" s="4">
        <f t="shared" si="49"/>
        <v>0</v>
      </c>
      <c r="F310" s="4">
        <f t="shared" si="55"/>
        <v>0</v>
      </c>
      <c r="G310" s="4">
        <f t="shared" si="50"/>
        <v>0</v>
      </c>
      <c r="H310" s="4">
        <f t="shared" si="51"/>
        <v>0</v>
      </c>
      <c r="I310" s="4">
        <f t="shared" si="52"/>
        <v>0</v>
      </c>
      <c r="J310" s="4">
        <f t="shared" si="56"/>
        <v>0</v>
      </c>
      <c r="L310" s="2">
        <f t="shared" si="53"/>
        <v>0</v>
      </c>
      <c r="M310" s="55">
        <f t="shared" si="57"/>
        <v>0</v>
      </c>
      <c r="N310" s="2">
        <f t="shared" si="58"/>
        <v>0</v>
      </c>
    </row>
    <row r="311" spans="2:14" x14ac:dyDescent="0.2">
      <c r="B311">
        <f t="shared" si="59"/>
        <v>280</v>
      </c>
      <c r="C311" s="4">
        <f t="shared" si="54"/>
        <v>0</v>
      </c>
      <c r="D311" s="2">
        <f t="shared" si="48"/>
        <v>0</v>
      </c>
      <c r="E311" s="4">
        <f t="shared" si="49"/>
        <v>0</v>
      </c>
      <c r="F311" s="4">
        <f t="shared" si="55"/>
        <v>0</v>
      </c>
      <c r="G311" s="4">
        <f t="shared" si="50"/>
        <v>0</v>
      </c>
      <c r="H311" s="4">
        <f t="shared" si="51"/>
        <v>0</v>
      </c>
      <c r="I311" s="4">
        <f t="shared" si="52"/>
        <v>0</v>
      </c>
      <c r="J311" s="4">
        <f t="shared" si="56"/>
        <v>0</v>
      </c>
      <c r="L311" s="2">
        <f t="shared" si="53"/>
        <v>0</v>
      </c>
      <c r="M311" s="55">
        <f t="shared" si="57"/>
        <v>0</v>
      </c>
      <c r="N311" s="2">
        <f t="shared" si="58"/>
        <v>0</v>
      </c>
    </row>
    <row r="312" spans="2:14" x14ac:dyDescent="0.2">
      <c r="B312">
        <f t="shared" si="59"/>
        <v>281</v>
      </c>
      <c r="C312" s="4">
        <f t="shared" si="54"/>
        <v>0</v>
      </c>
      <c r="D312" s="2">
        <f t="shared" si="48"/>
        <v>0</v>
      </c>
      <c r="E312" s="4">
        <f t="shared" si="49"/>
        <v>0</v>
      </c>
      <c r="F312" s="4">
        <f t="shared" si="55"/>
        <v>0</v>
      </c>
      <c r="G312" s="4">
        <f t="shared" si="50"/>
        <v>0</v>
      </c>
      <c r="H312" s="4">
        <f t="shared" si="51"/>
        <v>0</v>
      </c>
      <c r="I312" s="4">
        <f t="shared" si="52"/>
        <v>0</v>
      </c>
      <c r="J312" s="4">
        <f t="shared" si="56"/>
        <v>0</v>
      </c>
      <c r="L312" s="2">
        <f t="shared" si="53"/>
        <v>0</v>
      </c>
      <c r="M312" s="55">
        <f t="shared" si="57"/>
        <v>0</v>
      </c>
      <c r="N312" s="2">
        <f t="shared" si="58"/>
        <v>0</v>
      </c>
    </row>
    <row r="313" spans="2:14" x14ac:dyDescent="0.2">
      <c r="B313">
        <f t="shared" si="59"/>
        <v>282</v>
      </c>
      <c r="C313" s="4">
        <f t="shared" si="54"/>
        <v>0</v>
      </c>
      <c r="D313" s="2">
        <f t="shared" si="48"/>
        <v>0</v>
      </c>
      <c r="E313" s="4">
        <f t="shared" si="49"/>
        <v>0</v>
      </c>
      <c r="F313" s="4">
        <f t="shared" si="55"/>
        <v>0</v>
      </c>
      <c r="G313" s="4">
        <f t="shared" si="50"/>
        <v>0</v>
      </c>
      <c r="H313" s="4">
        <f t="shared" si="51"/>
        <v>0</v>
      </c>
      <c r="I313" s="4">
        <f t="shared" si="52"/>
        <v>0</v>
      </c>
      <c r="J313" s="4">
        <f t="shared" si="56"/>
        <v>0</v>
      </c>
      <c r="L313" s="2">
        <f t="shared" si="53"/>
        <v>0</v>
      </c>
      <c r="M313" s="55">
        <f t="shared" si="57"/>
        <v>0</v>
      </c>
      <c r="N313" s="2">
        <f t="shared" si="58"/>
        <v>0</v>
      </c>
    </row>
    <row r="314" spans="2:14" x14ac:dyDescent="0.2">
      <c r="B314">
        <f t="shared" si="59"/>
        <v>283</v>
      </c>
      <c r="C314" s="4">
        <f t="shared" si="54"/>
        <v>0</v>
      </c>
      <c r="D314" s="2">
        <f t="shared" si="48"/>
        <v>0</v>
      </c>
      <c r="E314" s="4">
        <f t="shared" si="49"/>
        <v>0</v>
      </c>
      <c r="F314" s="4">
        <f t="shared" si="55"/>
        <v>0</v>
      </c>
      <c r="G314" s="4">
        <f t="shared" si="50"/>
        <v>0</v>
      </c>
      <c r="H314" s="4">
        <f t="shared" si="51"/>
        <v>0</v>
      </c>
      <c r="I314" s="4">
        <f t="shared" si="52"/>
        <v>0</v>
      </c>
      <c r="J314" s="4">
        <f t="shared" si="56"/>
        <v>0</v>
      </c>
      <c r="L314" s="2">
        <f t="shared" si="53"/>
        <v>0</v>
      </c>
      <c r="M314" s="55">
        <f t="shared" si="57"/>
        <v>0</v>
      </c>
      <c r="N314" s="2">
        <f t="shared" si="58"/>
        <v>0</v>
      </c>
    </row>
    <row r="315" spans="2:14" x14ac:dyDescent="0.2">
      <c r="B315">
        <f t="shared" si="59"/>
        <v>284</v>
      </c>
      <c r="C315" s="4">
        <f t="shared" si="54"/>
        <v>0</v>
      </c>
      <c r="D315" s="2">
        <f t="shared" si="48"/>
        <v>0</v>
      </c>
      <c r="E315" s="4">
        <f t="shared" si="49"/>
        <v>0</v>
      </c>
      <c r="F315" s="4">
        <f t="shared" si="55"/>
        <v>0</v>
      </c>
      <c r="G315" s="4">
        <f t="shared" si="50"/>
        <v>0</v>
      </c>
      <c r="H315" s="4">
        <f t="shared" si="51"/>
        <v>0</v>
      </c>
      <c r="I315" s="4">
        <f t="shared" si="52"/>
        <v>0</v>
      </c>
      <c r="J315" s="4">
        <f t="shared" si="56"/>
        <v>0</v>
      </c>
      <c r="L315" s="2">
        <f t="shared" si="53"/>
        <v>0</v>
      </c>
      <c r="M315" s="55">
        <f t="shared" si="57"/>
        <v>0</v>
      </c>
      <c r="N315" s="2">
        <f t="shared" si="58"/>
        <v>0</v>
      </c>
    </row>
    <row r="316" spans="2:14" x14ac:dyDescent="0.2">
      <c r="B316">
        <f t="shared" si="59"/>
        <v>285</v>
      </c>
      <c r="C316" s="4">
        <f t="shared" si="54"/>
        <v>0</v>
      </c>
      <c r="D316" s="2">
        <f t="shared" si="48"/>
        <v>0</v>
      </c>
      <c r="E316" s="4">
        <f t="shared" si="49"/>
        <v>0</v>
      </c>
      <c r="F316" s="4">
        <f t="shared" si="55"/>
        <v>0</v>
      </c>
      <c r="G316" s="4">
        <f t="shared" si="50"/>
        <v>0</v>
      </c>
      <c r="H316" s="4">
        <f t="shared" si="51"/>
        <v>0</v>
      </c>
      <c r="I316" s="4">
        <f t="shared" si="52"/>
        <v>0</v>
      </c>
      <c r="J316" s="4">
        <f t="shared" si="56"/>
        <v>0</v>
      </c>
      <c r="L316" s="2">
        <f t="shared" si="53"/>
        <v>0</v>
      </c>
      <c r="M316" s="55">
        <f t="shared" si="57"/>
        <v>0</v>
      </c>
      <c r="N316" s="2">
        <f t="shared" si="58"/>
        <v>0</v>
      </c>
    </row>
    <row r="317" spans="2:14" x14ac:dyDescent="0.2">
      <c r="B317">
        <f t="shared" si="59"/>
        <v>286</v>
      </c>
      <c r="C317" s="4">
        <f t="shared" si="54"/>
        <v>0</v>
      </c>
      <c r="D317" s="2">
        <f t="shared" si="48"/>
        <v>0</v>
      </c>
      <c r="E317" s="4">
        <f t="shared" si="49"/>
        <v>0</v>
      </c>
      <c r="F317" s="4">
        <f t="shared" si="55"/>
        <v>0</v>
      </c>
      <c r="G317" s="4">
        <f t="shared" si="50"/>
        <v>0</v>
      </c>
      <c r="H317" s="4">
        <f t="shared" si="51"/>
        <v>0</v>
      </c>
      <c r="I317" s="4">
        <f t="shared" si="52"/>
        <v>0</v>
      </c>
      <c r="J317" s="4">
        <f t="shared" si="56"/>
        <v>0</v>
      </c>
      <c r="L317" s="2">
        <f t="shared" si="53"/>
        <v>0</v>
      </c>
      <c r="M317" s="55">
        <f t="shared" si="57"/>
        <v>0</v>
      </c>
      <c r="N317" s="2">
        <f t="shared" si="58"/>
        <v>0</v>
      </c>
    </row>
    <row r="318" spans="2:14" x14ac:dyDescent="0.2">
      <c r="B318">
        <f t="shared" si="59"/>
        <v>287</v>
      </c>
      <c r="C318" s="4">
        <f t="shared" si="54"/>
        <v>0</v>
      </c>
      <c r="D318" s="2">
        <f t="shared" si="48"/>
        <v>0</v>
      </c>
      <c r="E318" s="4">
        <f t="shared" si="49"/>
        <v>0</v>
      </c>
      <c r="F318" s="4">
        <f t="shared" si="55"/>
        <v>0</v>
      </c>
      <c r="G318" s="4">
        <f t="shared" si="50"/>
        <v>0</v>
      </c>
      <c r="H318" s="4">
        <f t="shared" si="51"/>
        <v>0</v>
      </c>
      <c r="I318" s="4">
        <f t="shared" si="52"/>
        <v>0</v>
      </c>
      <c r="J318" s="4">
        <f t="shared" si="56"/>
        <v>0</v>
      </c>
      <c r="L318" s="2">
        <f t="shared" si="53"/>
        <v>0</v>
      </c>
      <c r="M318" s="55">
        <f t="shared" si="57"/>
        <v>0</v>
      </c>
      <c r="N318" s="2">
        <f t="shared" si="58"/>
        <v>0</v>
      </c>
    </row>
    <row r="319" spans="2:14" x14ac:dyDescent="0.2">
      <c r="B319">
        <f t="shared" si="59"/>
        <v>288</v>
      </c>
      <c r="C319" s="4">
        <f t="shared" si="54"/>
        <v>0</v>
      </c>
      <c r="D319" s="2">
        <f t="shared" si="48"/>
        <v>0</v>
      </c>
      <c r="E319" s="4">
        <f t="shared" si="49"/>
        <v>0</v>
      </c>
      <c r="F319" s="4">
        <f t="shared" si="55"/>
        <v>0</v>
      </c>
      <c r="G319" s="4">
        <f t="shared" si="50"/>
        <v>0</v>
      </c>
      <c r="H319" s="4">
        <f t="shared" si="51"/>
        <v>0</v>
      </c>
      <c r="I319" s="4">
        <f t="shared" si="52"/>
        <v>0</v>
      </c>
      <c r="J319" s="4">
        <f t="shared" si="56"/>
        <v>0</v>
      </c>
      <c r="L319" s="2">
        <f t="shared" si="53"/>
        <v>0</v>
      </c>
      <c r="M319" s="55">
        <f t="shared" si="57"/>
        <v>0</v>
      </c>
      <c r="N319" s="2">
        <f t="shared" si="58"/>
        <v>0</v>
      </c>
    </row>
    <row r="320" spans="2:14" x14ac:dyDescent="0.2">
      <c r="B320">
        <f t="shared" si="59"/>
        <v>289</v>
      </c>
      <c r="C320" s="4">
        <f t="shared" si="54"/>
        <v>0</v>
      </c>
      <c r="D320" s="2">
        <f t="shared" si="48"/>
        <v>0</v>
      </c>
      <c r="E320" s="4">
        <f t="shared" si="49"/>
        <v>0</v>
      </c>
      <c r="F320" s="4">
        <f t="shared" si="55"/>
        <v>0</v>
      </c>
      <c r="G320" s="4">
        <f t="shared" si="50"/>
        <v>0</v>
      </c>
      <c r="H320" s="4">
        <f t="shared" si="51"/>
        <v>0</v>
      </c>
      <c r="I320" s="4">
        <f t="shared" si="52"/>
        <v>0</v>
      </c>
      <c r="J320" s="4">
        <f t="shared" si="56"/>
        <v>0</v>
      </c>
      <c r="L320" s="2">
        <f t="shared" si="53"/>
        <v>0</v>
      </c>
      <c r="M320" s="55">
        <f t="shared" si="57"/>
        <v>0</v>
      </c>
      <c r="N320" s="2">
        <f t="shared" si="58"/>
        <v>0</v>
      </c>
    </row>
    <row r="321" spans="2:14" x14ac:dyDescent="0.2">
      <c r="B321">
        <f t="shared" si="59"/>
        <v>290</v>
      </c>
      <c r="C321" s="4">
        <f t="shared" si="54"/>
        <v>0</v>
      </c>
      <c r="D321" s="2">
        <f t="shared" si="48"/>
        <v>0</v>
      </c>
      <c r="E321" s="4">
        <f t="shared" si="49"/>
        <v>0</v>
      </c>
      <c r="F321" s="4">
        <f t="shared" si="55"/>
        <v>0</v>
      </c>
      <c r="G321" s="4">
        <f t="shared" si="50"/>
        <v>0</v>
      </c>
      <c r="H321" s="4">
        <f t="shared" si="51"/>
        <v>0</v>
      </c>
      <c r="I321" s="4">
        <f t="shared" si="52"/>
        <v>0</v>
      </c>
      <c r="J321" s="4">
        <f t="shared" si="56"/>
        <v>0</v>
      </c>
      <c r="L321" s="2">
        <f t="shared" si="53"/>
        <v>0</v>
      </c>
      <c r="M321" s="55">
        <f t="shared" si="57"/>
        <v>0</v>
      </c>
      <c r="N321" s="2">
        <f t="shared" si="58"/>
        <v>0</v>
      </c>
    </row>
    <row r="322" spans="2:14" x14ac:dyDescent="0.2">
      <c r="B322">
        <f t="shared" si="59"/>
        <v>291</v>
      </c>
      <c r="C322" s="4">
        <f t="shared" si="54"/>
        <v>0</v>
      </c>
      <c r="D322" s="2">
        <f t="shared" si="48"/>
        <v>0</v>
      </c>
      <c r="E322" s="4">
        <f t="shared" si="49"/>
        <v>0</v>
      </c>
      <c r="F322" s="4">
        <f t="shared" si="55"/>
        <v>0</v>
      </c>
      <c r="G322" s="4">
        <f t="shared" si="50"/>
        <v>0</v>
      </c>
      <c r="H322" s="4">
        <f t="shared" si="51"/>
        <v>0</v>
      </c>
      <c r="I322" s="4">
        <f t="shared" si="52"/>
        <v>0</v>
      </c>
      <c r="J322" s="4">
        <f t="shared" si="56"/>
        <v>0</v>
      </c>
      <c r="L322" s="2">
        <f t="shared" si="53"/>
        <v>0</v>
      </c>
      <c r="M322" s="55">
        <f t="shared" si="57"/>
        <v>0</v>
      </c>
      <c r="N322" s="2">
        <f t="shared" si="58"/>
        <v>0</v>
      </c>
    </row>
    <row r="323" spans="2:14" x14ac:dyDescent="0.2">
      <c r="B323">
        <f t="shared" si="59"/>
        <v>292</v>
      </c>
      <c r="C323" s="4">
        <f t="shared" si="54"/>
        <v>0</v>
      </c>
      <c r="D323" s="2">
        <f t="shared" si="48"/>
        <v>0</v>
      </c>
      <c r="E323" s="4">
        <f t="shared" si="49"/>
        <v>0</v>
      </c>
      <c r="F323" s="4">
        <f t="shared" si="55"/>
        <v>0</v>
      </c>
      <c r="G323" s="4">
        <f t="shared" si="50"/>
        <v>0</v>
      </c>
      <c r="H323" s="4">
        <f t="shared" si="51"/>
        <v>0</v>
      </c>
      <c r="I323" s="4">
        <f t="shared" si="52"/>
        <v>0</v>
      </c>
      <c r="J323" s="4">
        <f t="shared" si="56"/>
        <v>0</v>
      </c>
      <c r="L323" s="2">
        <f t="shared" si="53"/>
        <v>0</v>
      </c>
      <c r="M323" s="55">
        <f t="shared" si="57"/>
        <v>0</v>
      </c>
      <c r="N323" s="2">
        <f t="shared" si="58"/>
        <v>0</v>
      </c>
    </row>
    <row r="324" spans="2:14" x14ac:dyDescent="0.2">
      <c r="B324">
        <f t="shared" si="59"/>
        <v>293</v>
      </c>
      <c r="C324" s="4">
        <f t="shared" si="54"/>
        <v>0</v>
      </c>
      <c r="D324" s="2">
        <f t="shared" si="48"/>
        <v>0</v>
      </c>
      <c r="E324" s="4">
        <f t="shared" si="49"/>
        <v>0</v>
      </c>
      <c r="F324" s="4">
        <f t="shared" si="55"/>
        <v>0</v>
      </c>
      <c r="G324" s="4">
        <f t="shared" si="50"/>
        <v>0</v>
      </c>
      <c r="H324" s="4">
        <f t="shared" si="51"/>
        <v>0</v>
      </c>
      <c r="I324" s="4">
        <f t="shared" si="52"/>
        <v>0</v>
      </c>
      <c r="J324" s="4">
        <f t="shared" si="56"/>
        <v>0</v>
      </c>
      <c r="L324" s="2">
        <f t="shared" si="53"/>
        <v>0</v>
      </c>
      <c r="M324" s="55">
        <f t="shared" si="57"/>
        <v>0</v>
      </c>
      <c r="N324" s="2">
        <f t="shared" si="58"/>
        <v>0</v>
      </c>
    </row>
    <row r="325" spans="2:14" x14ac:dyDescent="0.2">
      <c r="B325">
        <f t="shared" si="59"/>
        <v>294</v>
      </c>
      <c r="C325" s="4">
        <f t="shared" si="54"/>
        <v>0</v>
      </c>
      <c r="D325" s="2">
        <f t="shared" si="48"/>
        <v>0</v>
      </c>
      <c r="E325" s="4">
        <f t="shared" si="49"/>
        <v>0</v>
      </c>
      <c r="F325" s="4">
        <f t="shared" si="55"/>
        <v>0</v>
      </c>
      <c r="G325" s="4">
        <f t="shared" si="50"/>
        <v>0</v>
      </c>
      <c r="H325" s="4">
        <f t="shared" si="51"/>
        <v>0</v>
      </c>
      <c r="I325" s="4">
        <f t="shared" si="52"/>
        <v>0</v>
      </c>
      <c r="J325" s="4">
        <f t="shared" si="56"/>
        <v>0</v>
      </c>
      <c r="L325" s="2">
        <f t="shared" si="53"/>
        <v>0</v>
      </c>
      <c r="M325" s="55">
        <f t="shared" si="57"/>
        <v>0</v>
      </c>
      <c r="N325" s="2">
        <f t="shared" si="58"/>
        <v>0</v>
      </c>
    </row>
    <row r="326" spans="2:14" x14ac:dyDescent="0.2">
      <c r="B326">
        <f t="shared" si="59"/>
        <v>295</v>
      </c>
      <c r="C326" s="4">
        <f t="shared" si="54"/>
        <v>0</v>
      </c>
      <c r="D326" s="2">
        <f t="shared" si="48"/>
        <v>0</v>
      </c>
      <c r="E326" s="4">
        <f t="shared" si="49"/>
        <v>0</v>
      </c>
      <c r="F326" s="4">
        <f t="shared" si="55"/>
        <v>0</v>
      </c>
      <c r="G326" s="4">
        <f t="shared" si="50"/>
        <v>0</v>
      </c>
      <c r="H326" s="4">
        <f t="shared" si="51"/>
        <v>0</v>
      </c>
      <c r="I326" s="4">
        <f t="shared" si="52"/>
        <v>0</v>
      </c>
      <c r="J326" s="4">
        <f t="shared" si="56"/>
        <v>0</v>
      </c>
      <c r="L326" s="2">
        <f t="shared" si="53"/>
        <v>0</v>
      </c>
      <c r="M326" s="55">
        <f t="shared" si="57"/>
        <v>0</v>
      </c>
      <c r="N326" s="2">
        <f t="shared" si="58"/>
        <v>0</v>
      </c>
    </row>
    <row r="327" spans="2:14" x14ac:dyDescent="0.2">
      <c r="B327">
        <f t="shared" si="59"/>
        <v>296</v>
      </c>
      <c r="C327" s="4">
        <f t="shared" si="54"/>
        <v>0</v>
      </c>
      <c r="D327" s="2">
        <f t="shared" si="48"/>
        <v>0</v>
      </c>
      <c r="E327" s="4">
        <f t="shared" si="49"/>
        <v>0</v>
      </c>
      <c r="F327" s="4">
        <f t="shared" si="55"/>
        <v>0</v>
      </c>
      <c r="G327" s="4">
        <f t="shared" si="50"/>
        <v>0</v>
      </c>
      <c r="H327" s="4">
        <f t="shared" si="51"/>
        <v>0</v>
      </c>
      <c r="I327" s="4">
        <f t="shared" si="52"/>
        <v>0</v>
      </c>
      <c r="J327" s="4">
        <f t="shared" si="56"/>
        <v>0</v>
      </c>
      <c r="L327" s="2">
        <f t="shared" si="53"/>
        <v>0</v>
      </c>
      <c r="M327" s="55">
        <f t="shared" si="57"/>
        <v>0</v>
      </c>
      <c r="N327" s="2">
        <f t="shared" si="58"/>
        <v>0</v>
      </c>
    </row>
    <row r="328" spans="2:14" x14ac:dyDescent="0.2">
      <c r="B328">
        <f t="shared" si="59"/>
        <v>297</v>
      </c>
      <c r="C328" s="4">
        <f t="shared" si="54"/>
        <v>0</v>
      </c>
      <c r="D328" s="2">
        <f t="shared" si="48"/>
        <v>0</v>
      </c>
      <c r="E328" s="4">
        <f t="shared" si="49"/>
        <v>0</v>
      </c>
      <c r="F328" s="4">
        <f t="shared" si="55"/>
        <v>0</v>
      </c>
      <c r="G328" s="4">
        <f t="shared" si="50"/>
        <v>0</v>
      </c>
      <c r="H328" s="4">
        <f t="shared" si="51"/>
        <v>0</v>
      </c>
      <c r="I328" s="4">
        <f t="shared" si="52"/>
        <v>0</v>
      </c>
      <c r="J328" s="4">
        <f t="shared" si="56"/>
        <v>0</v>
      </c>
      <c r="L328" s="2">
        <f t="shared" si="53"/>
        <v>0</v>
      </c>
      <c r="M328" s="55">
        <f t="shared" si="57"/>
        <v>0</v>
      </c>
      <c r="N328" s="2">
        <f t="shared" si="58"/>
        <v>0</v>
      </c>
    </row>
    <row r="329" spans="2:14" x14ac:dyDescent="0.2">
      <c r="B329">
        <f t="shared" si="59"/>
        <v>298</v>
      </c>
      <c r="C329" s="4">
        <f t="shared" si="54"/>
        <v>0</v>
      </c>
      <c r="D329" s="2">
        <f t="shared" si="48"/>
        <v>0</v>
      </c>
      <c r="E329" s="4">
        <f t="shared" si="49"/>
        <v>0</v>
      </c>
      <c r="F329" s="4">
        <f t="shared" si="55"/>
        <v>0</v>
      </c>
      <c r="G329" s="4">
        <f t="shared" si="50"/>
        <v>0</v>
      </c>
      <c r="H329" s="4">
        <f t="shared" si="51"/>
        <v>0</v>
      </c>
      <c r="I329" s="4">
        <f t="shared" si="52"/>
        <v>0</v>
      </c>
      <c r="J329" s="4">
        <f t="shared" si="56"/>
        <v>0</v>
      </c>
      <c r="L329" s="2">
        <f t="shared" si="53"/>
        <v>0</v>
      </c>
      <c r="M329" s="55">
        <f t="shared" si="57"/>
        <v>0</v>
      </c>
      <c r="N329" s="2">
        <f t="shared" si="58"/>
        <v>0</v>
      </c>
    </row>
    <row r="330" spans="2:14" x14ac:dyDescent="0.2">
      <c r="B330">
        <f t="shared" si="59"/>
        <v>299</v>
      </c>
      <c r="C330" s="4">
        <f t="shared" si="54"/>
        <v>0</v>
      </c>
      <c r="D330" s="2">
        <f t="shared" si="48"/>
        <v>0</v>
      </c>
      <c r="E330" s="4">
        <f t="shared" si="49"/>
        <v>0</v>
      </c>
      <c r="F330" s="4">
        <f t="shared" si="55"/>
        <v>0</v>
      </c>
      <c r="G330" s="4">
        <f t="shared" si="50"/>
        <v>0</v>
      </c>
      <c r="H330" s="4">
        <f t="shared" si="51"/>
        <v>0</v>
      </c>
      <c r="I330" s="4">
        <f t="shared" si="52"/>
        <v>0</v>
      </c>
      <c r="J330" s="4">
        <f t="shared" si="56"/>
        <v>0</v>
      </c>
      <c r="L330" s="2">
        <f t="shared" si="53"/>
        <v>0</v>
      </c>
      <c r="M330" s="55">
        <f t="shared" si="57"/>
        <v>0</v>
      </c>
      <c r="N330" s="2">
        <f t="shared" si="58"/>
        <v>0</v>
      </c>
    </row>
    <row r="331" spans="2:14" x14ac:dyDescent="0.2">
      <c r="B331">
        <f t="shared" si="59"/>
        <v>300</v>
      </c>
      <c r="C331" s="4">
        <f t="shared" si="54"/>
        <v>0</v>
      </c>
      <c r="D331" s="2">
        <f t="shared" si="48"/>
        <v>0</v>
      </c>
      <c r="E331" s="4">
        <f t="shared" si="49"/>
        <v>0</v>
      </c>
      <c r="F331" s="4">
        <f t="shared" si="55"/>
        <v>0</v>
      </c>
      <c r="G331" s="4">
        <f t="shared" si="50"/>
        <v>0</v>
      </c>
      <c r="H331" s="4">
        <f t="shared" si="51"/>
        <v>0</v>
      </c>
      <c r="I331" s="4">
        <f t="shared" si="52"/>
        <v>0</v>
      </c>
      <c r="J331" s="4">
        <f t="shared" si="56"/>
        <v>0</v>
      </c>
      <c r="L331" s="2">
        <f t="shared" si="53"/>
        <v>0</v>
      </c>
      <c r="M331" s="55">
        <f t="shared" si="57"/>
        <v>0</v>
      </c>
      <c r="N331" s="2">
        <f t="shared" si="58"/>
        <v>0</v>
      </c>
    </row>
    <row r="332" spans="2:14" x14ac:dyDescent="0.2">
      <c r="B332">
        <f t="shared" si="59"/>
        <v>301</v>
      </c>
      <c r="C332" s="4">
        <f t="shared" si="54"/>
        <v>0</v>
      </c>
      <c r="D332" s="2">
        <f t="shared" si="48"/>
        <v>0</v>
      </c>
      <c r="E332" s="4">
        <f t="shared" si="49"/>
        <v>0</v>
      </c>
      <c r="F332" s="4">
        <f t="shared" si="55"/>
        <v>0</v>
      </c>
      <c r="G332" s="4">
        <f t="shared" si="50"/>
        <v>0</v>
      </c>
      <c r="H332" s="4">
        <f t="shared" si="51"/>
        <v>0</v>
      </c>
      <c r="I332" s="4">
        <f t="shared" si="52"/>
        <v>0</v>
      </c>
      <c r="J332" s="4">
        <f t="shared" si="56"/>
        <v>0</v>
      </c>
      <c r="L332" s="2">
        <f t="shared" si="53"/>
        <v>0</v>
      </c>
      <c r="M332" s="55">
        <f t="shared" si="57"/>
        <v>0</v>
      </c>
      <c r="N332" s="2">
        <f t="shared" si="58"/>
        <v>0</v>
      </c>
    </row>
    <row r="333" spans="2:14" x14ac:dyDescent="0.2">
      <c r="B333">
        <f t="shared" si="59"/>
        <v>302</v>
      </c>
      <c r="C333" s="4">
        <f t="shared" si="54"/>
        <v>0</v>
      </c>
      <c r="D333" s="2">
        <f t="shared" si="48"/>
        <v>0</v>
      </c>
      <c r="E333" s="4">
        <f t="shared" si="49"/>
        <v>0</v>
      </c>
      <c r="F333" s="4">
        <f t="shared" si="55"/>
        <v>0</v>
      </c>
      <c r="G333" s="4">
        <f t="shared" si="50"/>
        <v>0</v>
      </c>
      <c r="H333" s="4">
        <f t="shared" si="51"/>
        <v>0</v>
      </c>
      <c r="I333" s="4">
        <f t="shared" si="52"/>
        <v>0</v>
      </c>
      <c r="J333" s="4">
        <f t="shared" si="56"/>
        <v>0</v>
      </c>
      <c r="L333" s="2">
        <f t="shared" si="53"/>
        <v>0</v>
      </c>
      <c r="M333" s="55">
        <f t="shared" si="57"/>
        <v>0</v>
      </c>
      <c r="N333" s="2">
        <f t="shared" si="58"/>
        <v>0</v>
      </c>
    </row>
    <row r="334" spans="2:14" x14ac:dyDescent="0.2">
      <c r="B334">
        <f t="shared" si="59"/>
        <v>303</v>
      </c>
      <c r="C334" s="4">
        <f t="shared" si="54"/>
        <v>0</v>
      </c>
      <c r="D334" s="2">
        <f t="shared" si="48"/>
        <v>0</v>
      </c>
      <c r="E334" s="4">
        <f t="shared" si="49"/>
        <v>0</v>
      </c>
      <c r="F334" s="4">
        <f t="shared" si="55"/>
        <v>0</v>
      </c>
      <c r="G334" s="4">
        <f t="shared" si="50"/>
        <v>0</v>
      </c>
      <c r="H334" s="4">
        <f t="shared" si="51"/>
        <v>0</v>
      </c>
      <c r="I334" s="4">
        <f t="shared" si="52"/>
        <v>0</v>
      </c>
      <c r="J334" s="4">
        <f t="shared" si="56"/>
        <v>0</v>
      </c>
      <c r="L334" s="2">
        <f t="shared" si="53"/>
        <v>0</v>
      </c>
      <c r="M334" s="55">
        <f t="shared" si="57"/>
        <v>0</v>
      </c>
      <c r="N334" s="2">
        <f t="shared" si="58"/>
        <v>0</v>
      </c>
    </row>
    <row r="335" spans="2:14" x14ac:dyDescent="0.2">
      <c r="B335">
        <f t="shared" si="59"/>
        <v>304</v>
      </c>
      <c r="C335" s="4">
        <f t="shared" si="54"/>
        <v>0</v>
      </c>
      <c r="D335" s="2">
        <f t="shared" si="48"/>
        <v>0</v>
      </c>
      <c r="E335" s="4">
        <f t="shared" si="49"/>
        <v>0</v>
      </c>
      <c r="F335" s="4">
        <f t="shared" si="55"/>
        <v>0</v>
      </c>
      <c r="G335" s="4">
        <f t="shared" si="50"/>
        <v>0</v>
      </c>
      <c r="H335" s="4">
        <f t="shared" si="51"/>
        <v>0</v>
      </c>
      <c r="I335" s="4">
        <f t="shared" si="52"/>
        <v>0</v>
      </c>
      <c r="J335" s="4">
        <f t="shared" si="56"/>
        <v>0</v>
      </c>
      <c r="L335" s="2">
        <f t="shared" si="53"/>
        <v>0</v>
      </c>
      <c r="M335" s="55">
        <f t="shared" si="57"/>
        <v>0</v>
      </c>
      <c r="N335" s="2">
        <f t="shared" si="58"/>
        <v>0</v>
      </c>
    </row>
    <row r="336" spans="2:14" x14ac:dyDescent="0.2">
      <c r="B336">
        <f t="shared" si="59"/>
        <v>305</v>
      </c>
      <c r="C336" s="4">
        <f t="shared" si="54"/>
        <v>0</v>
      </c>
      <c r="D336" s="2">
        <f t="shared" si="48"/>
        <v>0</v>
      </c>
      <c r="E336" s="4">
        <f t="shared" si="49"/>
        <v>0</v>
      </c>
      <c r="F336" s="4">
        <f t="shared" si="55"/>
        <v>0</v>
      </c>
      <c r="G336" s="4">
        <f t="shared" si="50"/>
        <v>0</v>
      </c>
      <c r="H336" s="4">
        <f t="shared" si="51"/>
        <v>0</v>
      </c>
      <c r="I336" s="4">
        <f t="shared" si="52"/>
        <v>0</v>
      </c>
      <c r="J336" s="4">
        <f t="shared" si="56"/>
        <v>0</v>
      </c>
      <c r="L336" s="2">
        <f t="shared" si="53"/>
        <v>0</v>
      </c>
      <c r="M336" s="55">
        <f t="shared" si="57"/>
        <v>0</v>
      </c>
      <c r="N336" s="2">
        <f t="shared" si="58"/>
        <v>0</v>
      </c>
    </row>
    <row r="337" spans="2:14" x14ac:dyDescent="0.2">
      <c r="B337">
        <f t="shared" si="59"/>
        <v>306</v>
      </c>
      <c r="C337" s="4">
        <f t="shared" si="54"/>
        <v>0</v>
      </c>
      <c r="D337" s="2">
        <f t="shared" si="48"/>
        <v>0</v>
      </c>
      <c r="E337" s="4">
        <f t="shared" si="49"/>
        <v>0</v>
      </c>
      <c r="F337" s="4">
        <f t="shared" si="55"/>
        <v>0</v>
      </c>
      <c r="G337" s="4">
        <f t="shared" si="50"/>
        <v>0</v>
      </c>
      <c r="H337" s="4">
        <f t="shared" si="51"/>
        <v>0</v>
      </c>
      <c r="I337" s="4">
        <f t="shared" si="52"/>
        <v>0</v>
      </c>
      <c r="J337" s="4">
        <f t="shared" si="56"/>
        <v>0</v>
      </c>
      <c r="L337" s="2">
        <f t="shared" si="53"/>
        <v>0</v>
      </c>
      <c r="M337" s="55">
        <f t="shared" si="57"/>
        <v>0</v>
      </c>
      <c r="N337" s="2">
        <f t="shared" si="58"/>
        <v>0</v>
      </c>
    </row>
    <row r="338" spans="2:14" x14ac:dyDescent="0.2">
      <c r="B338">
        <f t="shared" si="59"/>
        <v>307</v>
      </c>
      <c r="C338" s="4">
        <f t="shared" si="54"/>
        <v>0</v>
      </c>
      <c r="D338" s="2">
        <f t="shared" si="48"/>
        <v>0</v>
      </c>
      <c r="E338" s="4">
        <f t="shared" si="49"/>
        <v>0</v>
      </c>
      <c r="F338" s="4">
        <f t="shared" si="55"/>
        <v>0</v>
      </c>
      <c r="G338" s="4">
        <f t="shared" si="50"/>
        <v>0</v>
      </c>
      <c r="H338" s="4">
        <f t="shared" si="51"/>
        <v>0</v>
      </c>
      <c r="I338" s="4">
        <f t="shared" si="52"/>
        <v>0</v>
      </c>
      <c r="J338" s="4">
        <f t="shared" si="56"/>
        <v>0</v>
      </c>
      <c r="L338" s="2">
        <f t="shared" si="53"/>
        <v>0</v>
      </c>
      <c r="M338" s="55">
        <f t="shared" si="57"/>
        <v>0</v>
      </c>
      <c r="N338" s="2">
        <f t="shared" si="58"/>
        <v>0</v>
      </c>
    </row>
    <row r="339" spans="2:14" x14ac:dyDescent="0.2">
      <c r="B339">
        <f t="shared" si="59"/>
        <v>308</v>
      </c>
      <c r="C339" s="4">
        <f t="shared" si="54"/>
        <v>0</v>
      </c>
      <c r="D339" s="2">
        <f t="shared" si="48"/>
        <v>0</v>
      </c>
      <c r="E339" s="4">
        <f t="shared" si="49"/>
        <v>0</v>
      </c>
      <c r="F339" s="4">
        <f t="shared" si="55"/>
        <v>0</v>
      </c>
      <c r="G339" s="4">
        <f t="shared" si="50"/>
        <v>0</v>
      </c>
      <c r="H339" s="4">
        <f t="shared" si="51"/>
        <v>0</v>
      </c>
      <c r="I339" s="4">
        <f t="shared" si="52"/>
        <v>0</v>
      </c>
      <c r="J339" s="4">
        <f t="shared" si="56"/>
        <v>0</v>
      </c>
      <c r="L339" s="2">
        <f t="shared" si="53"/>
        <v>0</v>
      </c>
      <c r="M339" s="55">
        <f t="shared" si="57"/>
        <v>0</v>
      </c>
      <c r="N339" s="2">
        <f t="shared" si="58"/>
        <v>0</v>
      </c>
    </row>
    <row r="340" spans="2:14" x14ac:dyDescent="0.2">
      <c r="B340">
        <f t="shared" si="59"/>
        <v>309</v>
      </c>
      <c r="C340" s="4">
        <f t="shared" si="54"/>
        <v>0</v>
      </c>
      <c r="D340" s="2">
        <f t="shared" si="48"/>
        <v>0</v>
      </c>
      <c r="E340" s="4">
        <f t="shared" si="49"/>
        <v>0</v>
      </c>
      <c r="F340" s="4">
        <f t="shared" si="55"/>
        <v>0</v>
      </c>
      <c r="G340" s="4">
        <f t="shared" si="50"/>
        <v>0</v>
      </c>
      <c r="H340" s="4">
        <f t="shared" si="51"/>
        <v>0</v>
      </c>
      <c r="I340" s="4">
        <f t="shared" si="52"/>
        <v>0</v>
      </c>
      <c r="J340" s="4">
        <f t="shared" si="56"/>
        <v>0</v>
      </c>
      <c r="L340" s="2">
        <f t="shared" si="53"/>
        <v>0</v>
      </c>
      <c r="M340" s="55">
        <f t="shared" si="57"/>
        <v>0</v>
      </c>
      <c r="N340" s="2">
        <f t="shared" si="58"/>
        <v>0</v>
      </c>
    </row>
    <row r="341" spans="2:14" x14ac:dyDescent="0.2">
      <c r="B341">
        <f t="shared" si="59"/>
        <v>310</v>
      </c>
      <c r="C341" s="4">
        <f t="shared" si="54"/>
        <v>0</v>
      </c>
      <c r="D341" s="2">
        <f t="shared" si="48"/>
        <v>0</v>
      </c>
      <c r="E341" s="4">
        <f t="shared" si="49"/>
        <v>0</v>
      </c>
      <c r="F341" s="4">
        <f t="shared" si="55"/>
        <v>0</v>
      </c>
      <c r="G341" s="4">
        <f t="shared" si="50"/>
        <v>0</v>
      </c>
      <c r="H341" s="4">
        <f t="shared" si="51"/>
        <v>0</v>
      </c>
      <c r="I341" s="4">
        <f t="shared" si="52"/>
        <v>0</v>
      </c>
      <c r="J341" s="4">
        <f t="shared" si="56"/>
        <v>0</v>
      </c>
      <c r="L341" s="2">
        <f t="shared" si="53"/>
        <v>0</v>
      </c>
      <c r="M341" s="55">
        <f t="shared" si="57"/>
        <v>0</v>
      </c>
      <c r="N341" s="2">
        <f t="shared" si="58"/>
        <v>0</v>
      </c>
    </row>
    <row r="342" spans="2:14" x14ac:dyDescent="0.2">
      <c r="B342">
        <f t="shared" si="59"/>
        <v>311</v>
      </c>
      <c r="C342" s="4">
        <f t="shared" si="54"/>
        <v>0</v>
      </c>
      <c r="D342" s="2">
        <f t="shared" si="48"/>
        <v>0</v>
      </c>
      <c r="E342" s="4">
        <f t="shared" si="49"/>
        <v>0</v>
      </c>
      <c r="F342" s="4">
        <f t="shared" si="55"/>
        <v>0</v>
      </c>
      <c r="G342" s="4">
        <f t="shared" si="50"/>
        <v>0</v>
      </c>
      <c r="H342" s="4">
        <f t="shared" si="51"/>
        <v>0</v>
      </c>
      <c r="I342" s="4">
        <f t="shared" si="52"/>
        <v>0</v>
      </c>
      <c r="J342" s="4">
        <f t="shared" si="56"/>
        <v>0</v>
      </c>
      <c r="L342" s="2">
        <f t="shared" si="53"/>
        <v>0</v>
      </c>
      <c r="M342" s="55">
        <f t="shared" si="57"/>
        <v>0</v>
      </c>
      <c r="N342" s="2">
        <f t="shared" si="58"/>
        <v>0</v>
      </c>
    </row>
    <row r="343" spans="2:14" x14ac:dyDescent="0.2">
      <c r="B343">
        <f t="shared" si="59"/>
        <v>312</v>
      </c>
      <c r="C343" s="4">
        <f t="shared" si="54"/>
        <v>0</v>
      </c>
      <c r="D343" s="2">
        <f t="shared" si="48"/>
        <v>0</v>
      </c>
      <c r="E343" s="4">
        <f t="shared" si="49"/>
        <v>0</v>
      </c>
      <c r="F343" s="4">
        <f t="shared" si="55"/>
        <v>0</v>
      </c>
      <c r="G343" s="4">
        <f t="shared" si="50"/>
        <v>0</v>
      </c>
      <c r="H343" s="4">
        <f t="shared" si="51"/>
        <v>0</v>
      </c>
      <c r="I343" s="4">
        <f t="shared" si="52"/>
        <v>0</v>
      </c>
      <c r="J343" s="4">
        <f t="shared" si="56"/>
        <v>0</v>
      </c>
      <c r="L343" s="2">
        <f t="shared" si="53"/>
        <v>0</v>
      </c>
      <c r="M343" s="55">
        <f t="shared" si="57"/>
        <v>0</v>
      </c>
      <c r="N343" s="2">
        <f t="shared" si="58"/>
        <v>0</v>
      </c>
    </row>
    <row r="344" spans="2:14" x14ac:dyDescent="0.2">
      <c r="B344">
        <f t="shared" si="59"/>
        <v>313</v>
      </c>
      <c r="C344" s="4">
        <f t="shared" si="54"/>
        <v>0</v>
      </c>
      <c r="D344" s="2">
        <f t="shared" si="48"/>
        <v>0</v>
      </c>
      <c r="E344" s="4">
        <f t="shared" si="49"/>
        <v>0</v>
      </c>
      <c r="F344" s="4">
        <f t="shared" si="55"/>
        <v>0</v>
      </c>
      <c r="G344" s="4">
        <f t="shared" si="50"/>
        <v>0</v>
      </c>
      <c r="H344" s="4">
        <f t="shared" si="51"/>
        <v>0</v>
      </c>
      <c r="I344" s="4">
        <f t="shared" si="52"/>
        <v>0</v>
      </c>
      <c r="J344" s="4">
        <f t="shared" si="56"/>
        <v>0</v>
      </c>
      <c r="L344" s="2">
        <f t="shared" si="53"/>
        <v>0</v>
      </c>
      <c r="M344" s="55">
        <f t="shared" si="57"/>
        <v>0</v>
      </c>
      <c r="N344" s="2">
        <f t="shared" si="58"/>
        <v>0</v>
      </c>
    </row>
    <row r="345" spans="2:14" x14ac:dyDescent="0.2">
      <c r="B345">
        <f t="shared" si="59"/>
        <v>314</v>
      </c>
      <c r="C345" s="4">
        <f t="shared" si="54"/>
        <v>0</v>
      </c>
      <c r="D345" s="2">
        <f t="shared" si="48"/>
        <v>0</v>
      </c>
      <c r="E345" s="4">
        <f t="shared" si="49"/>
        <v>0</v>
      </c>
      <c r="F345" s="4">
        <f t="shared" si="55"/>
        <v>0</v>
      </c>
      <c r="G345" s="4">
        <f t="shared" si="50"/>
        <v>0</v>
      </c>
      <c r="H345" s="4">
        <f t="shared" si="51"/>
        <v>0</v>
      </c>
      <c r="I345" s="4">
        <f t="shared" si="52"/>
        <v>0</v>
      </c>
      <c r="J345" s="4">
        <f t="shared" si="56"/>
        <v>0</v>
      </c>
      <c r="L345" s="2">
        <f t="shared" si="53"/>
        <v>0</v>
      </c>
      <c r="M345" s="55">
        <f t="shared" si="57"/>
        <v>0</v>
      </c>
      <c r="N345" s="2">
        <f t="shared" si="58"/>
        <v>0</v>
      </c>
    </row>
    <row r="346" spans="2:14" x14ac:dyDescent="0.2">
      <c r="B346">
        <f t="shared" si="59"/>
        <v>315</v>
      </c>
      <c r="C346" s="4">
        <f t="shared" si="54"/>
        <v>0</v>
      </c>
      <c r="D346" s="2">
        <f t="shared" si="48"/>
        <v>0</v>
      </c>
      <c r="E346" s="4">
        <f t="shared" si="49"/>
        <v>0</v>
      </c>
      <c r="F346" s="4">
        <f t="shared" si="55"/>
        <v>0</v>
      </c>
      <c r="G346" s="4">
        <f t="shared" si="50"/>
        <v>0</v>
      </c>
      <c r="H346" s="4">
        <f t="shared" si="51"/>
        <v>0</v>
      </c>
      <c r="I346" s="4">
        <f t="shared" si="52"/>
        <v>0</v>
      </c>
      <c r="J346" s="4">
        <f t="shared" si="56"/>
        <v>0</v>
      </c>
      <c r="L346" s="2">
        <f t="shared" si="53"/>
        <v>0</v>
      </c>
      <c r="M346" s="55">
        <f t="shared" si="57"/>
        <v>0</v>
      </c>
      <c r="N346" s="2">
        <f t="shared" si="58"/>
        <v>0</v>
      </c>
    </row>
    <row r="347" spans="2:14" x14ac:dyDescent="0.2">
      <c r="B347">
        <f t="shared" si="59"/>
        <v>316</v>
      </c>
      <c r="C347" s="4">
        <f t="shared" si="54"/>
        <v>0</v>
      </c>
      <c r="D347" s="2">
        <f t="shared" si="48"/>
        <v>0</v>
      </c>
      <c r="E347" s="4">
        <f t="shared" si="49"/>
        <v>0</v>
      </c>
      <c r="F347" s="4">
        <f t="shared" si="55"/>
        <v>0</v>
      </c>
      <c r="G347" s="4">
        <f t="shared" si="50"/>
        <v>0</v>
      </c>
      <c r="H347" s="4">
        <f t="shared" si="51"/>
        <v>0</v>
      </c>
      <c r="I347" s="4">
        <f t="shared" si="52"/>
        <v>0</v>
      </c>
      <c r="J347" s="4">
        <f t="shared" si="56"/>
        <v>0</v>
      </c>
      <c r="L347" s="2">
        <f t="shared" si="53"/>
        <v>0</v>
      </c>
      <c r="M347" s="55">
        <f t="shared" si="57"/>
        <v>0</v>
      </c>
      <c r="N347" s="2">
        <f t="shared" si="58"/>
        <v>0</v>
      </c>
    </row>
    <row r="348" spans="2:14" x14ac:dyDescent="0.2">
      <c r="B348">
        <f t="shared" si="59"/>
        <v>317</v>
      </c>
      <c r="C348" s="4">
        <f t="shared" si="54"/>
        <v>0</v>
      </c>
      <c r="D348" s="2">
        <f t="shared" si="48"/>
        <v>0</v>
      </c>
      <c r="E348" s="4">
        <f t="shared" si="49"/>
        <v>0</v>
      </c>
      <c r="F348" s="4">
        <f t="shared" si="55"/>
        <v>0</v>
      </c>
      <c r="G348" s="4">
        <f t="shared" si="50"/>
        <v>0</v>
      </c>
      <c r="H348" s="4">
        <f t="shared" si="51"/>
        <v>0</v>
      </c>
      <c r="I348" s="4">
        <f t="shared" si="52"/>
        <v>0</v>
      </c>
      <c r="J348" s="4">
        <f t="shared" si="56"/>
        <v>0</v>
      </c>
      <c r="L348" s="2">
        <f t="shared" si="53"/>
        <v>0</v>
      </c>
      <c r="M348" s="55">
        <f t="shared" si="57"/>
        <v>0</v>
      </c>
      <c r="N348" s="2">
        <f t="shared" si="58"/>
        <v>0</v>
      </c>
    </row>
    <row r="349" spans="2:14" x14ac:dyDescent="0.2">
      <c r="B349">
        <f t="shared" si="59"/>
        <v>318</v>
      </c>
      <c r="C349" s="4">
        <f t="shared" si="54"/>
        <v>0</v>
      </c>
      <c r="D349" s="2">
        <f t="shared" si="48"/>
        <v>0</v>
      </c>
      <c r="E349" s="4">
        <f t="shared" si="49"/>
        <v>0</v>
      </c>
      <c r="F349" s="4">
        <f t="shared" si="55"/>
        <v>0</v>
      </c>
      <c r="G349" s="4">
        <f t="shared" si="50"/>
        <v>0</v>
      </c>
      <c r="H349" s="4">
        <f t="shared" si="51"/>
        <v>0</v>
      </c>
      <c r="I349" s="4">
        <f t="shared" si="52"/>
        <v>0</v>
      </c>
      <c r="J349" s="4">
        <f t="shared" si="56"/>
        <v>0</v>
      </c>
      <c r="L349" s="2">
        <f t="shared" si="53"/>
        <v>0</v>
      </c>
      <c r="M349" s="55">
        <f t="shared" si="57"/>
        <v>0</v>
      </c>
      <c r="N349" s="2">
        <f t="shared" si="58"/>
        <v>0</v>
      </c>
    </row>
    <row r="350" spans="2:14" x14ac:dyDescent="0.2">
      <c r="B350">
        <f t="shared" si="59"/>
        <v>319</v>
      </c>
      <c r="C350" s="4">
        <f t="shared" si="54"/>
        <v>0</v>
      </c>
      <c r="D350" s="2">
        <f t="shared" si="48"/>
        <v>0</v>
      </c>
      <c r="E350" s="4">
        <f t="shared" si="49"/>
        <v>0</v>
      </c>
      <c r="F350" s="4">
        <f t="shared" si="55"/>
        <v>0</v>
      </c>
      <c r="G350" s="4">
        <f t="shared" si="50"/>
        <v>0</v>
      </c>
      <c r="H350" s="4">
        <f t="shared" si="51"/>
        <v>0</v>
      </c>
      <c r="I350" s="4">
        <f t="shared" si="52"/>
        <v>0</v>
      </c>
      <c r="J350" s="4">
        <f t="shared" si="56"/>
        <v>0</v>
      </c>
      <c r="L350" s="2">
        <f t="shared" si="53"/>
        <v>0</v>
      </c>
      <c r="M350" s="55">
        <f t="shared" si="57"/>
        <v>0</v>
      </c>
      <c r="N350" s="2">
        <f t="shared" si="58"/>
        <v>0</v>
      </c>
    </row>
    <row r="351" spans="2:14" x14ac:dyDescent="0.2">
      <c r="B351">
        <f t="shared" si="59"/>
        <v>320</v>
      </c>
      <c r="C351" s="4">
        <f t="shared" si="54"/>
        <v>0</v>
      </c>
      <c r="D351" s="2">
        <f t="shared" si="48"/>
        <v>0</v>
      </c>
      <c r="E351" s="4">
        <f t="shared" si="49"/>
        <v>0</v>
      </c>
      <c r="F351" s="4">
        <f t="shared" si="55"/>
        <v>0</v>
      </c>
      <c r="G351" s="4">
        <f t="shared" si="50"/>
        <v>0</v>
      </c>
      <c r="H351" s="4">
        <f t="shared" si="51"/>
        <v>0</v>
      </c>
      <c r="I351" s="4">
        <f t="shared" si="52"/>
        <v>0</v>
      </c>
      <c r="J351" s="4">
        <f t="shared" si="56"/>
        <v>0</v>
      </c>
      <c r="L351" s="2">
        <f t="shared" si="53"/>
        <v>0</v>
      </c>
      <c r="M351" s="55">
        <f t="shared" si="57"/>
        <v>0</v>
      </c>
      <c r="N351" s="2">
        <f t="shared" si="58"/>
        <v>0</v>
      </c>
    </row>
    <row r="352" spans="2:14" x14ac:dyDescent="0.2">
      <c r="B352">
        <f t="shared" si="59"/>
        <v>321</v>
      </c>
      <c r="C352" s="4">
        <f t="shared" si="54"/>
        <v>0</v>
      </c>
      <c r="D352" s="2">
        <f t="shared" ref="D352:D391" si="60">IF(B352&lt;=$C$12,IF(B352&lt;=$C$7,ROUND($C$4*$C$8/$C$6,2),$C$20),0)</f>
        <v>0</v>
      </c>
      <c r="E352" s="4">
        <f t="shared" ref="E352:E391" si="61">IF(B352&lt;=$C$12,ROUND(C352*$C$8/$C$6,2),0)</f>
        <v>0</v>
      </c>
      <c r="F352" s="4">
        <f t="shared" si="55"/>
        <v>0</v>
      </c>
      <c r="G352" s="4">
        <f t="shared" ref="G352:G391" si="62">IF(B352&lt;=$C$12,C352-F352,0)</f>
        <v>0</v>
      </c>
      <c r="H352" s="4">
        <f t="shared" ref="H352:H390" si="63">IF(B352=$C$12,$C$13*G352,0)</f>
        <v>0</v>
      </c>
      <c r="I352" s="4">
        <f t="shared" ref="I352:I391" si="64">IF(B352=$C$12,G352+H352,0)</f>
        <v>0</v>
      </c>
      <c r="J352" s="4">
        <f t="shared" si="56"/>
        <v>0</v>
      </c>
      <c r="L352" s="2">
        <f t="shared" ref="L352:L391" si="65">IF(B352&lt;=$C$12,L351+$M$16,0)</f>
        <v>0</v>
      </c>
      <c r="M352" s="55">
        <f t="shared" si="57"/>
        <v>0</v>
      </c>
      <c r="N352" s="2">
        <f t="shared" si="58"/>
        <v>0</v>
      </c>
    </row>
    <row r="353" spans="2:14" x14ac:dyDescent="0.2">
      <c r="B353">
        <f t="shared" si="59"/>
        <v>322</v>
      </c>
      <c r="C353" s="4">
        <f t="shared" ref="C353:C391" si="66">IF(B353&lt;=$C$12,G352,0)</f>
        <v>0</v>
      </c>
      <c r="D353" s="2">
        <f t="shared" si="60"/>
        <v>0</v>
      </c>
      <c r="E353" s="4">
        <f t="shared" si="61"/>
        <v>0</v>
      </c>
      <c r="F353" s="4">
        <f t="shared" ref="F353:F391" si="67">IF(B353&lt;=$C$12,D353-E353,0)</f>
        <v>0</v>
      </c>
      <c r="G353" s="4">
        <f t="shared" si="62"/>
        <v>0</v>
      </c>
      <c r="H353" s="4">
        <f t="shared" si="63"/>
        <v>0</v>
      </c>
      <c r="I353" s="4">
        <f t="shared" si="64"/>
        <v>0</v>
      </c>
      <c r="J353" s="4">
        <f t="shared" ref="J353:J391" si="68">IF(B353&lt;=$C$12,-D353-I353,0)</f>
        <v>0</v>
      </c>
      <c r="L353" s="2">
        <f t="shared" si="65"/>
        <v>0</v>
      </c>
      <c r="M353" s="55">
        <f t="shared" ref="M353:M391" si="69">($M$17/$C$6)*L353</f>
        <v>0</v>
      </c>
      <c r="N353" s="2">
        <f t="shared" ref="N353:N391" si="70">J353-M353</f>
        <v>0</v>
      </c>
    </row>
    <row r="354" spans="2:14" x14ac:dyDescent="0.2">
      <c r="B354">
        <f t="shared" ref="B354:B391" si="71">B353+1</f>
        <v>323</v>
      </c>
      <c r="C354" s="4">
        <f t="shared" si="66"/>
        <v>0</v>
      </c>
      <c r="D354" s="2">
        <f t="shared" si="60"/>
        <v>0</v>
      </c>
      <c r="E354" s="4">
        <f t="shared" si="61"/>
        <v>0</v>
      </c>
      <c r="F354" s="4">
        <f t="shared" si="67"/>
        <v>0</v>
      </c>
      <c r="G354" s="4">
        <f t="shared" si="62"/>
        <v>0</v>
      </c>
      <c r="H354" s="4">
        <f t="shared" si="63"/>
        <v>0</v>
      </c>
      <c r="I354" s="4">
        <f t="shared" si="64"/>
        <v>0</v>
      </c>
      <c r="J354" s="4">
        <f t="shared" si="68"/>
        <v>0</v>
      </c>
      <c r="L354" s="2">
        <f t="shared" si="65"/>
        <v>0</v>
      </c>
      <c r="M354" s="55">
        <f t="shared" si="69"/>
        <v>0</v>
      </c>
      <c r="N354" s="2">
        <f t="shared" si="70"/>
        <v>0</v>
      </c>
    </row>
    <row r="355" spans="2:14" x14ac:dyDescent="0.2">
      <c r="B355">
        <f t="shared" si="71"/>
        <v>324</v>
      </c>
      <c r="C355" s="4">
        <f t="shared" si="66"/>
        <v>0</v>
      </c>
      <c r="D355" s="2">
        <f t="shared" si="60"/>
        <v>0</v>
      </c>
      <c r="E355" s="4">
        <f t="shared" si="61"/>
        <v>0</v>
      </c>
      <c r="F355" s="4">
        <f t="shared" si="67"/>
        <v>0</v>
      </c>
      <c r="G355" s="4">
        <f t="shared" si="62"/>
        <v>0</v>
      </c>
      <c r="H355" s="4">
        <f t="shared" si="63"/>
        <v>0</v>
      </c>
      <c r="I355" s="4">
        <f t="shared" si="64"/>
        <v>0</v>
      </c>
      <c r="J355" s="4">
        <f t="shared" si="68"/>
        <v>0</v>
      </c>
      <c r="L355" s="2">
        <f t="shared" si="65"/>
        <v>0</v>
      </c>
      <c r="M355" s="55">
        <f t="shared" si="69"/>
        <v>0</v>
      </c>
      <c r="N355" s="2">
        <f t="shared" si="70"/>
        <v>0</v>
      </c>
    </row>
    <row r="356" spans="2:14" x14ac:dyDescent="0.2">
      <c r="B356">
        <f t="shared" si="71"/>
        <v>325</v>
      </c>
      <c r="C356" s="4">
        <f t="shared" si="66"/>
        <v>0</v>
      </c>
      <c r="D356" s="2">
        <f t="shared" si="60"/>
        <v>0</v>
      </c>
      <c r="E356" s="4">
        <f t="shared" si="61"/>
        <v>0</v>
      </c>
      <c r="F356" s="4">
        <f t="shared" si="67"/>
        <v>0</v>
      </c>
      <c r="G356" s="4">
        <f t="shared" si="62"/>
        <v>0</v>
      </c>
      <c r="H356" s="4">
        <f t="shared" si="63"/>
        <v>0</v>
      </c>
      <c r="I356" s="4">
        <f t="shared" si="64"/>
        <v>0</v>
      </c>
      <c r="J356" s="4">
        <f t="shared" si="68"/>
        <v>0</v>
      </c>
      <c r="L356" s="2">
        <f t="shared" si="65"/>
        <v>0</v>
      </c>
      <c r="M356" s="55">
        <f t="shared" si="69"/>
        <v>0</v>
      </c>
      <c r="N356" s="2">
        <f t="shared" si="70"/>
        <v>0</v>
      </c>
    </row>
    <row r="357" spans="2:14" x14ac:dyDescent="0.2">
      <c r="B357">
        <f t="shared" si="71"/>
        <v>326</v>
      </c>
      <c r="C357" s="4">
        <f t="shared" si="66"/>
        <v>0</v>
      </c>
      <c r="D357" s="2">
        <f t="shared" si="60"/>
        <v>0</v>
      </c>
      <c r="E357" s="4">
        <f t="shared" si="61"/>
        <v>0</v>
      </c>
      <c r="F357" s="4">
        <f t="shared" si="67"/>
        <v>0</v>
      </c>
      <c r="G357" s="4">
        <f t="shared" si="62"/>
        <v>0</v>
      </c>
      <c r="H357" s="4">
        <f t="shared" si="63"/>
        <v>0</v>
      </c>
      <c r="I357" s="4">
        <f t="shared" si="64"/>
        <v>0</v>
      </c>
      <c r="J357" s="4">
        <f t="shared" si="68"/>
        <v>0</v>
      </c>
      <c r="L357" s="2">
        <f t="shared" si="65"/>
        <v>0</v>
      </c>
      <c r="M357" s="55">
        <f t="shared" si="69"/>
        <v>0</v>
      </c>
      <c r="N357" s="2">
        <f t="shared" si="70"/>
        <v>0</v>
      </c>
    </row>
    <row r="358" spans="2:14" x14ac:dyDescent="0.2">
      <c r="B358">
        <f t="shared" si="71"/>
        <v>327</v>
      </c>
      <c r="C358" s="4">
        <f t="shared" si="66"/>
        <v>0</v>
      </c>
      <c r="D358" s="2">
        <f t="shared" si="60"/>
        <v>0</v>
      </c>
      <c r="E358" s="4">
        <f t="shared" si="61"/>
        <v>0</v>
      </c>
      <c r="F358" s="4">
        <f t="shared" si="67"/>
        <v>0</v>
      </c>
      <c r="G358" s="4">
        <f t="shared" si="62"/>
        <v>0</v>
      </c>
      <c r="H358" s="4">
        <f t="shared" si="63"/>
        <v>0</v>
      </c>
      <c r="I358" s="4">
        <f t="shared" si="64"/>
        <v>0</v>
      </c>
      <c r="J358" s="4">
        <f t="shared" si="68"/>
        <v>0</v>
      </c>
      <c r="L358" s="2">
        <f t="shared" si="65"/>
        <v>0</v>
      </c>
      <c r="M358" s="55">
        <f t="shared" si="69"/>
        <v>0</v>
      </c>
      <c r="N358" s="2">
        <f t="shared" si="70"/>
        <v>0</v>
      </c>
    </row>
    <row r="359" spans="2:14" x14ac:dyDescent="0.2">
      <c r="B359">
        <f t="shared" si="71"/>
        <v>328</v>
      </c>
      <c r="C359" s="4">
        <f t="shared" si="66"/>
        <v>0</v>
      </c>
      <c r="D359" s="2">
        <f t="shared" si="60"/>
        <v>0</v>
      </c>
      <c r="E359" s="4">
        <f t="shared" si="61"/>
        <v>0</v>
      </c>
      <c r="F359" s="4">
        <f t="shared" si="67"/>
        <v>0</v>
      </c>
      <c r="G359" s="4">
        <f t="shared" si="62"/>
        <v>0</v>
      </c>
      <c r="H359" s="4">
        <f t="shared" si="63"/>
        <v>0</v>
      </c>
      <c r="I359" s="4">
        <f t="shared" si="64"/>
        <v>0</v>
      </c>
      <c r="J359" s="4">
        <f t="shared" si="68"/>
        <v>0</v>
      </c>
      <c r="L359" s="2">
        <f t="shared" si="65"/>
        <v>0</v>
      </c>
      <c r="M359" s="55">
        <f t="shared" si="69"/>
        <v>0</v>
      </c>
      <c r="N359" s="2">
        <f t="shared" si="70"/>
        <v>0</v>
      </c>
    </row>
    <row r="360" spans="2:14" x14ac:dyDescent="0.2">
      <c r="B360">
        <f t="shared" si="71"/>
        <v>329</v>
      </c>
      <c r="C360" s="4">
        <f t="shared" si="66"/>
        <v>0</v>
      </c>
      <c r="D360" s="2">
        <f t="shared" si="60"/>
        <v>0</v>
      </c>
      <c r="E360" s="4">
        <f t="shared" si="61"/>
        <v>0</v>
      </c>
      <c r="F360" s="4">
        <f t="shared" si="67"/>
        <v>0</v>
      </c>
      <c r="G360" s="4">
        <f t="shared" si="62"/>
        <v>0</v>
      </c>
      <c r="H360" s="4">
        <f t="shared" si="63"/>
        <v>0</v>
      </c>
      <c r="I360" s="4">
        <f t="shared" si="64"/>
        <v>0</v>
      </c>
      <c r="J360" s="4">
        <f t="shared" si="68"/>
        <v>0</v>
      </c>
      <c r="L360" s="2">
        <f t="shared" si="65"/>
        <v>0</v>
      </c>
      <c r="M360" s="55">
        <f t="shared" si="69"/>
        <v>0</v>
      </c>
      <c r="N360" s="2">
        <f t="shared" si="70"/>
        <v>0</v>
      </c>
    </row>
    <row r="361" spans="2:14" x14ac:dyDescent="0.2">
      <c r="B361">
        <f t="shared" si="71"/>
        <v>330</v>
      </c>
      <c r="C361" s="4">
        <f t="shared" si="66"/>
        <v>0</v>
      </c>
      <c r="D361" s="2">
        <f t="shared" si="60"/>
        <v>0</v>
      </c>
      <c r="E361" s="4">
        <f t="shared" si="61"/>
        <v>0</v>
      </c>
      <c r="F361" s="4">
        <f t="shared" si="67"/>
        <v>0</v>
      </c>
      <c r="G361" s="4">
        <f t="shared" si="62"/>
        <v>0</v>
      </c>
      <c r="H361" s="4">
        <f t="shared" si="63"/>
        <v>0</v>
      </c>
      <c r="I361" s="4">
        <f t="shared" si="64"/>
        <v>0</v>
      </c>
      <c r="J361" s="4">
        <f t="shared" si="68"/>
        <v>0</v>
      </c>
      <c r="L361" s="2">
        <f t="shared" si="65"/>
        <v>0</v>
      </c>
      <c r="M361" s="55">
        <f t="shared" si="69"/>
        <v>0</v>
      </c>
      <c r="N361" s="2">
        <f t="shared" si="70"/>
        <v>0</v>
      </c>
    </row>
    <row r="362" spans="2:14" x14ac:dyDescent="0.2">
      <c r="B362">
        <f t="shared" si="71"/>
        <v>331</v>
      </c>
      <c r="C362" s="4">
        <f t="shared" si="66"/>
        <v>0</v>
      </c>
      <c r="D362" s="2">
        <f t="shared" si="60"/>
        <v>0</v>
      </c>
      <c r="E362" s="4">
        <f t="shared" si="61"/>
        <v>0</v>
      </c>
      <c r="F362" s="4">
        <f t="shared" si="67"/>
        <v>0</v>
      </c>
      <c r="G362" s="4">
        <f t="shared" si="62"/>
        <v>0</v>
      </c>
      <c r="H362" s="4">
        <f t="shared" si="63"/>
        <v>0</v>
      </c>
      <c r="I362" s="4">
        <f t="shared" si="64"/>
        <v>0</v>
      </c>
      <c r="J362" s="4">
        <f t="shared" si="68"/>
        <v>0</v>
      </c>
      <c r="L362" s="2">
        <f t="shared" si="65"/>
        <v>0</v>
      </c>
      <c r="M362" s="55">
        <f t="shared" si="69"/>
        <v>0</v>
      </c>
      <c r="N362" s="2">
        <f t="shared" si="70"/>
        <v>0</v>
      </c>
    </row>
    <row r="363" spans="2:14" x14ac:dyDescent="0.2">
      <c r="B363">
        <f t="shared" si="71"/>
        <v>332</v>
      </c>
      <c r="C363" s="4">
        <f t="shared" si="66"/>
        <v>0</v>
      </c>
      <c r="D363" s="2">
        <f t="shared" si="60"/>
        <v>0</v>
      </c>
      <c r="E363" s="4">
        <f t="shared" si="61"/>
        <v>0</v>
      </c>
      <c r="F363" s="4">
        <f t="shared" si="67"/>
        <v>0</v>
      </c>
      <c r="G363" s="4">
        <f t="shared" si="62"/>
        <v>0</v>
      </c>
      <c r="H363" s="4">
        <f t="shared" si="63"/>
        <v>0</v>
      </c>
      <c r="I363" s="4">
        <f t="shared" si="64"/>
        <v>0</v>
      </c>
      <c r="J363" s="4">
        <f t="shared" si="68"/>
        <v>0</v>
      </c>
      <c r="L363" s="2">
        <f t="shared" si="65"/>
        <v>0</v>
      </c>
      <c r="M363" s="55">
        <f t="shared" si="69"/>
        <v>0</v>
      </c>
      <c r="N363" s="2">
        <f t="shared" si="70"/>
        <v>0</v>
      </c>
    </row>
    <row r="364" spans="2:14" x14ac:dyDescent="0.2">
      <c r="B364">
        <f t="shared" si="71"/>
        <v>333</v>
      </c>
      <c r="C364" s="4">
        <f t="shared" si="66"/>
        <v>0</v>
      </c>
      <c r="D364" s="2">
        <f t="shared" si="60"/>
        <v>0</v>
      </c>
      <c r="E364" s="4">
        <f t="shared" si="61"/>
        <v>0</v>
      </c>
      <c r="F364" s="4">
        <f t="shared" si="67"/>
        <v>0</v>
      </c>
      <c r="G364" s="4">
        <f t="shared" si="62"/>
        <v>0</v>
      </c>
      <c r="H364" s="4">
        <f t="shared" si="63"/>
        <v>0</v>
      </c>
      <c r="I364" s="4">
        <f t="shared" si="64"/>
        <v>0</v>
      </c>
      <c r="J364" s="4">
        <f t="shared" si="68"/>
        <v>0</v>
      </c>
      <c r="L364" s="2">
        <f t="shared" si="65"/>
        <v>0</v>
      </c>
      <c r="M364" s="55">
        <f t="shared" si="69"/>
        <v>0</v>
      </c>
      <c r="N364" s="2">
        <f t="shared" si="70"/>
        <v>0</v>
      </c>
    </row>
    <row r="365" spans="2:14" x14ac:dyDescent="0.2">
      <c r="B365">
        <f t="shared" si="71"/>
        <v>334</v>
      </c>
      <c r="C365" s="4">
        <f t="shared" si="66"/>
        <v>0</v>
      </c>
      <c r="D365" s="2">
        <f t="shared" si="60"/>
        <v>0</v>
      </c>
      <c r="E365" s="4">
        <f t="shared" si="61"/>
        <v>0</v>
      </c>
      <c r="F365" s="4">
        <f t="shared" si="67"/>
        <v>0</v>
      </c>
      <c r="G365" s="4">
        <f t="shared" si="62"/>
        <v>0</v>
      </c>
      <c r="H365" s="4">
        <f t="shared" si="63"/>
        <v>0</v>
      </c>
      <c r="I365" s="4">
        <f t="shared" si="64"/>
        <v>0</v>
      </c>
      <c r="J365" s="4">
        <f t="shared" si="68"/>
        <v>0</v>
      </c>
      <c r="L365" s="2">
        <f t="shared" si="65"/>
        <v>0</v>
      </c>
      <c r="M365" s="55">
        <f t="shared" si="69"/>
        <v>0</v>
      </c>
      <c r="N365" s="2">
        <f t="shared" si="70"/>
        <v>0</v>
      </c>
    </row>
    <row r="366" spans="2:14" x14ac:dyDescent="0.2">
      <c r="B366">
        <f t="shared" si="71"/>
        <v>335</v>
      </c>
      <c r="C366" s="4">
        <f t="shared" si="66"/>
        <v>0</v>
      </c>
      <c r="D366" s="2">
        <f t="shared" si="60"/>
        <v>0</v>
      </c>
      <c r="E366" s="4">
        <f t="shared" si="61"/>
        <v>0</v>
      </c>
      <c r="F366" s="4">
        <f t="shared" si="67"/>
        <v>0</v>
      </c>
      <c r="G366" s="4">
        <f t="shared" si="62"/>
        <v>0</v>
      </c>
      <c r="H366" s="4">
        <f t="shared" si="63"/>
        <v>0</v>
      </c>
      <c r="I366" s="4">
        <f t="shared" si="64"/>
        <v>0</v>
      </c>
      <c r="J366" s="4">
        <f t="shared" si="68"/>
        <v>0</v>
      </c>
      <c r="L366" s="2">
        <f t="shared" si="65"/>
        <v>0</v>
      </c>
      <c r="M366" s="55">
        <f t="shared" si="69"/>
        <v>0</v>
      </c>
      <c r="N366" s="2">
        <f t="shared" si="70"/>
        <v>0</v>
      </c>
    </row>
    <row r="367" spans="2:14" x14ac:dyDescent="0.2">
      <c r="B367">
        <f t="shared" si="71"/>
        <v>336</v>
      </c>
      <c r="C367" s="4">
        <f t="shared" si="66"/>
        <v>0</v>
      </c>
      <c r="D367" s="2">
        <f t="shared" si="60"/>
        <v>0</v>
      </c>
      <c r="E367" s="4">
        <f t="shared" si="61"/>
        <v>0</v>
      </c>
      <c r="F367" s="4">
        <f t="shared" si="67"/>
        <v>0</v>
      </c>
      <c r="G367" s="4">
        <f t="shared" si="62"/>
        <v>0</v>
      </c>
      <c r="H367" s="4">
        <f t="shared" si="63"/>
        <v>0</v>
      </c>
      <c r="I367" s="4">
        <f t="shared" si="64"/>
        <v>0</v>
      </c>
      <c r="J367" s="4">
        <f t="shared" si="68"/>
        <v>0</v>
      </c>
      <c r="L367" s="2">
        <f t="shared" si="65"/>
        <v>0</v>
      </c>
      <c r="M367" s="55">
        <f t="shared" si="69"/>
        <v>0</v>
      </c>
      <c r="N367" s="2">
        <f t="shared" si="70"/>
        <v>0</v>
      </c>
    </row>
    <row r="368" spans="2:14" x14ac:dyDescent="0.2">
      <c r="B368">
        <f t="shared" si="71"/>
        <v>337</v>
      </c>
      <c r="C368" s="4">
        <f t="shared" si="66"/>
        <v>0</v>
      </c>
      <c r="D368" s="2">
        <f t="shared" si="60"/>
        <v>0</v>
      </c>
      <c r="E368" s="4">
        <f t="shared" si="61"/>
        <v>0</v>
      </c>
      <c r="F368" s="4">
        <f t="shared" si="67"/>
        <v>0</v>
      </c>
      <c r="G368" s="4">
        <f t="shared" si="62"/>
        <v>0</v>
      </c>
      <c r="H368" s="4">
        <f t="shared" si="63"/>
        <v>0</v>
      </c>
      <c r="I368" s="4">
        <f t="shared" si="64"/>
        <v>0</v>
      </c>
      <c r="J368" s="4">
        <f t="shared" si="68"/>
        <v>0</v>
      </c>
      <c r="L368" s="2">
        <f t="shared" si="65"/>
        <v>0</v>
      </c>
      <c r="M368" s="55">
        <f t="shared" si="69"/>
        <v>0</v>
      </c>
      <c r="N368" s="2">
        <f t="shared" si="70"/>
        <v>0</v>
      </c>
    </row>
    <row r="369" spans="2:14" x14ac:dyDescent="0.2">
      <c r="B369">
        <f t="shared" si="71"/>
        <v>338</v>
      </c>
      <c r="C369" s="4">
        <f t="shared" si="66"/>
        <v>0</v>
      </c>
      <c r="D369" s="2">
        <f t="shared" si="60"/>
        <v>0</v>
      </c>
      <c r="E369" s="4">
        <f t="shared" si="61"/>
        <v>0</v>
      </c>
      <c r="F369" s="4">
        <f t="shared" si="67"/>
        <v>0</v>
      </c>
      <c r="G369" s="4">
        <f t="shared" si="62"/>
        <v>0</v>
      </c>
      <c r="H369" s="4">
        <f t="shared" si="63"/>
        <v>0</v>
      </c>
      <c r="I369" s="4">
        <f t="shared" si="64"/>
        <v>0</v>
      </c>
      <c r="J369" s="4">
        <f t="shared" si="68"/>
        <v>0</v>
      </c>
      <c r="L369" s="2">
        <f t="shared" si="65"/>
        <v>0</v>
      </c>
      <c r="M369" s="55">
        <f t="shared" si="69"/>
        <v>0</v>
      </c>
      <c r="N369" s="2">
        <f t="shared" si="70"/>
        <v>0</v>
      </c>
    </row>
    <row r="370" spans="2:14" x14ac:dyDescent="0.2">
      <c r="B370">
        <f t="shared" si="71"/>
        <v>339</v>
      </c>
      <c r="C370" s="4">
        <f t="shared" si="66"/>
        <v>0</v>
      </c>
      <c r="D370" s="2">
        <f t="shared" si="60"/>
        <v>0</v>
      </c>
      <c r="E370" s="4">
        <f t="shared" si="61"/>
        <v>0</v>
      </c>
      <c r="F370" s="4">
        <f t="shared" si="67"/>
        <v>0</v>
      </c>
      <c r="G370" s="4">
        <f t="shared" si="62"/>
        <v>0</v>
      </c>
      <c r="H370" s="4">
        <f t="shared" si="63"/>
        <v>0</v>
      </c>
      <c r="I370" s="4">
        <f t="shared" si="64"/>
        <v>0</v>
      </c>
      <c r="J370" s="4">
        <f t="shared" si="68"/>
        <v>0</v>
      </c>
      <c r="L370" s="2">
        <f t="shared" si="65"/>
        <v>0</v>
      </c>
      <c r="M370" s="55">
        <f t="shared" si="69"/>
        <v>0</v>
      </c>
      <c r="N370" s="2">
        <f t="shared" si="70"/>
        <v>0</v>
      </c>
    </row>
    <row r="371" spans="2:14" x14ac:dyDescent="0.2">
      <c r="B371">
        <f t="shared" si="71"/>
        <v>340</v>
      </c>
      <c r="C371" s="4">
        <f t="shared" si="66"/>
        <v>0</v>
      </c>
      <c r="D371" s="2">
        <f t="shared" si="60"/>
        <v>0</v>
      </c>
      <c r="E371" s="4">
        <f t="shared" si="61"/>
        <v>0</v>
      </c>
      <c r="F371" s="4">
        <f t="shared" si="67"/>
        <v>0</v>
      </c>
      <c r="G371" s="4">
        <f t="shared" si="62"/>
        <v>0</v>
      </c>
      <c r="H371" s="4">
        <f t="shared" si="63"/>
        <v>0</v>
      </c>
      <c r="I371" s="4">
        <f t="shared" si="64"/>
        <v>0</v>
      </c>
      <c r="J371" s="4">
        <f t="shared" si="68"/>
        <v>0</v>
      </c>
      <c r="L371" s="2">
        <f t="shared" si="65"/>
        <v>0</v>
      </c>
      <c r="M371" s="55">
        <f t="shared" si="69"/>
        <v>0</v>
      </c>
      <c r="N371" s="2">
        <f t="shared" si="70"/>
        <v>0</v>
      </c>
    </row>
    <row r="372" spans="2:14" x14ac:dyDescent="0.2">
      <c r="B372">
        <f t="shared" si="71"/>
        <v>341</v>
      </c>
      <c r="C372" s="4">
        <f t="shared" si="66"/>
        <v>0</v>
      </c>
      <c r="D372" s="2">
        <f t="shared" si="60"/>
        <v>0</v>
      </c>
      <c r="E372" s="4">
        <f t="shared" si="61"/>
        <v>0</v>
      </c>
      <c r="F372" s="4">
        <f t="shared" si="67"/>
        <v>0</v>
      </c>
      <c r="G372" s="4">
        <f t="shared" si="62"/>
        <v>0</v>
      </c>
      <c r="H372" s="4">
        <f t="shared" si="63"/>
        <v>0</v>
      </c>
      <c r="I372" s="4">
        <f t="shared" si="64"/>
        <v>0</v>
      </c>
      <c r="J372" s="4">
        <f t="shared" si="68"/>
        <v>0</v>
      </c>
      <c r="L372" s="2">
        <f t="shared" si="65"/>
        <v>0</v>
      </c>
      <c r="M372" s="55">
        <f t="shared" si="69"/>
        <v>0</v>
      </c>
      <c r="N372" s="2">
        <f t="shared" si="70"/>
        <v>0</v>
      </c>
    </row>
    <row r="373" spans="2:14" x14ac:dyDescent="0.2">
      <c r="B373">
        <f t="shared" si="71"/>
        <v>342</v>
      </c>
      <c r="C373" s="4">
        <f t="shared" si="66"/>
        <v>0</v>
      </c>
      <c r="D373" s="2">
        <f t="shared" si="60"/>
        <v>0</v>
      </c>
      <c r="E373" s="4">
        <f t="shared" si="61"/>
        <v>0</v>
      </c>
      <c r="F373" s="4">
        <f t="shared" si="67"/>
        <v>0</v>
      </c>
      <c r="G373" s="4">
        <f t="shared" si="62"/>
        <v>0</v>
      </c>
      <c r="H373" s="4">
        <f t="shared" si="63"/>
        <v>0</v>
      </c>
      <c r="I373" s="4">
        <f t="shared" si="64"/>
        <v>0</v>
      </c>
      <c r="J373" s="4">
        <f t="shared" si="68"/>
        <v>0</v>
      </c>
      <c r="L373" s="2">
        <f t="shared" si="65"/>
        <v>0</v>
      </c>
      <c r="M373" s="55">
        <f t="shared" si="69"/>
        <v>0</v>
      </c>
      <c r="N373" s="2">
        <f t="shared" si="70"/>
        <v>0</v>
      </c>
    </row>
    <row r="374" spans="2:14" x14ac:dyDescent="0.2">
      <c r="B374">
        <f t="shared" si="71"/>
        <v>343</v>
      </c>
      <c r="C374" s="4">
        <f t="shared" si="66"/>
        <v>0</v>
      </c>
      <c r="D374" s="2">
        <f t="shared" si="60"/>
        <v>0</v>
      </c>
      <c r="E374" s="4">
        <f t="shared" si="61"/>
        <v>0</v>
      </c>
      <c r="F374" s="4">
        <f t="shared" si="67"/>
        <v>0</v>
      </c>
      <c r="G374" s="4">
        <f t="shared" si="62"/>
        <v>0</v>
      </c>
      <c r="H374" s="4">
        <f t="shared" si="63"/>
        <v>0</v>
      </c>
      <c r="I374" s="4">
        <f t="shared" si="64"/>
        <v>0</v>
      </c>
      <c r="J374" s="4">
        <f t="shared" si="68"/>
        <v>0</v>
      </c>
      <c r="L374" s="2">
        <f t="shared" si="65"/>
        <v>0</v>
      </c>
      <c r="M374" s="55">
        <f t="shared" si="69"/>
        <v>0</v>
      </c>
      <c r="N374" s="2">
        <f t="shared" si="70"/>
        <v>0</v>
      </c>
    </row>
    <row r="375" spans="2:14" x14ac:dyDescent="0.2">
      <c r="B375">
        <f t="shared" si="71"/>
        <v>344</v>
      </c>
      <c r="C375" s="4">
        <f t="shared" si="66"/>
        <v>0</v>
      </c>
      <c r="D375" s="2">
        <f t="shared" si="60"/>
        <v>0</v>
      </c>
      <c r="E375" s="4">
        <f t="shared" si="61"/>
        <v>0</v>
      </c>
      <c r="F375" s="4">
        <f t="shared" si="67"/>
        <v>0</v>
      </c>
      <c r="G375" s="4">
        <f t="shared" si="62"/>
        <v>0</v>
      </c>
      <c r="H375" s="4">
        <f t="shared" si="63"/>
        <v>0</v>
      </c>
      <c r="I375" s="4">
        <f t="shared" si="64"/>
        <v>0</v>
      </c>
      <c r="J375" s="4">
        <f t="shared" si="68"/>
        <v>0</v>
      </c>
      <c r="L375" s="2">
        <f t="shared" si="65"/>
        <v>0</v>
      </c>
      <c r="M375" s="55">
        <f t="shared" si="69"/>
        <v>0</v>
      </c>
      <c r="N375" s="2">
        <f t="shared" si="70"/>
        <v>0</v>
      </c>
    </row>
    <row r="376" spans="2:14" x14ac:dyDescent="0.2">
      <c r="B376">
        <f t="shared" si="71"/>
        <v>345</v>
      </c>
      <c r="C376" s="4">
        <f t="shared" si="66"/>
        <v>0</v>
      </c>
      <c r="D376" s="2">
        <f t="shared" si="60"/>
        <v>0</v>
      </c>
      <c r="E376" s="4">
        <f t="shared" si="61"/>
        <v>0</v>
      </c>
      <c r="F376" s="4">
        <f t="shared" si="67"/>
        <v>0</v>
      </c>
      <c r="G376" s="4">
        <f t="shared" si="62"/>
        <v>0</v>
      </c>
      <c r="H376" s="4">
        <f t="shared" si="63"/>
        <v>0</v>
      </c>
      <c r="I376" s="4">
        <f t="shared" si="64"/>
        <v>0</v>
      </c>
      <c r="J376" s="4">
        <f t="shared" si="68"/>
        <v>0</v>
      </c>
      <c r="L376" s="2">
        <f t="shared" si="65"/>
        <v>0</v>
      </c>
      <c r="M376" s="55">
        <f t="shared" si="69"/>
        <v>0</v>
      </c>
      <c r="N376" s="2">
        <f t="shared" si="70"/>
        <v>0</v>
      </c>
    </row>
    <row r="377" spans="2:14" x14ac:dyDescent="0.2">
      <c r="B377">
        <f t="shared" si="71"/>
        <v>346</v>
      </c>
      <c r="C377" s="4">
        <f t="shared" si="66"/>
        <v>0</v>
      </c>
      <c r="D377" s="2">
        <f t="shared" si="60"/>
        <v>0</v>
      </c>
      <c r="E377" s="4">
        <f t="shared" si="61"/>
        <v>0</v>
      </c>
      <c r="F377" s="4">
        <f t="shared" si="67"/>
        <v>0</v>
      </c>
      <c r="G377" s="4">
        <f t="shared" si="62"/>
        <v>0</v>
      </c>
      <c r="H377" s="4">
        <f t="shared" si="63"/>
        <v>0</v>
      </c>
      <c r="I377" s="4">
        <f t="shared" si="64"/>
        <v>0</v>
      </c>
      <c r="J377" s="4">
        <f t="shared" si="68"/>
        <v>0</v>
      </c>
      <c r="L377" s="2">
        <f t="shared" si="65"/>
        <v>0</v>
      </c>
      <c r="M377" s="55">
        <f t="shared" si="69"/>
        <v>0</v>
      </c>
      <c r="N377" s="2">
        <f t="shared" si="70"/>
        <v>0</v>
      </c>
    </row>
    <row r="378" spans="2:14" x14ac:dyDescent="0.2">
      <c r="B378">
        <f t="shared" si="71"/>
        <v>347</v>
      </c>
      <c r="C378" s="4">
        <f t="shared" si="66"/>
        <v>0</v>
      </c>
      <c r="D378" s="2">
        <f t="shared" si="60"/>
        <v>0</v>
      </c>
      <c r="E378" s="4">
        <f t="shared" si="61"/>
        <v>0</v>
      </c>
      <c r="F378" s="4">
        <f t="shared" si="67"/>
        <v>0</v>
      </c>
      <c r="G378" s="4">
        <f t="shared" si="62"/>
        <v>0</v>
      </c>
      <c r="H378" s="4">
        <f t="shared" si="63"/>
        <v>0</v>
      </c>
      <c r="I378" s="4">
        <f t="shared" si="64"/>
        <v>0</v>
      </c>
      <c r="J378" s="4">
        <f t="shared" si="68"/>
        <v>0</v>
      </c>
      <c r="L378" s="2">
        <f t="shared" si="65"/>
        <v>0</v>
      </c>
      <c r="M378" s="55">
        <f t="shared" si="69"/>
        <v>0</v>
      </c>
      <c r="N378" s="2">
        <f t="shared" si="70"/>
        <v>0</v>
      </c>
    </row>
    <row r="379" spans="2:14" x14ac:dyDescent="0.2">
      <c r="B379">
        <f t="shared" si="71"/>
        <v>348</v>
      </c>
      <c r="C379" s="4">
        <f t="shared" si="66"/>
        <v>0</v>
      </c>
      <c r="D379" s="2">
        <f t="shared" si="60"/>
        <v>0</v>
      </c>
      <c r="E379" s="4">
        <f t="shared" si="61"/>
        <v>0</v>
      </c>
      <c r="F379" s="4">
        <f t="shared" si="67"/>
        <v>0</v>
      </c>
      <c r="G379" s="4">
        <f t="shared" si="62"/>
        <v>0</v>
      </c>
      <c r="H379" s="4">
        <f t="shared" si="63"/>
        <v>0</v>
      </c>
      <c r="I379" s="4">
        <f t="shared" si="64"/>
        <v>0</v>
      </c>
      <c r="J379" s="4">
        <f t="shared" si="68"/>
        <v>0</v>
      </c>
      <c r="L379" s="2">
        <f t="shared" si="65"/>
        <v>0</v>
      </c>
      <c r="M379" s="55">
        <f t="shared" si="69"/>
        <v>0</v>
      </c>
      <c r="N379" s="2">
        <f t="shared" si="70"/>
        <v>0</v>
      </c>
    </row>
    <row r="380" spans="2:14" x14ac:dyDescent="0.2">
      <c r="B380">
        <f t="shared" si="71"/>
        <v>349</v>
      </c>
      <c r="C380" s="4">
        <f t="shared" si="66"/>
        <v>0</v>
      </c>
      <c r="D380" s="2">
        <f t="shared" si="60"/>
        <v>0</v>
      </c>
      <c r="E380" s="4">
        <f t="shared" si="61"/>
        <v>0</v>
      </c>
      <c r="F380" s="4">
        <f t="shared" si="67"/>
        <v>0</v>
      </c>
      <c r="G380" s="4">
        <f t="shared" si="62"/>
        <v>0</v>
      </c>
      <c r="H380" s="4">
        <f t="shared" si="63"/>
        <v>0</v>
      </c>
      <c r="I380" s="4">
        <f t="shared" si="64"/>
        <v>0</v>
      </c>
      <c r="J380" s="4">
        <f t="shared" si="68"/>
        <v>0</v>
      </c>
      <c r="L380" s="2">
        <f t="shared" si="65"/>
        <v>0</v>
      </c>
      <c r="M380" s="55">
        <f t="shared" si="69"/>
        <v>0</v>
      </c>
      <c r="N380" s="2">
        <f t="shared" si="70"/>
        <v>0</v>
      </c>
    </row>
    <row r="381" spans="2:14" x14ac:dyDescent="0.2">
      <c r="B381">
        <f t="shared" si="71"/>
        <v>350</v>
      </c>
      <c r="C381" s="4">
        <f t="shared" si="66"/>
        <v>0</v>
      </c>
      <c r="D381" s="2">
        <f t="shared" si="60"/>
        <v>0</v>
      </c>
      <c r="E381" s="4">
        <f t="shared" si="61"/>
        <v>0</v>
      </c>
      <c r="F381" s="4">
        <f t="shared" si="67"/>
        <v>0</v>
      </c>
      <c r="G381" s="4">
        <f t="shared" si="62"/>
        <v>0</v>
      </c>
      <c r="H381" s="4">
        <f t="shared" si="63"/>
        <v>0</v>
      </c>
      <c r="I381" s="4">
        <f t="shared" si="64"/>
        <v>0</v>
      </c>
      <c r="J381" s="4">
        <f t="shared" si="68"/>
        <v>0</v>
      </c>
      <c r="L381" s="2">
        <f t="shared" si="65"/>
        <v>0</v>
      </c>
      <c r="M381" s="55">
        <f t="shared" si="69"/>
        <v>0</v>
      </c>
      <c r="N381" s="2">
        <f t="shared" si="70"/>
        <v>0</v>
      </c>
    </row>
    <row r="382" spans="2:14" x14ac:dyDescent="0.2">
      <c r="B382">
        <f t="shared" si="71"/>
        <v>351</v>
      </c>
      <c r="C382" s="4">
        <f t="shared" si="66"/>
        <v>0</v>
      </c>
      <c r="D382" s="2">
        <f t="shared" si="60"/>
        <v>0</v>
      </c>
      <c r="E382" s="4">
        <f t="shared" si="61"/>
        <v>0</v>
      </c>
      <c r="F382" s="4">
        <f t="shared" si="67"/>
        <v>0</v>
      </c>
      <c r="G382" s="4">
        <f t="shared" si="62"/>
        <v>0</v>
      </c>
      <c r="H382" s="4">
        <f t="shared" si="63"/>
        <v>0</v>
      </c>
      <c r="I382" s="4">
        <f t="shared" si="64"/>
        <v>0</v>
      </c>
      <c r="J382" s="4">
        <f t="shared" si="68"/>
        <v>0</v>
      </c>
      <c r="L382" s="2">
        <f t="shared" si="65"/>
        <v>0</v>
      </c>
      <c r="M382" s="55">
        <f t="shared" si="69"/>
        <v>0</v>
      </c>
      <c r="N382" s="2">
        <f t="shared" si="70"/>
        <v>0</v>
      </c>
    </row>
    <row r="383" spans="2:14" x14ac:dyDescent="0.2">
      <c r="B383">
        <f t="shared" si="71"/>
        <v>352</v>
      </c>
      <c r="C383" s="4">
        <f t="shared" si="66"/>
        <v>0</v>
      </c>
      <c r="D383" s="2">
        <f t="shared" si="60"/>
        <v>0</v>
      </c>
      <c r="E383" s="4">
        <f t="shared" si="61"/>
        <v>0</v>
      </c>
      <c r="F383" s="4">
        <f t="shared" si="67"/>
        <v>0</v>
      </c>
      <c r="G383" s="4">
        <f t="shared" si="62"/>
        <v>0</v>
      </c>
      <c r="H383" s="4">
        <f t="shared" si="63"/>
        <v>0</v>
      </c>
      <c r="I383" s="4">
        <f t="shared" si="64"/>
        <v>0</v>
      </c>
      <c r="J383" s="4">
        <f t="shared" si="68"/>
        <v>0</v>
      </c>
      <c r="L383" s="2">
        <f t="shared" si="65"/>
        <v>0</v>
      </c>
      <c r="M383" s="55">
        <f t="shared" si="69"/>
        <v>0</v>
      </c>
      <c r="N383" s="2">
        <f t="shared" si="70"/>
        <v>0</v>
      </c>
    </row>
    <row r="384" spans="2:14" x14ac:dyDescent="0.2">
      <c r="B384">
        <f t="shared" si="71"/>
        <v>353</v>
      </c>
      <c r="C384" s="4">
        <f t="shared" si="66"/>
        <v>0</v>
      </c>
      <c r="D384" s="2">
        <f t="shared" si="60"/>
        <v>0</v>
      </c>
      <c r="E384" s="4">
        <f t="shared" si="61"/>
        <v>0</v>
      </c>
      <c r="F384" s="4">
        <f t="shared" si="67"/>
        <v>0</v>
      </c>
      <c r="G384" s="4">
        <f t="shared" si="62"/>
        <v>0</v>
      </c>
      <c r="H384" s="4">
        <f t="shared" si="63"/>
        <v>0</v>
      </c>
      <c r="I384" s="4">
        <f t="shared" si="64"/>
        <v>0</v>
      </c>
      <c r="J384" s="4">
        <f t="shared" si="68"/>
        <v>0</v>
      </c>
      <c r="L384" s="2">
        <f t="shared" si="65"/>
        <v>0</v>
      </c>
      <c r="M384" s="55">
        <f t="shared" si="69"/>
        <v>0</v>
      </c>
      <c r="N384" s="2">
        <f t="shared" si="70"/>
        <v>0</v>
      </c>
    </row>
    <row r="385" spans="2:14" x14ac:dyDescent="0.2">
      <c r="B385">
        <f t="shared" si="71"/>
        <v>354</v>
      </c>
      <c r="C385" s="4">
        <f t="shared" si="66"/>
        <v>0</v>
      </c>
      <c r="D385" s="2">
        <f t="shared" si="60"/>
        <v>0</v>
      </c>
      <c r="E385" s="4">
        <f t="shared" si="61"/>
        <v>0</v>
      </c>
      <c r="F385" s="4">
        <f t="shared" si="67"/>
        <v>0</v>
      </c>
      <c r="G385" s="4">
        <f t="shared" si="62"/>
        <v>0</v>
      </c>
      <c r="H385" s="4">
        <f t="shared" si="63"/>
        <v>0</v>
      </c>
      <c r="I385" s="4">
        <f t="shared" si="64"/>
        <v>0</v>
      </c>
      <c r="J385" s="4">
        <f t="shared" si="68"/>
        <v>0</v>
      </c>
      <c r="L385" s="2">
        <f t="shared" si="65"/>
        <v>0</v>
      </c>
      <c r="M385" s="55">
        <f t="shared" si="69"/>
        <v>0</v>
      </c>
      <c r="N385" s="2">
        <f t="shared" si="70"/>
        <v>0</v>
      </c>
    </row>
    <row r="386" spans="2:14" x14ac:dyDescent="0.2">
      <c r="B386">
        <f t="shared" si="71"/>
        <v>355</v>
      </c>
      <c r="C386" s="4">
        <f t="shared" si="66"/>
        <v>0</v>
      </c>
      <c r="D386" s="2">
        <f t="shared" si="60"/>
        <v>0</v>
      </c>
      <c r="E386" s="4">
        <f t="shared" si="61"/>
        <v>0</v>
      </c>
      <c r="F386" s="4">
        <f t="shared" si="67"/>
        <v>0</v>
      </c>
      <c r="G386" s="4">
        <f t="shared" si="62"/>
        <v>0</v>
      </c>
      <c r="H386" s="4">
        <f t="shared" si="63"/>
        <v>0</v>
      </c>
      <c r="I386" s="4">
        <f t="shared" si="64"/>
        <v>0</v>
      </c>
      <c r="J386" s="4">
        <f t="shared" si="68"/>
        <v>0</v>
      </c>
      <c r="L386" s="2">
        <f t="shared" si="65"/>
        <v>0</v>
      </c>
      <c r="M386" s="55">
        <f t="shared" si="69"/>
        <v>0</v>
      </c>
      <c r="N386" s="2">
        <f t="shared" si="70"/>
        <v>0</v>
      </c>
    </row>
    <row r="387" spans="2:14" x14ac:dyDescent="0.2">
      <c r="B387">
        <f t="shared" si="71"/>
        <v>356</v>
      </c>
      <c r="C387" s="4">
        <f t="shared" si="66"/>
        <v>0</v>
      </c>
      <c r="D387" s="2">
        <f t="shared" si="60"/>
        <v>0</v>
      </c>
      <c r="E387" s="4">
        <f t="shared" si="61"/>
        <v>0</v>
      </c>
      <c r="F387" s="4">
        <f t="shared" si="67"/>
        <v>0</v>
      </c>
      <c r="G387" s="4">
        <f t="shared" si="62"/>
        <v>0</v>
      </c>
      <c r="H387" s="4">
        <f t="shared" si="63"/>
        <v>0</v>
      </c>
      <c r="I387" s="4">
        <f t="shared" si="64"/>
        <v>0</v>
      </c>
      <c r="J387" s="4">
        <f t="shared" si="68"/>
        <v>0</v>
      </c>
      <c r="L387" s="2">
        <f t="shared" si="65"/>
        <v>0</v>
      </c>
      <c r="M387" s="55">
        <f t="shared" si="69"/>
        <v>0</v>
      </c>
      <c r="N387" s="2">
        <f t="shared" si="70"/>
        <v>0</v>
      </c>
    </row>
    <row r="388" spans="2:14" x14ac:dyDescent="0.2">
      <c r="B388">
        <f t="shared" si="71"/>
        <v>357</v>
      </c>
      <c r="C388" s="4">
        <f t="shared" si="66"/>
        <v>0</v>
      </c>
      <c r="D388" s="2">
        <f t="shared" si="60"/>
        <v>0</v>
      </c>
      <c r="E388" s="4">
        <f t="shared" si="61"/>
        <v>0</v>
      </c>
      <c r="F388" s="4">
        <f t="shared" si="67"/>
        <v>0</v>
      </c>
      <c r="G388" s="4">
        <f t="shared" si="62"/>
        <v>0</v>
      </c>
      <c r="H388" s="4">
        <f t="shared" si="63"/>
        <v>0</v>
      </c>
      <c r="I388" s="4">
        <f t="shared" si="64"/>
        <v>0</v>
      </c>
      <c r="J388" s="4">
        <f t="shared" si="68"/>
        <v>0</v>
      </c>
      <c r="L388" s="2">
        <f t="shared" si="65"/>
        <v>0</v>
      </c>
      <c r="M388" s="55">
        <f t="shared" si="69"/>
        <v>0</v>
      </c>
      <c r="N388" s="2">
        <f t="shared" si="70"/>
        <v>0</v>
      </c>
    </row>
    <row r="389" spans="2:14" x14ac:dyDescent="0.2">
      <c r="B389">
        <f t="shared" si="71"/>
        <v>358</v>
      </c>
      <c r="C389" s="4">
        <f t="shared" si="66"/>
        <v>0</v>
      </c>
      <c r="D389" s="2">
        <f t="shared" si="60"/>
        <v>0</v>
      </c>
      <c r="E389" s="4">
        <f t="shared" si="61"/>
        <v>0</v>
      </c>
      <c r="F389" s="4">
        <f t="shared" si="67"/>
        <v>0</v>
      </c>
      <c r="G389" s="4">
        <f t="shared" si="62"/>
        <v>0</v>
      </c>
      <c r="H389" s="4">
        <f t="shared" si="63"/>
        <v>0</v>
      </c>
      <c r="I389" s="4">
        <f t="shared" si="64"/>
        <v>0</v>
      </c>
      <c r="J389" s="4">
        <f t="shared" si="68"/>
        <v>0</v>
      </c>
      <c r="L389" s="2">
        <f t="shared" si="65"/>
        <v>0</v>
      </c>
      <c r="M389" s="55">
        <f t="shared" si="69"/>
        <v>0</v>
      </c>
      <c r="N389" s="2">
        <f t="shared" si="70"/>
        <v>0</v>
      </c>
    </row>
    <row r="390" spans="2:14" x14ac:dyDescent="0.2">
      <c r="B390">
        <f t="shared" si="71"/>
        <v>359</v>
      </c>
      <c r="C390" s="4">
        <f t="shared" si="66"/>
        <v>0</v>
      </c>
      <c r="D390" s="2">
        <f t="shared" si="60"/>
        <v>0</v>
      </c>
      <c r="E390" s="4">
        <f t="shared" si="61"/>
        <v>0</v>
      </c>
      <c r="F390" s="4">
        <f t="shared" si="67"/>
        <v>0</v>
      </c>
      <c r="G390" s="4">
        <f t="shared" si="62"/>
        <v>0</v>
      </c>
      <c r="H390" s="4">
        <f t="shared" si="63"/>
        <v>0</v>
      </c>
      <c r="I390" s="4">
        <f t="shared" si="64"/>
        <v>0</v>
      </c>
      <c r="J390" s="4">
        <f t="shared" si="68"/>
        <v>0</v>
      </c>
      <c r="L390" s="2">
        <f t="shared" si="65"/>
        <v>0</v>
      </c>
      <c r="M390" s="55">
        <f t="shared" si="69"/>
        <v>0</v>
      </c>
      <c r="N390" s="2">
        <f t="shared" si="70"/>
        <v>0</v>
      </c>
    </row>
    <row r="391" spans="2:14" x14ac:dyDescent="0.2">
      <c r="B391">
        <f t="shared" si="71"/>
        <v>360</v>
      </c>
      <c r="C391" s="4">
        <f t="shared" si="66"/>
        <v>0</v>
      </c>
      <c r="D391" s="2">
        <f t="shared" si="60"/>
        <v>0</v>
      </c>
      <c r="E391" s="4">
        <f t="shared" si="61"/>
        <v>0</v>
      </c>
      <c r="F391" s="4">
        <f t="shared" si="67"/>
        <v>0</v>
      </c>
      <c r="G391" s="4">
        <f t="shared" si="62"/>
        <v>0</v>
      </c>
      <c r="H391" s="4">
        <v>0</v>
      </c>
      <c r="I391" s="4">
        <f t="shared" si="64"/>
        <v>0</v>
      </c>
      <c r="J391" s="4">
        <f t="shared" si="68"/>
        <v>0</v>
      </c>
      <c r="L391" s="2">
        <f t="shared" si="65"/>
        <v>0</v>
      </c>
      <c r="M391" s="55">
        <f t="shared" si="69"/>
        <v>0</v>
      </c>
      <c r="N391" s="2">
        <f t="shared" si="70"/>
        <v>0</v>
      </c>
    </row>
    <row r="392" spans="2:14" x14ac:dyDescent="0.2">
      <c r="J39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3:W392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2.6640625" customWidth="1"/>
    <col min="2" max="2" width="29" customWidth="1"/>
    <col min="3" max="10" width="14.83203125" customWidth="1"/>
    <col min="11" max="11" width="2.33203125" customWidth="1"/>
    <col min="12" max="12" width="16" style="2" customWidth="1"/>
    <col min="13" max="13" width="14.83203125" customWidth="1"/>
    <col min="14" max="14" width="15.1640625" customWidth="1"/>
    <col min="21" max="23" width="14.5" customWidth="1"/>
  </cols>
  <sheetData>
    <row r="3" spans="1:13" x14ac:dyDescent="0.2">
      <c r="A3" s="1" t="s">
        <v>0</v>
      </c>
    </row>
    <row r="4" spans="1:13" x14ac:dyDescent="0.2">
      <c r="B4" t="s">
        <v>1</v>
      </c>
      <c r="C4" s="55">
        <v>7000000</v>
      </c>
    </row>
    <row r="5" spans="1:13" x14ac:dyDescent="0.2">
      <c r="B5" t="s">
        <v>2</v>
      </c>
      <c r="C5" s="56">
        <v>30</v>
      </c>
    </row>
    <row r="6" spans="1:13" x14ac:dyDescent="0.2">
      <c r="B6" t="s">
        <v>3</v>
      </c>
      <c r="C6" s="56">
        <v>12</v>
      </c>
    </row>
    <row r="7" spans="1:13" x14ac:dyDescent="0.2">
      <c r="B7" t="s">
        <v>23</v>
      </c>
      <c r="C7" s="56">
        <v>0</v>
      </c>
    </row>
    <row r="8" spans="1:13" x14ac:dyDescent="0.2">
      <c r="B8" t="s">
        <v>4</v>
      </c>
      <c r="C8" s="57">
        <v>4.2000000000000003E-2</v>
      </c>
    </row>
    <row r="9" spans="1:13" x14ac:dyDescent="0.2">
      <c r="B9" t="s">
        <v>33</v>
      </c>
      <c r="C9" s="58">
        <v>200</v>
      </c>
    </row>
    <row r="10" spans="1:13" x14ac:dyDescent="0.2">
      <c r="B10" t="s">
        <v>5</v>
      </c>
      <c r="C10" s="57">
        <v>0</v>
      </c>
      <c r="E10" t="s">
        <v>85</v>
      </c>
      <c r="F10" t="s">
        <v>88</v>
      </c>
      <c r="G10" t="s">
        <v>89</v>
      </c>
      <c r="H10" t="s">
        <v>86</v>
      </c>
      <c r="I10" t="s">
        <v>87</v>
      </c>
    </row>
    <row r="11" spans="1:13" x14ac:dyDescent="0.2">
      <c r="B11" t="s">
        <v>6</v>
      </c>
      <c r="C11" s="57">
        <f>I11</f>
        <v>7.1428571428571435E-3</v>
      </c>
      <c r="E11" s="68">
        <v>20000</v>
      </c>
      <c r="F11" s="38">
        <f>E11/C4</f>
        <v>2.8571428571428571E-3</v>
      </c>
      <c r="G11" s="68">
        <v>30000</v>
      </c>
      <c r="H11" s="71">
        <f>G11/C4</f>
        <v>4.2857142857142859E-3</v>
      </c>
      <c r="I11" s="71">
        <f>F11+H11</f>
        <v>7.1428571428571435E-3</v>
      </c>
    </row>
    <row r="12" spans="1:13" x14ac:dyDescent="0.2">
      <c r="B12" t="s">
        <v>7</v>
      </c>
      <c r="C12" s="56">
        <v>120</v>
      </c>
      <c r="F12" s="19"/>
    </row>
    <row r="13" spans="1:13" x14ac:dyDescent="0.2">
      <c r="B13" t="s">
        <v>8</v>
      </c>
      <c r="C13" s="57">
        <v>0</v>
      </c>
    </row>
    <row r="14" spans="1:13" x14ac:dyDescent="0.2">
      <c r="C14" s="3"/>
    </row>
    <row r="15" spans="1:13" x14ac:dyDescent="0.2">
      <c r="L15" s="2" t="s">
        <v>26</v>
      </c>
      <c r="M15" s="10">
        <v>73280</v>
      </c>
    </row>
    <row r="16" spans="1:13" x14ac:dyDescent="0.2">
      <c r="A16" s="1" t="s">
        <v>9</v>
      </c>
      <c r="L16" s="2" t="s">
        <v>27</v>
      </c>
      <c r="M16" s="10">
        <f>M15/12</f>
        <v>6106.666666666667</v>
      </c>
    </row>
    <row r="17" spans="1:23" x14ac:dyDescent="0.2">
      <c r="B17" t="s">
        <v>10</v>
      </c>
      <c r="C17" s="55">
        <f>C11*C4</f>
        <v>50000.000000000007</v>
      </c>
      <c r="L17" s="2" t="s">
        <v>28</v>
      </c>
      <c r="M17" s="8">
        <v>0.08</v>
      </c>
    </row>
    <row r="18" spans="1:23" x14ac:dyDescent="0.2">
      <c r="B18" t="s">
        <v>11</v>
      </c>
      <c r="C18" s="55">
        <f>C10*C4</f>
        <v>0</v>
      </c>
    </row>
    <row r="19" spans="1:23" x14ac:dyDescent="0.2">
      <c r="B19" t="s">
        <v>12</v>
      </c>
      <c r="C19" s="55">
        <f>C4-C17-C18</f>
        <v>6950000</v>
      </c>
    </row>
    <row r="20" spans="1:23" x14ac:dyDescent="0.2">
      <c r="B20" t="s">
        <v>25</v>
      </c>
      <c r="C20" s="59">
        <f>PMT(C8/C6,(C5*C6)-C7,-C4,0)</f>
        <v>34231.202159946828</v>
      </c>
    </row>
    <row r="21" spans="1:23" x14ac:dyDescent="0.2">
      <c r="B21" t="s">
        <v>13</v>
      </c>
      <c r="C21" s="59">
        <f>VLOOKUP(C12,B31:G391,6)</f>
        <v>5551869.4108063783</v>
      </c>
    </row>
    <row r="22" spans="1:23" x14ac:dyDescent="0.2">
      <c r="B22" t="s">
        <v>14</v>
      </c>
      <c r="C22" s="59">
        <v>0</v>
      </c>
    </row>
    <row r="23" spans="1:23" x14ac:dyDescent="0.2">
      <c r="B23" t="s">
        <v>15</v>
      </c>
      <c r="C23" s="55">
        <f>SUM(C21:C22)</f>
        <v>5551869.4108063783</v>
      </c>
    </row>
    <row r="25" spans="1:23" x14ac:dyDescent="0.2">
      <c r="B25" s="50" t="s">
        <v>76</v>
      </c>
      <c r="C25" s="60">
        <f>'2015 Budget'!B15/SUM('Bank of Boulder'!D32:D43)</f>
        <v>1.7977993599459643</v>
      </c>
    </row>
    <row r="26" spans="1:23" x14ac:dyDescent="0.2">
      <c r="B26" s="50" t="s">
        <v>77</v>
      </c>
      <c r="C26" s="60">
        <f>'2015 Budget'!B15/(C6*C20)</f>
        <v>1.7977993599459647</v>
      </c>
    </row>
    <row r="27" spans="1:23" x14ac:dyDescent="0.2">
      <c r="B27" s="1" t="s">
        <v>35</v>
      </c>
      <c r="C27" s="61">
        <f>C6*IRR(J31:J391)</f>
        <v>4.2964909629501946E-2</v>
      </c>
      <c r="L27" s="21" t="s">
        <v>36</v>
      </c>
      <c r="M27" s="1"/>
      <c r="N27" s="34">
        <f>12*IRR(N31:N151)</f>
        <v>4.7250664041796675E-2</v>
      </c>
    </row>
    <row r="28" spans="1:23" x14ac:dyDescent="0.2">
      <c r="U28" s="1" t="s">
        <v>52</v>
      </c>
      <c r="V28" s="1"/>
      <c r="W28" s="39">
        <f>IRR(W31:W151)*12</f>
        <v>9.1486106596414984E-2</v>
      </c>
    </row>
    <row r="30" spans="1:23" ht="48" x14ac:dyDescent="0.2">
      <c r="A30" s="5"/>
      <c r="B30" s="6" t="s">
        <v>16</v>
      </c>
      <c r="C30" s="7" t="s">
        <v>17</v>
      </c>
      <c r="D30" s="9" t="s">
        <v>24</v>
      </c>
      <c r="E30" s="7" t="s">
        <v>18</v>
      </c>
      <c r="F30" s="7" t="s">
        <v>19</v>
      </c>
      <c r="G30" s="7" t="s">
        <v>20</v>
      </c>
      <c r="H30" s="7" t="s">
        <v>14</v>
      </c>
      <c r="I30" s="7" t="s">
        <v>21</v>
      </c>
      <c r="J30" s="7" t="s">
        <v>22</v>
      </c>
      <c r="L30" s="11" t="s">
        <v>29</v>
      </c>
      <c r="M30" s="7" t="s">
        <v>28</v>
      </c>
      <c r="N30" s="7" t="s">
        <v>30</v>
      </c>
      <c r="U30" s="9" t="s">
        <v>50</v>
      </c>
      <c r="V30" s="9" t="s">
        <v>49</v>
      </c>
      <c r="W30" s="9" t="s">
        <v>51</v>
      </c>
    </row>
    <row r="31" spans="1:23" x14ac:dyDescent="0.2">
      <c r="B31">
        <v>0</v>
      </c>
      <c r="J31" s="2">
        <f>C19</f>
        <v>6950000</v>
      </c>
      <c r="N31" s="2">
        <f>J31-M31</f>
        <v>6950000</v>
      </c>
      <c r="U31" s="2">
        <f>'American Financial'!J31</f>
        <v>7400000</v>
      </c>
      <c r="V31" s="2">
        <f>J31</f>
        <v>6950000</v>
      </c>
      <c r="W31" s="2">
        <f t="shared" ref="W31:W94" si="0">V31-U31</f>
        <v>-450000</v>
      </c>
    </row>
    <row r="32" spans="1:23" x14ac:dyDescent="0.2">
      <c r="B32">
        <v>1</v>
      </c>
      <c r="C32" s="2">
        <f>C4</f>
        <v>7000000</v>
      </c>
      <c r="D32" s="2">
        <f t="shared" ref="D32:D95" si="1">IF(B32&lt;=$C$12,IF(B32&lt;=$C$7,ROUND($C$4*$C$8/$C$6,2),$C$20),0)</f>
        <v>34231.202159946828</v>
      </c>
      <c r="E32" s="4">
        <f t="shared" ref="E32:E95" si="2">IF(B32&lt;=$C$12,ROUND(C32*$C$8/$C$6,2),0)</f>
        <v>24500</v>
      </c>
      <c r="F32" s="4">
        <f>IF(B32&lt;=$C$12,D32-E32,0)</f>
        <v>9731.202159946828</v>
      </c>
      <c r="G32" s="4">
        <f t="shared" ref="G32:G95" si="3">IF(B32&lt;=$C$12,C32-F32,0)</f>
        <v>6990268.7978400532</v>
      </c>
      <c r="H32" s="4">
        <f t="shared" ref="H32:H95" si="4">IF(B32=$C$12,$C$13*G32,0)</f>
        <v>0</v>
      </c>
      <c r="I32" s="4">
        <f t="shared" ref="I32:I95" si="5">IF(B32=$C$12,G32+H32,0)</f>
        <v>0</v>
      </c>
      <c r="J32" s="4">
        <f>IF(B32&lt;=$C$12,-D32-I32,0)</f>
        <v>-34231.202159946828</v>
      </c>
      <c r="L32" s="2">
        <f t="shared" ref="L32:L95" si="6">IF(B32&lt;=$C$12,L31+$M$16,0)</f>
        <v>6106.666666666667</v>
      </c>
      <c r="M32" s="55">
        <f>($M$17/$C$6)*L32</f>
        <v>40.711111111111116</v>
      </c>
      <c r="N32" s="2">
        <f>J32-M32</f>
        <v>-34271.913271057936</v>
      </c>
      <c r="U32" s="4">
        <f>'American Financial'!J32</f>
        <v>-28562.5</v>
      </c>
      <c r="V32" s="2">
        <f t="shared" ref="V32:V95" si="7">J32</f>
        <v>-34231.202159946828</v>
      </c>
      <c r="W32" s="2">
        <f t="shared" si="0"/>
        <v>-5668.702159946828</v>
      </c>
    </row>
    <row r="33" spans="2:23" x14ac:dyDescent="0.2">
      <c r="B33">
        <f>B32+1</f>
        <v>2</v>
      </c>
      <c r="C33" s="4">
        <f t="shared" ref="C33:C96" si="8">IF(B33&lt;=$C$12,G32,0)</f>
        <v>6990268.7978400532</v>
      </c>
      <c r="D33" s="2">
        <f t="shared" si="1"/>
        <v>34231.202159946828</v>
      </c>
      <c r="E33" s="4">
        <f t="shared" si="2"/>
        <v>24465.94</v>
      </c>
      <c r="F33" s="4">
        <f t="shared" ref="F33:F96" si="9">IF(B33&lt;=$C$12,D33-E33,0)</f>
        <v>9765.2621599468293</v>
      </c>
      <c r="G33" s="4">
        <f t="shared" si="3"/>
        <v>6980503.5356801068</v>
      </c>
      <c r="H33" s="4">
        <f t="shared" si="4"/>
        <v>0</v>
      </c>
      <c r="I33" s="4">
        <f t="shared" si="5"/>
        <v>0</v>
      </c>
      <c r="J33" s="4">
        <f t="shared" ref="J33:J96" si="10">IF(B33&lt;=$C$12,-D33-I33,0)</f>
        <v>-34231.202159946828</v>
      </c>
      <c r="L33" s="2">
        <f t="shared" si="6"/>
        <v>12213.333333333334</v>
      </c>
      <c r="M33" s="55">
        <f t="shared" ref="M33:M96" si="11">($M$17/$C$6)*L33</f>
        <v>81.422222222222231</v>
      </c>
      <c r="N33" s="2">
        <f t="shared" ref="N33:N96" si="12">J33-M33</f>
        <v>-34312.624382169051</v>
      </c>
      <c r="U33" s="4">
        <f>'American Financial'!J33</f>
        <v>-28562.5</v>
      </c>
      <c r="V33" s="2">
        <f t="shared" si="7"/>
        <v>-34231.202159946828</v>
      </c>
      <c r="W33" s="2">
        <f t="shared" si="0"/>
        <v>-5668.702159946828</v>
      </c>
    </row>
    <row r="34" spans="2:23" x14ac:dyDescent="0.2">
      <c r="B34">
        <f t="shared" ref="B34:B97" si="13">B33+1</f>
        <v>3</v>
      </c>
      <c r="C34" s="4">
        <f t="shared" si="8"/>
        <v>6980503.5356801068</v>
      </c>
      <c r="D34" s="2">
        <f t="shared" si="1"/>
        <v>34231.202159946828</v>
      </c>
      <c r="E34" s="4">
        <f t="shared" si="2"/>
        <v>24431.759999999998</v>
      </c>
      <c r="F34" s="4">
        <f t="shared" si="9"/>
        <v>9799.4421599468296</v>
      </c>
      <c r="G34" s="4">
        <f t="shared" si="3"/>
        <v>6970704.0935201598</v>
      </c>
      <c r="H34" s="4">
        <f t="shared" si="4"/>
        <v>0</v>
      </c>
      <c r="I34" s="4">
        <f t="shared" si="5"/>
        <v>0</v>
      </c>
      <c r="J34" s="4">
        <f t="shared" si="10"/>
        <v>-34231.202159946828</v>
      </c>
      <c r="L34" s="2">
        <f t="shared" si="6"/>
        <v>18320</v>
      </c>
      <c r="M34" s="55">
        <f t="shared" si="11"/>
        <v>122.13333333333334</v>
      </c>
      <c r="N34" s="2">
        <f t="shared" si="12"/>
        <v>-34353.335493280159</v>
      </c>
      <c r="U34" s="4">
        <f>'American Financial'!J34</f>
        <v>-28562.5</v>
      </c>
      <c r="V34" s="2">
        <f t="shared" si="7"/>
        <v>-34231.202159946828</v>
      </c>
      <c r="W34" s="2">
        <f t="shared" si="0"/>
        <v>-5668.702159946828</v>
      </c>
    </row>
    <row r="35" spans="2:23" x14ac:dyDescent="0.2">
      <c r="B35">
        <f t="shared" si="13"/>
        <v>4</v>
      </c>
      <c r="C35" s="4">
        <f t="shared" si="8"/>
        <v>6970704.0935201598</v>
      </c>
      <c r="D35" s="2">
        <f t="shared" si="1"/>
        <v>34231.202159946828</v>
      </c>
      <c r="E35" s="4">
        <f t="shared" si="2"/>
        <v>24397.46</v>
      </c>
      <c r="F35" s="4">
        <f t="shared" si="9"/>
        <v>9833.7421599468289</v>
      </c>
      <c r="G35" s="4">
        <f t="shared" si="3"/>
        <v>6960870.351360213</v>
      </c>
      <c r="H35" s="4">
        <f t="shared" si="4"/>
        <v>0</v>
      </c>
      <c r="I35" s="4">
        <f t="shared" si="5"/>
        <v>0</v>
      </c>
      <c r="J35" s="4">
        <f t="shared" si="10"/>
        <v>-34231.202159946828</v>
      </c>
      <c r="L35" s="2">
        <f t="shared" si="6"/>
        <v>24426.666666666668</v>
      </c>
      <c r="M35" s="55">
        <f t="shared" si="11"/>
        <v>162.84444444444446</v>
      </c>
      <c r="N35" s="2">
        <f t="shared" si="12"/>
        <v>-34394.046604391275</v>
      </c>
      <c r="U35" s="4">
        <f>'American Financial'!J35</f>
        <v>-28562.5</v>
      </c>
      <c r="V35" s="2">
        <f t="shared" si="7"/>
        <v>-34231.202159946828</v>
      </c>
      <c r="W35" s="2">
        <f t="shared" si="0"/>
        <v>-5668.702159946828</v>
      </c>
    </row>
    <row r="36" spans="2:23" x14ac:dyDescent="0.2">
      <c r="B36">
        <f t="shared" si="13"/>
        <v>5</v>
      </c>
      <c r="C36" s="4">
        <f t="shared" si="8"/>
        <v>6960870.351360213</v>
      </c>
      <c r="D36" s="2">
        <f t="shared" si="1"/>
        <v>34231.202159946828</v>
      </c>
      <c r="E36" s="4">
        <f t="shared" si="2"/>
        <v>24363.05</v>
      </c>
      <c r="F36" s="4">
        <f t="shared" si="9"/>
        <v>9868.1521599468288</v>
      </c>
      <c r="G36" s="4">
        <f t="shared" si="3"/>
        <v>6951002.199200266</v>
      </c>
      <c r="H36" s="4">
        <f t="shared" si="4"/>
        <v>0</v>
      </c>
      <c r="I36" s="4">
        <f t="shared" si="5"/>
        <v>0</v>
      </c>
      <c r="J36" s="4">
        <f t="shared" si="10"/>
        <v>-34231.202159946828</v>
      </c>
      <c r="L36" s="2">
        <f t="shared" si="6"/>
        <v>30533.333333333336</v>
      </c>
      <c r="M36" s="55">
        <f t="shared" si="11"/>
        <v>203.55555555555557</v>
      </c>
      <c r="N36" s="2">
        <f t="shared" si="12"/>
        <v>-34434.757715502383</v>
      </c>
      <c r="U36" s="4">
        <f>'American Financial'!J36</f>
        <v>-28562.5</v>
      </c>
      <c r="V36" s="2">
        <f t="shared" si="7"/>
        <v>-34231.202159946828</v>
      </c>
      <c r="W36" s="2">
        <f t="shared" si="0"/>
        <v>-5668.702159946828</v>
      </c>
    </row>
    <row r="37" spans="2:23" x14ac:dyDescent="0.2">
      <c r="B37">
        <f t="shared" si="13"/>
        <v>6</v>
      </c>
      <c r="C37" s="4">
        <f t="shared" si="8"/>
        <v>6951002.199200266</v>
      </c>
      <c r="D37" s="2">
        <f t="shared" si="1"/>
        <v>34231.202159946828</v>
      </c>
      <c r="E37" s="4">
        <f t="shared" si="2"/>
        <v>24328.51</v>
      </c>
      <c r="F37" s="4">
        <f t="shared" si="9"/>
        <v>9902.6921599468296</v>
      </c>
      <c r="G37" s="4">
        <f t="shared" si="3"/>
        <v>6941099.507040319</v>
      </c>
      <c r="H37" s="4">
        <f t="shared" si="4"/>
        <v>0</v>
      </c>
      <c r="I37" s="4">
        <f t="shared" si="5"/>
        <v>0</v>
      </c>
      <c r="J37" s="4">
        <f t="shared" si="10"/>
        <v>-34231.202159946828</v>
      </c>
      <c r="L37" s="2">
        <f t="shared" si="6"/>
        <v>36640</v>
      </c>
      <c r="M37" s="55">
        <f t="shared" si="11"/>
        <v>244.26666666666668</v>
      </c>
      <c r="N37" s="2">
        <f t="shared" si="12"/>
        <v>-34475.468826613498</v>
      </c>
      <c r="U37" s="4">
        <f>'American Financial'!J37</f>
        <v>-28562.5</v>
      </c>
      <c r="V37" s="2">
        <f t="shared" si="7"/>
        <v>-34231.202159946828</v>
      </c>
      <c r="W37" s="2">
        <f t="shared" si="0"/>
        <v>-5668.702159946828</v>
      </c>
    </row>
    <row r="38" spans="2:23" x14ac:dyDescent="0.2">
      <c r="B38">
        <f t="shared" si="13"/>
        <v>7</v>
      </c>
      <c r="C38" s="4">
        <f t="shared" si="8"/>
        <v>6941099.507040319</v>
      </c>
      <c r="D38" s="2">
        <f t="shared" si="1"/>
        <v>34231.202159946828</v>
      </c>
      <c r="E38" s="4">
        <f t="shared" si="2"/>
        <v>24293.85</v>
      </c>
      <c r="F38" s="4">
        <f t="shared" si="9"/>
        <v>9937.3521599468295</v>
      </c>
      <c r="G38" s="4">
        <f t="shared" si="3"/>
        <v>6931162.1548803719</v>
      </c>
      <c r="H38" s="4">
        <f t="shared" si="4"/>
        <v>0</v>
      </c>
      <c r="I38" s="4">
        <f t="shared" si="5"/>
        <v>0</v>
      </c>
      <c r="J38" s="4">
        <f t="shared" si="10"/>
        <v>-34231.202159946828</v>
      </c>
      <c r="L38" s="2">
        <f t="shared" si="6"/>
        <v>42746.666666666664</v>
      </c>
      <c r="M38" s="55">
        <f t="shared" si="11"/>
        <v>284.97777777777776</v>
      </c>
      <c r="N38" s="2">
        <f t="shared" si="12"/>
        <v>-34516.179937724606</v>
      </c>
      <c r="U38" s="4">
        <f>'American Financial'!J38</f>
        <v>-28562.5</v>
      </c>
      <c r="V38" s="2">
        <f t="shared" si="7"/>
        <v>-34231.202159946828</v>
      </c>
      <c r="W38" s="2">
        <f t="shared" si="0"/>
        <v>-5668.702159946828</v>
      </c>
    </row>
    <row r="39" spans="2:23" x14ac:dyDescent="0.2">
      <c r="B39">
        <f t="shared" si="13"/>
        <v>8</v>
      </c>
      <c r="C39" s="4">
        <f t="shared" si="8"/>
        <v>6931162.1548803719</v>
      </c>
      <c r="D39" s="2">
        <f t="shared" si="1"/>
        <v>34231.202159946828</v>
      </c>
      <c r="E39" s="4">
        <f t="shared" si="2"/>
        <v>24259.07</v>
      </c>
      <c r="F39" s="4">
        <f t="shared" si="9"/>
        <v>9972.1321599468283</v>
      </c>
      <c r="G39" s="4">
        <f t="shared" si="3"/>
        <v>6921190.0227204254</v>
      </c>
      <c r="H39" s="4">
        <f t="shared" si="4"/>
        <v>0</v>
      </c>
      <c r="I39" s="4">
        <f t="shared" si="5"/>
        <v>0</v>
      </c>
      <c r="J39" s="4">
        <f t="shared" si="10"/>
        <v>-34231.202159946828</v>
      </c>
      <c r="L39" s="2">
        <f t="shared" si="6"/>
        <v>48853.333333333328</v>
      </c>
      <c r="M39" s="55">
        <f t="shared" si="11"/>
        <v>325.68888888888887</v>
      </c>
      <c r="N39" s="2">
        <f t="shared" si="12"/>
        <v>-34556.891048835714</v>
      </c>
      <c r="U39" s="4">
        <f>'American Financial'!J39</f>
        <v>-28562.5</v>
      </c>
      <c r="V39" s="2">
        <f t="shared" si="7"/>
        <v>-34231.202159946828</v>
      </c>
      <c r="W39" s="2">
        <f t="shared" si="0"/>
        <v>-5668.702159946828</v>
      </c>
    </row>
    <row r="40" spans="2:23" x14ac:dyDescent="0.2">
      <c r="B40">
        <f t="shared" si="13"/>
        <v>9</v>
      </c>
      <c r="C40" s="4">
        <f t="shared" si="8"/>
        <v>6921190.0227204254</v>
      </c>
      <c r="D40" s="2">
        <f t="shared" si="1"/>
        <v>34231.202159946828</v>
      </c>
      <c r="E40" s="4">
        <f t="shared" si="2"/>
        <v>24224.17</v>
      </c>
      <c r="F40" s="4">
        <f t="shared" si="9"/>
        <v>10007.03215994683</v>
      </c>
      <c r="G40" s="4">
        <f t="shared" si="3"/>
        <v>6911182.9905604785</v>
      </c>
      <c r="H40" s="4">
        <f t="shared" si="4"/>
        <v>0</v>
      </c>
      <c r="I40" s="4">
        <f t="shared" si="5"/>
        <v>0</v>
      </c>
      <c r="J40" s="4">
        <f t="shared" si="10"/>
        <v>-34231.202159946828</v>
      </c>
      <c r="L40" s="2">
        <f t="shared" si="6"/>
        <v>54959.999999999993</v>
      </c>
      <c r="M40" s="55">
        <f t="shared" si="11"/>
        <v>366.4</v>
      </c>
      <c r="N40" s="2">
        <f t="shared" si="12"/>
        <v>-34597.602159946829</v>
      </c>
      <c r="U40" s="4">
        <f>'American Financial'!J40</f>
        <v>-28562.5</v>
      </c>
      <c r="V40" s="2">
        <f t="shared" si="7"/>
        <v>-34231.202159946828</v>
      </c>
      <c r="W40" s="2">
        <f t="shared" si="0"/>
        <v>-5668.702159946828</v>
      </c>
    </row>
    <row r="41" spans="2:23" x14ac:dyDescent="0.2">
      <c r="B41">
        <f t="shared" si="13"/>
        <v>10</v>
      </c>
      <c r="C41" s="4">
        <f t="shared" si="8"/>
        <v>6911182.9905604785</v>
      </c>
      <c r="D41" s="2">
        <f t="shared" si="1"/>
        <v>34231.202159946828</v>
      </c>
      <c r="E41" s="4">
        <f t="shared" si="2"/>
        <v>24189.14</v>
      </c>
      <c r="F41" s="4">
        <f t="shared" si="9"/>
        <v>10042.062159946829</v>
      </c>
      <c r="G41" s="4">
        <f t="shared" si="3"/>
        <v>6901140.9284005314</v>
      </c>
      <c r="H41" s="4">
        <f t="shared" si="4"/>
        <v>0</v>
      </c>
      <c r="I41" s="4">
        <f t="shared" si="5"/>
        <v>0</v>
      </c>
      <c r="J41" s="4">
        <f t="shared" si="10"/>
        <v>-34231.202159946828</v>
      </c>
      <c r="L41" s="2">
        <f t="shared" si="6"/>
        <v>61066.666666666657</v>
      </c>
      <c r="M41" s="55">
        <f t="shared" si="11"/>
        <v>407.11111111111109</v>
      </c>
      <c r="N41" s="2">
        <f t="shared" si="12"/>
        <v>-34638.313271057938</v>
      </c>
      <c r="U41" s="4">
        <f>'American Financial'!J41</f>
        <v>-28562.5</v>
      </c>
      <c r="V41" s="2">
        <f t="shared" si="7"/>
        <v>-34231.202159946828</v>
      </c>
      <c r="W41" s="2">
        <f t="shared" si="0"/>
        <v>-5668.702159946828</v>
      </c>
    </row>
    <row r="42" spans="2:23" x14ac:dyDescent="0.2">
      <c r="B42">
        <f t="shared" si="13"/>
        <v>11</v>
      </c>
      <c r="C42" s="4">
        <f t="shared" si="8"/>
        <v>6901140.9284005314</v>
      </c>
      <c r="D42" s="2">
        <f t="shared" si="1"/>
        <v>34231.202159946828</v>
      </c>
      <c r="E42" s="4">
        <f t="shared" si="2"/>
        <v>24153.99</v>
      </c>
      <c r="F42" s="4">
        <f t="shared" si="9"/>
        <v>10077.212159946826</v>
      </c>
      <c r="G42" s="4">
        <f t="shared" si="3"/>
        <v>6891063.7162405849</v>
      </c>
      <c r="H42" s="4">
        <f t="shared" si="4"/>
        <v>0</v>
      </c>
      <c r="I42" s="4">
        <f t="shared" si="5"/>
        <v>0</v>
      </c>
      <c r="J42" s="4">
        <f t="shared" si="10"/>
        <v>-34231.202159946828</v>
      </c>
      <c r="L42" s="2">
        <f t="shared" si="6"/>
        <v>67173.333333333328</v>
      </c>
      <c r="M42" s="55">
        <f t="shared" si="11"/>
        <v>447.82222222222219</v>
      </c>
      <c r="N42" s="2">
        <f t="shared" si="12"/>
        <v>-34679.024382169053</v>
      </c>
      <c r="U42" s="4">
        <f>'American Financial'!J42</f>
        <v>-28562.5</v>
      </c>
      <c r="V42" s="2">
        <f t="shared" si="7"/>
        <v>-34231.202159946828</v>
      </c>
      <c r="W42" s="2">
        <f t="shared" si="0"/>
        <v>-5668.702159946828</v>
      </c>
    </row>
    <row r="43" spans="2:23" x14ac:dyDescent="0.2">
      <c r="B43">
        <f t="shared" si="13"/>
        <v>12</v>
      </c>
      <c r="C43" s="4">
        <f t="shared" si="8"/>
        <v>6891063.7162405849</v>
      </c>
      <c r="D43" s="2">
        <f t="shared" si="1"/>
        <v>34231.202159946828</v>
      </c>
      <c r="E43" s="4">
        <f t="shared" si="2"/>
        <v>24118.720000000001</v>
      </c>
      <c r="F43" s="4">
        <f t="shared" si="9"/>
        <v>10112.482159946827</v>
      </c>
      <c r="G43" s="4">
        <f t="shared" si="3"/>
        <v>6880951.2340806378</v>
      </c>
      <c r="H43" s="4">
        <f t="shared" si="4"/>
        <v>0</v>
      </c>
      <c r="I43" s="4">
        <f t="shared" si="5"/>
        <v>0</v>
      </c>
      <c r="J43" s="4">
        <f t="shared" si="10"/>
        <v>-34231.202159946828</v>
      </c>
      <c r="L43" s="2">
        <f t="shared" si="6"/>
        <v>73280</v>
      </c>
      <c r="M43" s="55">
        <f t="shared" si="11"/>
        <v>488.53333333333336</v>
      </c>
      <c r="N43" s="2">
        <f t="shared" si="12"/>
        <v>-34719.735493280161</v>
      </c>
      <c r="U43" s="4">
        <f>'American Financial'!J43</f>
        <v>-28562.5</v>
      </c>
      <c r="V43" s="2">
        <f t="shared" si="7"/>
        <v>-34231.202159946828</v>
      </c>
      <c r="W43" s="2">
        <f t="shared" si="0"/>
        <v>-5668.702159946828</v>
      </c>
    </row>
    <row r="44" spans="2:23" x14ac:dyDescent="0.2">
      <c r="B44">
        <f t="shared" si="13"/>
        <v>13</v>
      </c>
      <c r="C44" s="4">
        <f t="shared" si="8"/>
        <v>6880951.2340806378</v>
      </c>
      <c r="D44" s="2">
        <f t="shared" si="1"/>
        <v>34231.202159946828</v>
      </c>
      <c r="E44" s="4">
        <f t="shared" si="2"/>
        <v>24083.33</v>
      </c>
      <c r="F44" s="4">
        <f t="shared" si="9"/>
        <v>10147.872159946826</v>
      </c>
      <c r="G44" s="4">
        <f t="shared" si="3"/>
        <v>6870803.3619206911</v>
      </c>
      <c r="H44" s="4">
        <f t="shared" si="4"/>
        <v>0</v>
      </c>
      <c r="I44" s="4">
        <f t="shared" si="5"/>
        <v>0</v>
      </c>
      <c r="J44" s="4">
        <f t="shared" si="10"/>
        <v>-34231.202159946828</v>
      </c>
      <c r="L44" s="2">
        <f t="shared" si="6"/>
        <v>79386.666666666672</v>
      </c>
      <c r="M44" s="55">
        <f t="shared" si="11"/>
        <v>529.24444444444453</v>
      </c>
      <c r="N44" s="2">
        <f t="shared" si="12"/>
        <v>-34760.446604391269</v>
      </c>
      <c r="U44" s="4">
        <f>'American Financial'!J44</f>
        <v>-28562.5</v>
      </c>
      <c r="V44" s="2">
        <f t="shared" si="7"/>
        <v>-34231.202159946828</v>
      </c>
      <c r="W44" s="2">
        <f t="shared" si="0"/>
        <v>-5668.702159946828</v>
      </c>
    </row>
    <row r="45" spans="2:23" x14ac:dyDescent="0.2">
      <c r="B45">
        <f t="shared" si="13"/>
        <v>14</v>
      </c>
      <c r="C45" s="4">
        <f t="shared" si="8"/>
        <v>6870803.3619206911</v>
      </c>
      <c r="D45" s="2">
        <f t="shared" si="1"/>
        <v>34231.202159946828</v>
      </c>
      <c r="E45" s="4">
        <f t="shared" si="2"/>
        <v>24047.81</v>
      </c>
      <c r="F45" s="4">
        <f t="shared" si="9"/>
        <v>10183.392159946827</v>
      </c>
      <c r="G45" s="4">
        <f t="shared" si="3"/>
        <v>6860619.9697607439</v>
      </c>
      <c r="H45" s="4">
        <f t="shared" si="4"/>
        <v>0</v>
      </c>
      <c r="I45" s="4">
        <f t="shared" si="5"/>
        <v>0</v>
      </c>
      <c r="J45" s="4">
        <f t="shared" si="10"/>
        <v>-34231.202159946828</v>
      </c>
      <c r="L45" s="2">
        <f t="shared" si="6"/>
        <v>85493.333333333343</v>
      </c>
      <c r="M45" s="55">
        <f t="shared" si="11"/>
        <v>569.95555555555563</v>
      </c>
      <c r="N45" s="2">
        <f t="shared" si="12"/>
        <v>-34801.157715502384</v>
      </c>
      <c r="U45" s="4">
        <f>'American Financial'!J45</f>
        <v>-28562.5</v>
      </c>
      <c r="V45" s="2">
        <f t="shared" si="7"/>
        <v>-34231.202159946828</v>
      </c>
      <c r="W45" s="2">
        <f t="shared" si="0"/>
        <v>-5668.702159946828</v>
      </c>
    </row>
    <row r="46" spans="2:23" x14ac:dyDescent="0.2">
      <c r="B46">
        <f t="shared" si="13"/>
        <v>15</v>
      </c>
      <c r="C46" s="4">
        <f t="shared" si="8"/>
        <v>6860619.9697607439</v>
      </c>
      <c r="D46" s="2">
        <f t="shared" si="1"/>
        <v>34231.202159946828</v>
      </c>
      <c r="E46" s="4">
        <f t="shared" si="2"/>
        <v>24012.17</v>
      </c>
      <c r="F46" s="4">
        <f t="shared" si="9"/>
        <v>10219.03215994683</v>
      </c>
      <c r="G46" s="4">
        <f t="shared" si="3"/>
        <v>6850400.937600797</v>
      </c>
      <c r="H46" s="4">
        <f t="shared" si="4"/>
        <v>0</v>
      </c>
      <c r="I46" s="4">
        <f t="shared" si="5"/>
        <v>0</v>
      </c>
      <c r="J46" s="4">
        <f t="shared" si="10"/>
        <v>-34231.202159946828</v>
      </c>
      <c r="L46" s="2">
        <f t="shared" si="6"/>
        <v>91600.000000000015</v>
      </c>
      <c r="M46" s="55">
        <f t="shared" si="11"/>
        <v>610.66666666666686</v>
      </c>
      <c r="N46" s="2">
        <f t="shared" si="12"/>
        <v>-34841.868826613492</v>
      </c>
      <c r="U46" s="4">
        <f>'American Financial'!J46</f>
        <v>-28562.5</v>
      </c>
      <c r="V46" s="2">
        <f t="shared" si="7"/>
        <v>-34231.202159946828</v>
      </c>
      <c r="W46" s="2">
        <f t="shared" si="0"/>
        <v>-5668.702159946828</v>
      </c>
    </row>
    <row r="47" spans="2:23" x14ac:dyDescent="0.2">
      <c r="B47">
        <f t="shared" si="13"/>
        <v>16</v>
      </c>
      <c r="C47" s="4">
        <f t="shared" si="8"/>
        <v>6850400.937600797</v>
      </c>
      <c r="D47" s="2">
        <f t="shared" si="1"/>
        <v>34231.202159946828</v>
      </c>
      <c r="E47" s="4">
        <f t="shared" si="2"/>
        <v>23976.400000000001</v>
      </c>
      <c r="F47" s="4">
        <f t="shared" si="9"/>
        <v>10254.802159946827</v>
      </c>
      <c r="G47" s="4">
        <f t="shared" si="3"/>
        <v>6840146.1354408506</v>
      </c>
      <c r="H47" s="4">
        <f t="shared" si="4"/>
        <v>0</v>
      </c>
      <c r="I47" s="4">
        <f t="shared" si="5"/>
        <v>0</v>
      </c>
      <c r="J47" s="4">
        <f t="shared" si="10"/>
        <v>-34231.202159946828</v>
      </c>
      <c r="L47" s="2">
        <f t="shared" si="6"/>
        <v>97706.666666666686</v>
      </c>
      <c r="M47" s="55">
        <f t="shared" si="11"/>
        <v>651.37777777777796</v>
      </c>
      <c r="N47" s="2">
        <f t="shared" si="12"/>
        <v>-34882.579937724608</v>
      </c>
      <c r="U47" s="4">
        <f>'American Financial'!J47</f>
        <v>-28562.5</v>
      </c>
      <c r="V47" s="2">
        <f t="shared" si="7"/>
        <v>-34231.202159946828</v>
      </c>
      <c r="W47" s="2">
        <f t="shared" si="0"/>
        <v>-5668.702159946828</v>
      </c>
    </row>
    <row r="48" spans="2:23" x14ac:dyDescent="0.2">
      <c r="B48">
        <f t="shared" si="13"/>
        <v>17</v>
      </c>
      <c r="C48" s="4">
        <f t="shared" si="8"/>
        <v>6840146.1354408506</v>
      </c>
      <c r="D48" s="2">
        <f t="shared" si="1"/>
        <v>34231.202159946828</v>
      </c>
      <c r="E48" s="4">
        <f t="shared" si="2"/>
        <v>23940.51</v>
      </c>
      <c r="F48" s="4">
        <f t="shared" si="9"/>
        <v>10290.69215994683</v>
      </c>
      <c r="G48" s="4">
        <f t="shared" si="3"/>
        <v>6829855.4432809036</v>
      </c>
      <c r="H48" s="4">
        <f t="shared" si="4"/>
        <v>0</v>
      </c>
      <c r="I48" s="4">
        <f t="shared" si="5"/>
        <v>0</v>
      </c>
      <c r="J48" s="4">
        <f t="shared" si="10"/>
        <v>-34231.202159946828</v>
      </c>
      <c r="L48" s="2">
        <f t="shared" si="6"/>
        <v>103813.33333333336</v>
      </c>
      <c r="M48" s="55">
        <f t="shared" si="11"/>
        <v>692.08888888888907</v>
      </c>
      <c r="N48" s="2">
        <f t="shared" si="12"/>
        <v>-34923.291048835716</v>
      </c>
      <c r="U48" s="4">
        <f>'American Financial'!J48</f>
        <v>-28562.5</v>
      </c>
      <c r="V48" s="2">
        <f t="shared" si="7"/>
        <v>-34231.202159946828</v>
      </c>
      <c r="W48" s="2">
        <f t="shared" si="0"/>
        <v>-5668.702159946828</v>
      </c>
    </row>
    <row r="49" spans="2:23" x14ac:dyDescent="0.2">
      <c r="B49">
        <f t="shared" si="13"/>
        <v>18</v>
      </c>
      <c r="C49" s="4">
        <f t="shared" si="8"/>
        <v>6829855.4432809036</v>
      </c>
      <c r="D49" s="2">
        <f t="shared" si="1"/>
        <v>34231.202159946828</v>
      </c>
      <c r="E49" s="4">
        <f t="shared" si="2"/>
        <v>23904.49</v>
      </c>
      <c r="F49" s="4">
        <f t="shared" si="9"/>
        <v>10326.712159946826</v>
      </c>
      <c r="G49" s="4">
        <f t="shared" si="3"/>
        <v>6819528.7311209571</v>
      </c>
      <c r="H49" s="4">
        <f t="shared" si="4"/>
        <v>0</v>
      </c>
      <c r="I49" s="4">
        <f t="shared" si="5"/>
        <v>0</v>
      </c>
      <c r="J49" s="4">
        <f t="shared" si="10"/>
        <v>-34231.202159946828</v>
      </c>
      <c r="L49" s="2">
        <f t="shared" si="6"/>
        <v>109920.00000000003</v>
      </c>
      <c r="M49" s="55">
        <f t="shared" si="11"/>
        <v>732.8000000000003</v>
      </c>
      <c r="N49" s="2">
        <f t="shared" si="12"/>
        <v>-34964.002159946831</v>
      </c>
      <c r="U49" s="4">
        <f>'American Financial'!J49</f>
        <v>-28562.5</v>
      </c>
      <c r="V49" s="2">
        <f t="shared" si="7"/>
        <v>-34231.202159946828</v>
      </c>
      <c r="W49" s="2">
        <f t="shared" si="0"/>
        <v>-5668.702159946828</v>
      </c>
    </row>
    <row r="50" spans="2:23" x14ac:dyDescent="0.2">
      <c r="B50">
        <f t="shared" si="13"/>
        <v>19</v>
      </c>
      <c r="C50" s="4">
        <f t="shared" si="8"/>
        <v>6819528.7311209571</v>
      </c>
      <c r="D50" s="2">
        <f t="shared" si="1"/>
        <v>34231.202159946828</v>
      </c>
      <c r="E50" s="4">
        <f t="shared" si="2"/>
        <v>23868.35</v>
      </c>
      <c r="F50" s="4">
        <f t="shared" si="9"/>
        <v>10362.852159946829</v>
      </c>
      <c r="G50" s="4">
        <f t="shared" si="3"/>
        <v>6809165.8789610099</v>
      </c>
      <c r="H50" s="4">
        <f t="shared" si="4"/>
        <v>0</v>
      </c>
      <c r="I50" s="4">
        <f t="shared" si="5"/>
        <v>0</v>
      </c>
      <c r="J50" s="4">
        <f t="shared" si="10"/>
        <v>-34231.202159946828</v>
      </c>
      <c r="L50" s="2">
        <f t="shared" si="6"/>
        <v>116026.6666666667</v>
      </c>
      <c r="M50" s="55">
        <f t="shared" si="11"/>
        <v>773.5111111111114</v>
      </c>
      <c r="N50" s="2">
        <f t="shared" si="12"/>
        <v>-35004.713271057939</v>
      </c>
      <c r="U50" s="4">
        <f>'American Financial'!J50</f>
        <v>-28562.5</v>
      </c>
      <c r="V50" s="2">
        <f t="shared" si="7"/>
        <v>-34231.202159946828</v>
      </c>
      <c r="W50" s="2">
        <f t="shared" si="0"/>
        <v>-5668.702159946828</v>
      </c>
    </row>
    <row r="51" spans="2:23" x14ac:dyDescent="0.2">
      <c r="B51">
        <f t="shared" si="13"/>
        <v>20</v>
      </c>
      <c r="C51" s="4">
        <f t="shared" si="8"/>
        <v>6809165.8789610099</v>
      </c>
      <c r="D51" s="2">
        <f t="shared" si="1"/>
        <v>34231.202159946828</v>
      </c>
      <c r="E51" s="4">
        <f t="shared" si="2"/>
        <v>23832.080000000002</v>
      </c>
      <c r="F51" s="4">
        <f t="shared" si="9"/>
        <v>10399.122159946826</v>
      </c>
      <c r="G51" s="4">
        <f t="shared" si="3"/>
        <v>6798766.7568010632</v>
      </c>
      <c r="H51" s="4">
        <f t="shared" si="4"/>
        <v>0</v>
      </c>
      <c r="I51" s="4">
        <f t="shared" si="5"/>
        <v>0</v>
      </c>
      <c r="J51" s="4">
        <f t="shared" si="10"/>
        <v>-34231.202159946828</v>
      </c>
      <c r="L51" s="2">
        <f t="shared" si="6"/>
        <v>122133.33333333337</v>
      </c>
      <c r="M51" s="55">
        <f t="shared" si="11"/>
        <v>814.22222222222251</v>
      </c>
      <c r="N51" s="2">
        <f t="shared" si="12"/>
        <v>-35045.424382169047</v>
      </c>
      <c r="U51" s="4">
        <f>'American Financial'!J51</f>
        <v>-28562.5</v>
      </c>
      <c r="V51" s="2">
        <f t="shared" si="7"/>
        <v>-34231.202159946828</v>
      </c>
      <c r="W51" s="2">
        <f t="shared" si="0"/>
        <v>-5668.702159946828</v>
      </c>
    </row>
    <row r="52" spans="2:23" x14ac:dyDescent="0.2">
      <c r="B52">
        <f t="shared" si="13"/>
        <v>21</v>
      </c>
      <c r="C52" s="4">
        <f t="shared" si="8"/>
        <v>6798766.7568010632</v>
      </c>
      <c r="D52" s="2">
        <f t="shared" si="1"/>
        <v>34231.202159946828</v>
      </c>
      <c r="E52" s="4">
        <f t="shared" si="2"/>
        <v>23795.68</v>
      </c>
      <c r="F52" s="4">
        <f t="shared" si="9"/>
        <v>10435.522159946828</v>
      </c>
      <c r="G52" s="4">
        <f t="shared" si="3"/>
        <v>6788331.2346411161</v>
      </c>
      <c r="H52" s="4">
        <f t="shared" si="4"/>
        <v>0</v>
      </c>
      <c r="I52" s="4">
        <f t="shared" si="5"/>
        <v>0</v>
      </c>
      <c r="J52" s="4">
        <f t="shared" si="10"/>
        <v>-34231.202159946828</v>
      </c>
      <c r="L52" s="2">
        <f t="shared" si="6"/>
        <v>128240.00000000004</v>
      </c>
      <c r="M52" s="55">
        <f t="shared" si="11"/>
        <v>854.93333333333374</v>
      </c>
      <c r="N52" s="2">
        <f t="shared" si="12"/>
        <v>-35086.135493280162</v>
      </c>
      <c r="U52" s="4">
        <f>'American Financial'!J52</f>
        <v>-28562.5</v>
      </c>
      <c r="V52" s="2">
        <f t="shared" si="7"/>
        <v>-34231.202159946828</v>
      </c>
      <c r="W52" s="2">
        <f t="shared" si="0"/>
        <v>-5668.702159946828</v>
      </c>
    </row>
    <row r="53" spans="2:23" x14ac:dyDescent="0.2">
      <c r="B53">
        <f t="shared" si="13"/>
        <v>22</v>
      </c>
      <c r="C53" s="4">
        <f t="shared" si="8"/>
        <v>6788331.2346411161</v>
      </c>
      <c r="D53" s="2">
        <f t="shared" si="1"/>
        <v>34231.202159946828</v>
      </c>
      <c r="E53" s="4">
        <f t="shared" si="2"/>
        <v>23759.16</v>
      </c>
      <c r="F53" s="4">
        <f t="shared" si="9"/>
        <v>10472.042159946828</v>
      </c>
      <c r="G53" s="4">
        <f t="shared" si="3"/>
        <v>6777859.1924811695</v>
      </c>
      <c r="H53" s="4">
        <f t="shared" si="4"/>
        <v>0</v>
      </c>
      <c r="I53" s="4">
        <f t="shared" si="5"/>
        <v>0</v>
      </c>
      <c r="J53" s="4">
        <f t="shared" si="10"/>
        <v>-34231.202159946828</v>
      </c>
      <c r="L53" s="2">
        <f t="shared" si="6"/>
        <v>134346.66666666672</v>
      </c>
      <c r="M53" s="55">
        <f t="shared" si="11"/>
        <v>895.64444444444484</v>
      </c>
      <c r="N53" s="2">
        <f t="shared" si="12"/>
        <v>-35126.84660439127</v>
      </c>
      <c r="U53" s="4">
        <f>'American Financial'!J53</f>
        <v>-28562.5</v>
      </c>
      <c r="V53" s="2">
        <f t="shared" si="7"/>
        <v>-34231.202159946828</v>
      </c>
      <c r="W53" s="2">
        <f t="shared" si="0"/>
        <v>-5668.702159946828</v>
      </c>
    </row>
    <row r="54" spans="2:23" x14ac:dyDescent="0.2">
      <c r="B54">
        <f t="shared" si="13"/>
        <v>23</v>
      </c>
      <c r="C54" s="4">
        <f t="shared" si="8"/>
        <v>6777859.1924811695</v>
      </c>
      <c r="D54" s="2">
        <f t="shared" si="1"/>
        <v>34231.202159946828</v>
      </c>
      <c r="E54" s="4">
        <f t="shared" si="2"/>
        <v>23722.51</v>
      </c>
      <c r="F54" s="4">
        <f t="shared" si="9"/>
        <v>10508.69215994683</v>
      </c>
      <c r="G54" s="4">
        <f t="shared" si="3"/>
        <v>6767350.5003212225</v>
      </c>
      <c r="H54" s="4">
        <f t="shared" si="4"/>
        <v>0</v>
      </c>
      <c r="I54" s="4">
        <f t="shared" si="5"/>
        <v>0</v>
      </c>
      <c r="J54" s="4">
        <f t="shared" si="10"/>
        <v>-34231.202159946828</v>
      </c>
      <c r="L54" s="2">
        <f t="shared" si="6"/>
        <v>140453.33333333337</v>
      </c>
      <c r="M54" s="55">
        <f t="shared" si="11"/>
        <v>936.35555555555584</v>
      </c>
      <c r="N54" s="2">
        <f t="shared" si="12"/>
        <v>-35167.557715502386</v>
      </c>
      <c r="U54" s="4">
        <f>'American Financial'!J54</f>
        <v>-28562.5</v>
      </c>
      <c r="V54" s="2">
        <f t="shared" si="7"/>
        <v>-34231.202159946828</v>
      </c>
      <c r="W54" s="2">
        <f t="shared" si="0"/>
        <v>-5668.702159946828</v>
      </c>
    </row>
    <row r="55" spans="2:23" x14ac:dyDescent="0.2">
      <c r="B55">
        <f t="shared" si="13"/>
        <v>24</v>
      </c>
      <c r="C55" s="4">
        <f t="shared" si="8"/>
        <v>6767350.5003212225</v>
      </c>
      <c r="D55" s="2">
        <f t="shared" si="1"/>
        <v>34231.202159946828</v>
      </c>
      <c r="E55" s="4">
        <f t="shared" si="2"/>
        <v>23685.73</v>
      </c>
      <c r="F55" s="4">
        <f t="shared" si="9"/>
        <v>10545.472159946828</v>
      </c>
      <c r="G55" s="4">
        <f t="shared" si="3"/>
        <v>6756805.0281612752</v>
      </c>
      <c r="H55" s="4">
        <f t="shared" si="4"/>
        <v>0</v>
      </c>
      <c r="I55" s="4">
        <f t="shared" si="5"/>
        <v>0</v>
      </c>
      <c r="J55" s="4">
        <f t="shared" si="10"/>
        <v>-34231.202159946828</v>
      </c>
      <c r="L55" s="2">
        <f t="shared" si="6"/>
        <v>146560.00000000003</v>
      </c>
      <c r="M55" s="55">
        <f t="shared" si="11"/>
        <v>977.06666666666695</v>
      </c>
      <c r="N55" s="2">
        <f t="shared" si="12"/>
        <v>-35208.268826613494</v>
      </c>
      <c r="U55" s="4">
        <f>'American Financial'!J55</f>
        <v>-28562.5</v>
      </c>
      <c r="V55" s="2">
        <f t="shared" si="7"/>
        <v>-34231.202159946828</v>
      </c>
      <c r="W55" s="2">
        <f t="shared" si="0"/>
        <v>-5668.702159946828</v>
      </c>
    </row>
    <row r="56" spans="2:23" x14ac:dyDescent="0.2">
      <c r="B56">
        <f t="shared" si="13"/>
        <v>25</v>
      </c>
      <c r="C56" s="4">
        <f t="shared" si="8"/>
        <v>6756805.0281612752</v>
      </c>
      <c r="D56" s="2">
        <f t="shared" si="1"/>
        <v>34231.202159946828</v>
      </c>
      <c r="E56" s="4">
        <f t="shared" si="2"/>
        <v>23648.82</v>
      </c>
      <c r="F56" s="4">
        <f t="shared" si="9"/>
        <v>10582.382159946828</v>
      </c>
      <c r="G56" s="4">
        <f t="shared" si="3"/>
        <v>6746222.6460013287</v>
      </c>
      <c r="H56" s="4">
        <f t="shared" si="4"/>
        <v>0</v>
      </c>
      <c r="I56" s="4">
        <f t="shared" si="5"/>
        <v>0</v>
      </c>
      <c r="J56" s="4">
        <f t="shared" si="10"/>
        <v>-34231.202159946828</v>
      </c>
      <c r="L56" s="2">
        <f t="shared" si="6"/>
        <v>152666.66666666669</v>
      </c>
      <c r="M56" s="55">
        <f t="shared" si="11"/>
        <v>1017.7777777777779</v>
      </c>
      <c r="N56" s="2">
        <f t="shared" si="12"/>
        <v>-35248.979937724609</v>
      </c>
      <c r="U56" s="4">
        <f>'American Financial'!J56</f>
        <v>-39605.53</v>
      </c>
      <c r="V56" s="2">
        <f t="shared" si="7"/>
        <v>-34231.202159946828</v>
      </c>
      <c r="W56" s="2">
        <f t="shared" si="0"/>
        <v>5374.3278400531708</v>
      </c>
    </row>
    <row r="57" spans="2:23" x14ac:dyDescent="0.2">
      <c r="B57">
        <f t="shared" si="13"/>
        <v>26</v>
      </c>
      <c r="C57" s="4">
        <f t="shared" si="8"/>
        <v>6746222.6460013287</v>
      </c>
      <c r="D57" s="2">
        <f t="shared" si="1"/>
        <v>34231.202159946828</v>
      </c>
      <c r="E57" s="4">
        <f t="shared" si="2"/>
        <v>23611.78</v>
      </c>
      <c r="F57" s="4">
        <f t="shared" si="9"/>
        <v>10619.422159946829</v>
      </c>
      <c r="G57" s="4">
        <f t="shared" si="3"/>
        <v>6735603.2238413822</v>
      </c>
      <c r="H57" s="4">
        <f t="shared" si="4"/>
        <v>0</v>
      </c>
      <c r="I57" s="4">
        <f t="shared" si="5"/>
        <v>0</v>
      </c>
      <c r="J57" s="4">
        <f t="shared" si="10"/>
        <v>-34231.202159946828</v>
      </c>
      <c r="L57" s="2">
        <f t="shared" si="6"/>
        <v>158773.33333333334</v>
      </c>
      <c r="M57" s="55">
        <f t="shared" si="11"/>
        <v>1058.4888888888891</v>
      </c>
      <c r="N57" s="2">
        <f t="shared" si="12"/>
        <v>-35289.691048835717</v>
      </c>
      <c r="U57" s="4">
        <f>'American Financial'!J57</f>
        <v>-39605.53</v>
      </c>
      <c r="V57" s="2">
        <f t="shared" si="7"/>
        <v>-34231.202159946828</v>
      </c>
      <c r="W57" s="2">
        <f t="shared" si="0"/>
        <v>5374.3278400531708</v>
      </c>
    </row>
    <row r="58" spans="2:23" x14ac:dyDescent="0.2">
      <c r="B58">
        <f t="shared" si="13"/>
        <v>27</v>
      </c>
      <c r="C58" s="4">
        <f t="shared" si="8"/>
        <v>6735603.2238413822</v>
      </c>
      <c r="D58" s="2">
        <f t="shared" si="1"/>
        <v>34231.202159946828</v>
      </c>
      <c r="E58" s="4">
        <f t="shared" si="2"/>
        <v>23574.61</v>
      </c>
      <c r="F58" s="4">
        <f t="shared" si="9"/>
        <v>10656.592159946827</v>
      </c>
      <c r="G58" s="4">
        <f t="shared" si="3"/>
        <v>6724946.6316814357</v>
      </c>
      <c r="H58" s="4">
        <f t="shared" si="4"/>
        <v>0</v>
      </c>
      <c r="I58" s="4">
        <f t="shared" si="5"/>
        <v>0</v>
      </c>
      <c r="J58" s="4">
        <f t="shared" si="10"/>
        <v>-34231.202159946828</v>
      </c>
      <c r="L58" s="2">
        <f t="shared" si="6"/>
        <v>164880</v>
      </c>
      <c r="M58" s="55">
        <f t="shared" si="11"/>
        <v>1099.2</v>
      </c>
      <c r="N58" s="2">
        <f t="shared" si="12"/>
        <v>-35330.402159946825</v>
      </c>
      <c r="U58" s="4">
        <f>'American Financial'!J58</f>
        <v>-39605.53</v>
      </c>
      <c r="V58" s="2">
        <f t="shared" si="7"/>
        <v>-34231.202159946828</v>
      </c>
      <c r="W58" s="2">
        <f t="shared" si="0"/>
        <v>5374.3278400531708</v>
      </c>
    </row>
    <row r="59" spans="2:23" x14ac:dyDescent="0.2">
      <c r="B59">
        <f t="shared" si="13"/>
        <v>28</v>
      </c>
      <c r="C59" s="4">
        <f t="shared" si="8"/>
        <v>6724946.6316814357</v>
      </c>
      <c r="D59" s="2">
        <f t="shared" si="1"/>
        <v>34231.202159946828</v>
      </c>
      <c r="E59" s="4">
        <f t="shared" si="2"/>
        <v>23537.31</v>
      </c>
      <c r="F59" s="4">
        <f t="shared" si="9"/>
        <v>10693.892159946827</v>
      </c>
      <c r="G59" s="4">
        <f t="shared" si="3"/>
        <v>6714252.7395214885</v>
      </c>
      <c r="H59" s="4">
        <f t="shared" si="4"/>
        <v>0</v>
      </c>
      <c r="I59" s="4">
        <f t="shared" si="5"/>
        <v>0</v>
      </c>
      <c r="J59" s="4">
        <f t="shared" si="10"/>
        <v>-34231.202159946828</v>
      </c>
      <c r="L59" s="2">
        <f t="shared" si="6"/>
        <v>170986.66666666666</v>
      </c>
      <c r="M59" s="55">
        <f t="shared" si="11"/>
        <v>1139.911111111111</v>
      </c>
      <c r="N59" s="2">
        <f t="shared" si="12"/>
        <v>-35371.11327105794</v>
      </c>
      <c r="U59" s="4">
        <f>'American Financial'!J59</f>
        <v>-39605.53</v>
      </c>
      <c r="V59" s="2">
        <f t="shared" si="7"/>
        <v>-34231.202159946828</v>
      </c>
      <c r="W59" s="2">
        <f t="shared" si="0"/>
        <v>5374.3278400531708</v>
      </c>
    </row>
    <row r="60" spans="2:23" x14ac:dyDescent="0.2">
      <c r="B60">
        <f t="shared" si="13"/>
        <v>29</v>
      </c>
      <c r="C60" s="4">
        <f t="shared" si="8"/>
        <v>6714252.7395214885</v>
      </c>
      <c r="D60" s="2">
        <f t="shared" si="1"/>
        <v>34231.202159946828</v>
      </c>
      <c r="E60" s="4">
        <f t="shared" si="2"/>
        <v>23499.88</v>
      </c>
      <c r="F60" s="4">
        <f t="shared" si="9"/>
        <v>10731.322159946827</v>
      </c>
      <c r="G60" s="4">
        <f t="shared" si="3"/>
        <v>6703521.4173615417</v>
      </c>
      <c r="H60" s="4">
        <f t="shared" si="4"/>
        <v>0</v>
      </c>
      <c r="I60" s="4">
        <f t="shared" si="5"/>
        <v>0</v>
      </c>
      <c r="J60" s="4">
        <f t="shared" si="10"/>
        <v>-34231.202159946828</v>
      </c>
      <c r="L60" s="2">
        <f t="shared" si="6"/>
        <v>177093.33333333331</v>
      </c>
      <c r="M60" s="55">
        <f t="shared" si="11"/>
        <v>1180.6222222222223</v>
      </c>
      <c r="N60" s="2">
        <f t="shared" si="12"/>
        <v>-35411.824382169048</v>
      </c>
      <c r="U60" s="4">
        <f>'American Financial'!J60</f>
        <v>-39605.53</v>
      </c>
      <c r="V60" s="2">
        <f t="shared" si="7"/>
        <v>-34231.202159946828</v>
      </c>
      <c r="W60" s="2">
        <f t="shared" si="0"/>
        <v>5374.3278400531708</v>
      </c>
    </row>
    <row r="61" spans="2:23" x14ac:dyDescent="0.2">
      <c r="B61">
        <f t="shared" si="13"/>
        <v>30</v>
      </c>
      <c r="C61" s="4">
        <f t="shared" si="8"/>
        <v>6703521.4173615417</v>
      </c>
      <c r="D61" s="2">
        <f t="shared" si="1"/>
        <v>34231.202159946828</v>
      </c>
      <c r="E61" s="4">
        <f t="shared" si="2"/>
        <v>23462.32</v>
      </c>
      <c r="F61" s="4">
        <f t="shared" si="9"/>
        <v>10768.882159946828</v>
      </c>
      <c r="G61" s="4">
        <f t="shared" si="3"/>
        <v>6692752.5352015952</v>
      </c>
      <c r="H61" s="4">
        <f t="shared" si="4"/>
        <v>0</v>
      </c>
      <c r="I61" s="4">
        <f t="shared" si="5"/>
        <v>0</v>
      </c>
      <c r="J61" s="4">
        <f t="shared" si="10"/>
        <v>-34231.202159946828</v>
      </c>
      <c r="L61" s="2">
        <f t="shared" si="6"/>
        <v>183199.99999999997</v>
      </c>
      <c r="M61" s="55">
        <f t="shared" si="11"/>
        <v>1221.3333333333333</v>
      </c>
      <c r="N61" s="2">
        <f t="shared" si="12"/>
        <v>-35452.535493280164</v>
      </c>
      <c r="U61" s="4">
        <f>'American Financial'!J61</f>
        <v>-39605.53</v>
      </c>
      <c r="V61" s="2">
        <f t="shared" si="7"/>
        <v>-34231.202159946828</v>
      </c>
      <c r="W61" s="2">
        <f t="shared" si="0"/>
        <v>5374.3278400531708</v>
      </c>
    </row>
    <row r="62" spans="2:23" x14ac:dyDescent="0.2">
      <c r="B62">
        <f t="shared" si="13"/>
        <v>31</v>
      </c>
      <c r="C62" s="4">
        <f t="shared" si="8"/>
        <v>6692752.5352015952</v>
      </c>
      <c r="D62" s="2">
        <f t="shared" si="1"/>
        <v>34231.202159946828</v>
      </c>
      <c r="E62" s="4">
        <f t="shared" si="2"/>
        <v>23424.63</v>
      </c>
      <c r="F62" s="4">
        <f t="shared" si="9"/>
        <v>10806.572159946827</v>
      </c>
      <c r="G62" s="4">
        <f t="shared" si="3"/>
        <v>6681945.9630416483</v>
      </c>
      <c r="H62" s="4">
        <f t="shared" si="4"/>
        <v>0</v>
      </c>
      <c r="I62" s="4">
        <f t="shared" si="5"/>
        <v>0</v>
      </c>
      <c r="J62" s="4">
        <f t="shared" si="10"/>
        <v>-34231.202159946828</v>
      </c>
      <c r="L62" s="2">
        <f t="shared" si="6"/>
        <v>189306.66666666663</v>
      </c>
      <c r="M62" s="55">
        <f t="shared" si="11"/>
        <v>1262.0444444444443</v>
      </c>
      <c r="N62" s="2">
        <f t="shared" si="12"/>
        <v>-35493.246604391272</v>
      </c>
      <c r="U62" s="4">
        <f>'American Financial'!J62</f>
        <v>-39605.53</v>
      </c>
      <c r="V62" s="2">
        <f t="shared" si="7"/>
        <v>-34231.202159946828</v>
      </c>
      <c r="W62" s="2">
        <f t="shared" si="0"/>
        <v>5374.3278400531708</v>
      </c>
    </row>
    <row r="63" spans="2:23" x14ac:dyDescent="0.2">
      <c r="B63">
        <f t="shared" si="13"/>
        <v>32</v>
      </c>
      <c r="C63" s="4">
        <f t="shared" si="8"/>
        <v>6681945.9630416483</v>
      </c>
      <c r="D63" s="2">
        <f t="shared" si="1"/>
        <v>34231.202159946828</v>
      </c>
      <c r="E63" s="4">
        <f t="shared" si="2"/>
        <v>23386.81</v>
      </c>
      <c r="F63" s="4">
        <f t="shared" si="9"/>
        <v>10844.392159946827</v>
      </c>
      <c r="G63" s="4">
        <f t="shared" si="3"/>
        <v>6671101.5708817011</v>
      </c>
      <c r="H63" s="4">
        <f t="shared" si="4"/>
        <v>0</v>
      </c>
      <c r="I63" s="4">
        <f t="shared" si="5"/>
        <v>0</v>
      </c>
      <c r="J63" s="4">
        <f t="shared" si="10"/>
        <v>-34231.202159946828</v>
      </c>
      <c r="L63" s="2">
        <f t="shared" si="6"/>
        <v>195413.33333333328</v>
      </c>
      <c r="M63" s="55">
        <f t="shared" si="11"/>
        <v>1302.7555555555552</v>
      </c>
      <c r="N63" s="2">
        <f t="shared" si="12"/>
        <v>-35533.95771550238</v>
      </c>
      <c r="U63" s="4">
        <f>'American Financial'!J63</f>
        <v>-39605.53</v>
      </c>
      <c r="V63" s="2">
        <f t="shared" si="7"/>
        <v>-34231.202159946828</v>
      </c>
      <c r="W63" s="2">
        <f t="shared" si="0"/>
        <v>5374.3278400531708</v>
      </c>
    </row>
    <row r="64" spans="2:23" x14ac:dyDescent="0.2">
      <c r="B64">
        <f t="shared" si="13"/>
        <v>33</v>
      </c>
      <c r="C64" s="4">
        <f t="shared" si="8"/>
        <v>6671101.5708817011</v>
      </c>
      <c r="D64" s="2">
        <f t="shared" si="1"/>
        <v>34231.202159946828</v>
      </c>
      <c r="E64" s="4">
        <f t="shared" si="2"/>
        <v>23348.86</v>
      </c>
      <c r="F64" s="4">
        <f t="shared" si="9"/>
        <v>10882.342159946827</v>
      </c>
      <c r="G64" s="4">
        <f t="shared" si="3"/>
        <v>6660219.2287217546</v>
      </c>
      <c r="H64" s="4">
        <f t="shared" si="4"/>
        <v>0</v>
      </c>
      <c r="I64" s="4">
        <f t="shared" si="5"/>
        <v>0</v>
      </c>
      <c r="J64" s="4">
        <f t="shared" si="10"/>
        <v>-34231.202159946828</v>
      </c>
      <c r="L64" s="2">
        <f t="shared" si="6"/>
        <v>201519.99999999994</v>
      </c>
      <c r="M64" s="55">
        <f t="shared" si="11"/>
        <v>1343.4666666666665</v>
      </c>
      <c r="N64" s="2">
        <f t="shared" si="12"/>
        <v>-35574.668826613495</v>
      </c>
      <c r="U64" s="4">
        <f>'American Financial'!J64</f>
        <v>-39605.53</v>
      </c>
      <c r="V64" s="2">
        <f t="shared" si="7"/>
        <v>-34231.202159946828</v>
      </c>
      <c r="W64" s="2">
        <f t="shared" si="0"/>
        <v>5374.3278400531708</v>
      </c>
    </row>
    <row r="65" spans="2:23" x14ac:dyDescent="0.2">
      <c r="B65">
        <f t="shared" si="13"/>
        <v>34</v>
      </c>
      <c r="C65" s="4">
        <f t="shared" si="8"/>
        <v>6660219.2287217546</v>
      </c>
      <c r="D65" s="2">
        <f t="shared" si="1"/>
        <v>34231.202159946828</v>
      </c>
      <c r="E65" s="4">
        <f t="shared" si="2"/>
        <v>23310.77</v>
      </c>
      <c r="F65" s="4">
        <f t="shared" si="9"/>
        <v>10920.432159946828</v>
      </c>
      <c r="G65" s="4">
        <f t="shared" si="3"/>
        <v>6649298.7965618074</v>
      </c>
      <c r="H65" s="4">
        <f t="shared" si="4"/>
        <v>0</v>
      </c>
      <c r="I65" s="4">
        <f t="shared" si="5"/>
        <v>0</v>
      </c>
      <c r="J65" s="4">
        <f t="shared" si="10"/>
        <v>-34231.202159946828</v>
      </c>
      <c r="L65" s="2">
        <f t="shared" si="6"/>
        <v>207626.6666666666</v>
      </c>
      <c r="M65" s="55">
        <f t="shared" si="11"/>
        <v>1384.1777777777775</v>
      </c>
      <c r="N65" s="2">
        <f t="shared" si="12"/>
        <v>-35615.379937724603</v>
      </c>
      <c r="U65" s="4">
        <f>'American Financial'!J65</f>
        <v>-39605.53</v>
      </c>
      <c r="V65" s="2">
        <f t="shared" si="7"/>
        <v>-34231.202159946828</v>
      </c>
      <c r="W65" s="2">
        <f t="shared" si="0"/>
        <v>5374.3278400531708</v>
      </c>
    </row>
    <row r="66" spans="2:23" x14ac:dyDescent="0.2">
      <c r="B66">
        <f t="shared" si="13"/>
        <v>35</v>
      </c>
      <c r="C66" s="4">
        <f t="shared" si="8"/>
        <v>6649298.7965618074</v>
      </c>
      <c r="D66" s="2">
        <f t="shared" si="1"/>
        <v>34231.202159946828</v>
      </c>
      <c r="E66" s="4">
        <f t="shared" si="2"/>
        <v>23272.55</v>
      </c>
      <c r="F66" s="4">
        <f t="shared" si="9"/>
        <v>10958.652159946829</v>
      </c>
      <c r="G66" s="4">
        <f t="shared" si="3"/>
        <v>6638340.1444018604</v>
      </c>
      <c r="H66" s="4">
        <f t="shared" si="4"/>
        <v>0</v>
      </c>
      <c r="I66" s="4">
        <f t="shared" si="5"/>
        <v>0</v>
      </c>
      <c r="J66" s="4">
        <f t="shared" si="10"/>
        <v>-34231.202159946828</v>
      </c>
      <c r="L66" s="2">
        <f t="shared" si="6"/>
        <v>213733.33333333326</v>
      </c>
      <c r="M66" s="55">
        <f t="shared" si="11"/>
        <v>1424.8888888888885</v>
      </c>
      <c r="N66" s="2">
        <f t="shared" si="12"/>
        <v>-35656.091048835719</v>
      </c>
      <c r="U66" s="4">
        <f>'American Financial'!J66</f>
        <v>-39605.53</v>
      </c>
      <c r="V66" s="2">
        <f t="shared" si="7"/>
        <v>-34231.202159946828</v>
      </c>
      <c r="W66" s="2">
        <f t="shared" si="0"/>
        <v>5374.3278400531708</v>
      </c>
    </row>
    <row r="67" spans="2:23" x14ac:dyDescent="0.2">
      <c r="B67">
        <f t="shared" si="13"/>
        <v>36</v>
      </c>
      <c r="C67" s="4">
        <f t="shared" si="8"/>
        <v>6638340.1444018604</v>
      </c>
      <c r="D67" s="2">
        <f t="shared" si="1"/>
        <v>34231.202159946828</v>
      </c>
      <c r="E67" s="4">
        <f t="shared" si="2"/>
        <v>23234.19</v>
      </c>
      <c r="F67" s="4">
        <f t="shared" si="9"/>
        <v>10997.012159946829</v>
      </c>
      <c r="G67" s="4">
        <f t="shared" si="3"/>
        <v>6627343.132241914</v>
      </c>
      <c r="H67" s="4">
        <f t="shared" si="4"/>
        <v>0</v>
      </c>
      <c r="I67" s="4">
        <f t="shared" si="5"/>
        <v>0</v>
      </c>
      <c r="J67" s="4">
        <f t="shared" si="10"/>
        <v>-34231.202159946828</v>
      </c>
      <c r="L67" s="2">
        <f t="shared" si="6"/>
        <v>219839.99999999991</v>
      </c>
      <c r="M67" s="55">
        <f t="shared" si="11"/>
        <v>1465.5999999999995</v>
      </c>
      <c r="N67" s="2">
        <f t="shared" si="12"/>
        <v>-35696.802159946827</v>
      </c>
      <c r="U67" s="4">
        <f>'American Financial'!J67</f>
        <v>-39605.53</v>
      </c>
      <c r="V67" s="2">
        <f t="shared" si="7"/>
        <v>-34231.202159946828</v>
      </c>
      <c r="W67" s="2">
        <f t="shared" si="0"/>
        <v>5374.3278400531708</v>
      </c>
    </row>
    <row r="68" spans="2:23" x14ac:dyDescent="0.2">
      <c r="B68">
        <f t="shared" si="13"/>
        <v>37</v>
      </c>
      <c r="C68" s="4">
        <f t="shared" si="8"/>
        <v>6627343.132241914</v>
      </c>
      <c r="D68" s="2">
        <f t="shared" si="1"/>
        <v>34231.202159946828</v>
      </c>
      <c r="E68" s="4">
        <f t="shared" si="2"/>
        <v>23195.7</v>
      </c>
      <c r="F68" s="4">
        <f t="shared" si="9"/>
        <v>11035.502159946827</v>
      </c>
      <c r="G68" s="4">
        <f t="shared" si="3"/>
        <v>6616307.6300819675</v>
      </c>
      <c r="H68" s="4">
        <f t="shared" si="4"/>
        <v>0</v>
      </c>
      <c r="I68" s="4">
        <f t="shared" si="5"/>
        <v>0</v>
      </c>
      <c r="J68" s="4">
        <f t="shared" si="10"/>
        <v>-34231.202159946828</v>
      </c>
      <c r="L68" s="2">
        <f t="shared" si="6"/>
        <v>225946.66666666657</v>
      </c>
      <c r="M68" s="55">
        <f t="shared" si="11"/>
        <v>1506.3111111111104</v>
      </c>
      <c r="N68" s="2">
        <f t="shared" si="12"/>
        <v>-35737.513271057942</v>
      </c>
      <c r="U68" s="4">
        <f>'American Financial'!J68</f>
        <v>-39605.53</v>
      </c>
      <c r="V68" s="2">
        <f t="shared" si="7"/>
        <v>-34231.202159946828</v>
      </c>
      <c r="W68" s="2">
        <f t="shared" si="0"/>
        <v>5374.3278400531708</v>
      </c>
    </row>
    <row r="69" spans="2:23" x14ac:dyDescent="0.2">
      <c r="B69">
        <f t="shared" si="13"/>
        <v>38</v>
      </c>
      <c r="C69" s="4">
        <f t="shared" si="8"/>
        <v>6616307.6300819675</v>
      </c>
      <c r="D69" s="2">
        <f t="shared" si="1"/>
        <v>34231.202159946828</v>
      </c>
      <c r="E69" s="4">
        <f t="shared" si="2"/>
        <v>23157.08</v>
      </c>
      <c r="F69" s="4">
        <f t="shared" si="9"/>
        <v>11074.122159946826</v>
      </c>
      <c r="G69" s="4">
        <f t="shared" si="3"/>
        <v>6605233.5079220207</v>
      </c>
      <c r="H69" s="4">
        <f t="shared" si="4"/>
        <v>0</v>
      </c>
      <c r="I69" s="4">
        <f t="shared" si="5"/>
        <v>0</v>
      </c>
      <c r="J69" s="4">
        <f t="shared" si="10"/>
        <v>-34231.202159946828</v>
      </c>
      <c r="L69" s="2">
        <f t="shared" si="6"/>
        <v>232053.33333333323</v>
      </c>
      <c r="M69" s="55">
        <f t="shared" si="11"/>
        <v>1547.0222222222217</v>
      </c>
      <c r="N69" s="2">
        <f t="shared" si="12"/>
        <v>-35778.22438216905</v>
      </c>
      <c r="U69" s="4">
        <f>'American Financial'!J69</f>
        <v>-39605.53</v>
      </c>
      <c r="V69" s="2">
        <f t="shared" si="7"/>
        <v>-34231.202159946828</v>
      </c>
      <c r="W69" s="2">
        <f t="shared" si="0"/>
        <v>5374.3278400531708</v>
      </c>
    </row>
    <row r="70" spans="2:23" x14ac:dyDescent="0.2">
      <c r="B70">
        <f t="shared" si="13"/>
        <v>39</v>
      </c>
      <c r="C70" s="4">
        <f t="shared" si="8"/>
        <v>6605233.5079220207</v>
      </c>
      <c r="D70" s="2">
        <f t="shared" si="1"/>
        <v>34231.202159946828</v>
      </c>
      <c r="E70" s="4">
        <f t="shared" si="2"/>
        <v>23118.32</v>
      </c>
      <c r="F70" s="4">
        <f t="shared" si="9"/>
        <v>11112.882159946828</v>
      </c>
      <c r="G70" s="4">
        <f t="shared" si="3"/>
        <v>6594120.6257620743</v>
      </c>
      <c r="H70" s="4">
        <f t="shared" si="4"/>
        <v>0</v>
      </c>
      <c r="I70" s="4">
        <f t="shared" si="5"/>
        <v>0</v>
      </c>
      <c r="J70" s="4">
        <f t="shared" si="10"/>
        <v>-34231.202159946828</v>
      </c>
      <c r="L70" s="2">
        <f t="shared" si="6"/>
        <v>238159.99999999988</v>
      </c>
      <c r="M70" s="55">
        <f t="shared" si="11"/>
        <v>1587.7333333333327</v>
      </c>
      <c r="N70" s="2">
        <f t="shared" si="12"/>
        <v>-35818.935493280158</v>
      </c>
      <c r="U70" s="4">
        <f>'American Financial'!J70</f>
        <v>-39605.53</v>
      </c>
      <c r="V70" s="2">
        <f t="shared" si="7"/>
        <v>-34231.202159946828</v>
      </c>
      <c r="W70" s="2">
        <f t="shared" si="0"/>
        <v>5374.3278400531708</v>
      </c>
    </row>
    <row r="71" spans="2:23" x14ac:dyDescent="0.2">
      <c r="B71">
        <f t="shared" si="13"/>
        <v>40</v>
      </c>
      <c r="C71" s="4">
        <f t="shared" si="8"/>
        <v>6594120.6257620743</v>
      </c>
      <c r="D71" s="2">
        <f t="shared" si="1"/>
        <v>34231.202159946828</v>
      </c>
      <c r="E71" s="4">
        <f t="shared" si="2"/>
        <v>23079.42</v>
      </c>
      <c r="F71" s="4">
        <f t="shared" si="9"/>
        <v>11151.78215994683</v>
      </c>
      <c r="G71" s="4">
        <f t="shared" si="3"/>
        <v>6582968.8436021274</v>
      </c>
      <c r="H71" s="4">
        <f t="shared" si="4"/>
        <v>0</v>
      </c>
      <c r="I71" s="4">
        <f t="shared" si="5"/>
        <v>0</v>
      </c>
      <c r="J71" s="4">
        <f t="shared" si="10"/>
        <v>-34231.202159946828</v>
      </c>
      <c r="L71" s="2">
        <f t="shared" si="6"/>
        <v>244266.66666666654</v>
      </c>
      <c r="M71" s="55">
        <f t="shared" si="11"/>
        <v>1628.4444444444437</v>
      </c>
      <c r="N71" s="2">
        <f t="shared" si="12"/>
        <v>-35859.646604391273</v>
      </c>
      <c r="U71" s="4">
        <f>'American Financial'!J71</f>
        <v>-39605.53</v>
      </c>
      <c r="V71" s="2">
        <f t="shared" si="7"/>
        <v>-34231.202159946828</v>
      </c>
      <c r="W71" s="2">
        <f t="shared" si="0"/>
        <v>5374.3278400531708</v>
      </c>
    </row>
    <row r="72" spans="2:23" x14ac:dyDescent="0.2">
      <c r="B72">
        <f t="shared" si="13"/>
        <v>41</v>
      </c>
      <c r="C72" s="4">
        <f t="shared" si="8"/>
        <v>6582968.8436021274</v>
      </c>
      <c r="D72" s="2">
        <f t="shared" si="1"/>
        <v>34231.202159946828</v>
      </c>
      <c r="E72" s="4">
        <f t="shared" si="2"/>
        <v>23040.39</v>
      </c>
      <c r="F72" s="4">
        <f t="shared" si="9"/>
        <v>11190.812159946829</v>
      </c>
      <c r="G72" s="4">
        <f t="shared" si="3"/>
        <v>6571778.0314421803</v>
      </c>
      <c r="H72" s="4">
        <f t="shared" si="4"/>
        <v>0</v>
      </c>
      <c r="I72" s="4">
        <f t="shared" si="5"/>
        <v>0</v>
      </c>
      <c r="J72" s="4">
        <f t="shared" si="10"/>
        <v>-34231.202159946828</v>
      </c>
      <c r="L72" s="2">
        <f t="shared" si="6"/>
        <v>250373.3333333332</v>
      </c>
      <c r="M72" s="55">
        <f t="shared" si="11"/>
        <v>1669.1555555555547</v>
      </c>
      <c r="N72" s="2">
        <f t="shared" si="12"/>
        <v>-35900.357715502381</v>
      </c>
      <c r="U72" s="4">
        <f>'American Financial'!J72</f>
        <v>-39605.53</v>
      </c>
      <c r="V72" s="2">
        <f t="shared" si="7"/>
        <v>-34231.202159946828</v>
      </c>
      <c r="W72" s="2">
        <f t="shared" si="0"/>
        <v>5374.3278400531708</v>
      </c>
    </row>
    <row r="73" spans="2:23" x14ac:dyDescent="0.2">
      <c r="B73">
        <f t="shared" si="13"/>
        <v>42</v>
      </c>
      <c r="C73" s="4">
        <f t="shared" si="8"/>
        <v>6571778.0314421803</v>
      </c>
      <c r="D73" s="2">
        <f t="shared" si="1"/>
        <v>34231.202159946828</v>
      </c>
      <c r="E73" s="4">
        <f t="shared" si="2"/>
        <v>23001.22</v>
      </c>
      <c r="F73" s="4">
        <f t="shared" si="9"/>
        <v>11229.982159946827</v>
      </c>
      <c r="G73" s="4">
        <f t="shared" si="3"/>
        <v>6560548.0492822332</v>
      </c>
      <c r="H73" s="4">
        <f t="shared" si="4"/>
        <v>0</v>
      </c>
      <c r="I73" s="4">
        <f t="shared" si="5"/>
        <v>0</v>
      </c>
      <c r="J73" s="4">
        <f t="shared" si="10"/>
        <v>-34231.202159946828</v>
      </c>
      <c r="L73" s="2">
        <f t="shared" si="6"/>
        <v>256479.99999999985</v>
      </c>
      <c r="M73" s="55">
        <f t="shared" si="11"/>
        <v>1709.8666666666659</v>
      </c>
      <c r="N73" s="2">
        <f t="shared" si="12"/>
        <v>-35941.068826613497</v>
      </c>
      <c r="U73" s="4">
        <f>'American Financial'!J73</f>
        <v>-39605.53</v>
      </c>
      <c r="V73" s="2">
        <f t="shared" si="7"/>
        <v>-34231.202159946828</v>
      </c>
      <c r="W73" s="2">
        <f t="shared" si="0"/>
        <v>5374.3278400531708</v>
      </c>
    </row>
    <row r="74" spans="2:23" x14ac:dyDescent="0.2">
      <c r="B74">
        <f t="shared" si="13"/>
        <v>43</v>
      </c>
      <c r="C74" s="4">
        <f t="shared" si="8"/>
        <v>6560548.0492822332</v>
      </c>
      <c r="D74" s="2">
        <f t="shared" si="1"/>
        <v>34231.202159946828</v>
      </c>
      <c r="E74" s="4">
        <f t="shared" si="2"/>
        <v>22961.919999999998</v>
      </c>
      <c r="F74" s="4">
        <f t="shared" si="9"/>
        <v>11269.28215994683</v>
      </c>
      <c r="G74" s="4">
        <f t="shared" si="3"/>
        <v>6549278.7671222864</v>
      </c>
      <c r="H74" s="4">
        <f t="shared" si="4"/>
        <v>0</v>
      </c>
      <c r="I74" s="4">
        <f t="shared" si="5"/>
        <v>0</v>
      </c>
      <c r="J74" s="4">
        <f t="shared" si="10"/>
        <v>-34231.202159946828</v>
      </c>
      <c r="L74" s="2">
        <f t="shared" si="6"/>
        <v>262586.66666666651</v>
      </c>
      <c r="M74" s="55">
        <f t="shared" si="11"/>
        <v>1750.5777777777769</v>
      </c>
      <c r="N74" s="2">
        <f t="shared" si="12"/>
        <v>-35981.779937724605</v>
      </c>
      <c r="U74" s="4">
        <f>'American Financial'!J74</f>
        <v>-39605.53</v>
      </c>
      <c r="V74" s="2">
        <f t="shared" si="7"/>
        <v>-34231.202159946828</v>
      </c>
      <c r="W74" s="2">
        <f t="shared" si="0"/>
        <v>5374.3278400531708</v>
      </c>
    </row>
    <row r="75" spans="2:23" x14ac:dyDescent="0.2">
      <c r="B75">
        <f t="shared" si="13"/>
        <v>44</v>
      </c>
      <c r="C75" s="4">
        <f t="shared" si="8"/>
        <v>6549278.7671222864</v>
      </c>
      <c r="D75" s="2">
        <f t="shared" si="1"/>
        <v>34231.202159946828</v>
      </c>
      <c r="E75" s="4">
        <f t="shared" si="2"/>
        <v>22922.48</v>
      </c>
      <c r="F75" s="4">
        <f t="shared" si="9"/>
        <v>11308.722159946828</v>
      </c>
      <c r="G75" s="4">
        <f t="shared" si="3"/>
        <v>6537970.0449623391</v>
      </c>
      <c r="H75" s="4">
        <f t="shared" si="4"/>
        <v>0</v>
      </c>
      <c r="I75" s="4">
        <f t="shared" si="5"/>
        <v>0</v>
      </c>
      <c r="J75" s="4">
        <f t="shared" si="10"/>
        <v>-34231.202159946828</v>
      </c>
      <c r="L75" s="2">
        <f t="shared" si="6"/>
        <v>268693.3333333332</v>
      </c>
      <c r="M75" s="55">
        <f t="shared" si="11"/>
        <v>1791.2888888888881</v>
      </c>
      <c r="N75" s="2">
        <f t="shared" si="12"/>
        <v>-36022.491048835713</v>
      </c>
      <c r="U75" s="4">
        <f>'American Financial'!J75</f>
        <v>-39605.53</v>
      </c>
      <c r="V75" s="2">
        <f t="shared" si="7"/>
        <v>-34231.202159946828</v>
      </c>
      <c r="W75" s="2">
        <f t="shared" si="0"/>
        <v>5374.3278400531708</v>
      </c>
    </row>
    <row r="76" spans="2:23" x14ac:dyDescent="0.2">
      <c r="B76">
        <f t="shared" si="13"/>
        <v>45</v>
      </c>
      <c r="C76" s="4">
        <f t="shared" si="8"/>
        <v>6537970.0449623391</v>
      </c>
      <c r="D76" s="2">
        <f t="shared" si="1"/>
        <v>34231.202159946828</v>
      </c>
      <c r="E76" s="4">
        <f t="shared" si="2"/>
        <v>22882.9</v>
      </c>
      <c r="F76" s="4">
        <f t="shared" si="9"/>
        <v>11348.302159946827</v>
      </c>
      <c r="G76" s="4">
        <f t="shared" si="3"/>
        <v>6526621.7428023927</v>
      </c>
      <c r="H76" s="4">
        <f t="shared" si="4"/>
        <v>0</v>
      </c>
      <c r="I76" s="4">
        <f t="shared" si="5"/>
        <v>0</v>
      </c>
      <c r="J76" s="4">
        <f t="shared" si="10"/>
        <v>-34231.202159946828</v>
      </c>
      <c r="L76" s="2">
        <f t="shared" si="6"/>
        <v>274799.99999999988</v>
      </c>
      <c r="M76" s="55">
        <f t="shared" si="11"/>
        <v>1831.9999999999993</v>
      </c>
      <c r="N76" s="2">
        <f t="shared" si="12"/>
        <v>-36063.202159946828</v>
      </c>
      <c r="U76" s="4">
        <f>'American Financial'!J76</f>
        <v>-39605.53</v>
      </c>
      <c r="V76" s="2">
        <f t="shared" si="7"/>
        <v>-34231.202159946828</v>
      </c>
      <c r="W76" s="2">
        <f t="shared" si="0"/>
        <v>5374.3278400531708</v>
      </c>
    </row>
    <row r="77" spans="2:23" x14ac:dyDescent="0.2">
      <c r="B77">
        <f t="shared" si="13"/>
        <v>46</v>
      </c>
      <c r="C77" s="4">
        <f t="shared" si="8"/>
        <v>6526621.7428023927</v>
      </c>
      <c r="D77" s="2">
        <f t="shared" si="1"/>
        <v>34231.202159946828</v>
      </c>
      <c r="E77" s="4">
        <f t="shared" si="2"/>
        <v>22843.18</v>
      </c>
      <c r="F77" s="4">
        <f t="shared" si="9"/>
        <v>11388.022159946828</v>
      </c>
      <c r="G77" s="4">
        <f t="shared" si="3"/>
        <v>6515233.7206424456</v>
      </c>
      <c r="H77" s="4">
        <f t="shared" si="4"/>
        <v>0</v>
      </c>
      <c r="I77" s="4">
        <f t="shared" si="5"/>
        <v>0</v>
      </c>
      <c r="J77" s="4">
        <f t="shared" si="10"/>
        <v>-34231.202159946828</v>
      </c>
      <c r="L77" s="2">
        <f t="shared" si="6"/>
        <v>280906.66666666657</v>
      </c>
      <c r="M77" s="55">
        <f t="shared" si="11"/>
        <v>1872.7111111111105</v>
      </c>
      <c r="N77" s="2">
        <f t="shared" si="12"/>
        <v>-36103.913271057936</v>
      </c>
      <c r="U77" s="4">
        <f>'American Financial'!J77</f>
        <v>-39605.53</v>
      </c>
      <c r="V77" s="2">
        <f t="shared" si="7"/>
        <v>-34231.202159946828</v>
      </c>
      <c r="W77" s="2">
        <f t="shared" si="0"/>
        <v>5374.3278400531708</v>
      </c>
    </row>
    <row r="78" spans="2:23" x14ac:dyDescent="0.2">
      <c r="B78">
        <f t="shared" si="13"/>
        <v>47</v>
      </c>
      <c r="C78" s="4">
        <f t="shared" si="8"/>
        <v>6515233.7206424456</v>
      </c>
      <c r="D78" s="2">
        <f t="shared" si="1"/>
        <v>34231.202159946828</v>
      </c>
      <c r="E78" s="4">
        <f t="shared" si="2"/>
        <v>22803.32</v>
      </c>
      <c r="F78" s="4">
        <f t="shared" si="9"/>
        <v>11427.882159946828</v>
      </c>
      <c r="G78" s="4">
        <f t="shared" si="3"/>
        <v>6503805.8384824991</v>
      </c>
      <c r="H78" s="4">
        <f t="shared" si="4"/>
        <v>0</v>
      </c>
      <c r="I78" s="4">
        <f t="shared" si="5"/>
        <v>0</v>
      </c>
      <c r="J78" s="4">
        <f t="shared" si="10"/>
        <v>-34231.202159946828</v>
      </c>
      <c r="L78" s="2">
        <f t="shared" si="6"/>
        <v>287013.33333333326</v>
      </c>
      <c r="M78" s="55">
        <f t="shared" si="11"/>
        <v>1913.4222222222218</v>
      </c>
      <c r="N78" s="2">
        <f t="shared" si="12"/>
        <v>-36144.624382169051</v>
      </c>
      <c r="U78" s="4">
        <f>'American Financial'!J78</f>
        <v>-39605.53</v>
      </c>
      <c r="V78" s="2">
        <f t="shared" si="7"/>
        <v>-34231.202159946828</v>
      </c>
      <c r="W78" s="2">
        <f t="shared" si="0"/>
        <v>5374.3278400531708</v>
      </c>
    </row>
    <row r="79" spans="2:23" x14ac:dyDescent="0.2">
      <c r="B79">
        <f t="shared" si="13"/>
        <v>48</v>
      </c>
      <c r="C79" s="4">
        <f t="shared" si="8"/>
        <v>6503805.8384824991</v>
      </c>
      <c r="D79" s="2">
        <f t="shared" si="1"/>
        <v>34231.202159946828</v>
      </c>
      <c r="E79" s="4">
        <f t="shared" si="2"/>
        <v>22763.32</v>
      </c>
      <c r="F79" s="4">
        <f t="shared" si="9"/>
        <v>11467.882159946828</v>
      </c>
      <c r="G79" s="4">
        <f t="shared" si="3"/>
        <v>6492337.9563225526</v>
      </c>
      <c r="H79" s="4">
        <f t="shared" si="4"/>
        <v>0</v>
      </c>
      <c r="I79" s="4">
        <f t="shared" si="5"/>
        <v>0</v>
      </c>
      <c r="J79" s="4">
        <f t="shared" si="10"/>
        <v>-34231.202159946828</v>
      </c>
      <c r="L79" s="2">
        <f t="shared" si="6"/>
        <v>293119.99999999994</v>
      </c>
      <c r="M79" s="55">
        <f t="shared" si="11"/>
        <v>1954.133333333333</v>
      </c>
      <c r="N79" s="2">
        <f t="shared" si="12"/>
        <v>-36185.335493280159</v>
      </c>
      <c r="U79" s="4">
        <f>'American Financial'!J79</f>
        <v>-39605.53</v>
      </c>
      <c r="V79" s="2">
        <f t="shared" si="7"/>
        <v>-34231.202159946828</v>
      </c>
      <c r="W79" s="2">
        <f t="shared" si="0"/>
        <v>5374.3278400531708</v>
      </c>
    </row>
    <row r="80" spans="2:23" x14ac:dyDescent="0.2">
      <c r="B80">
        <f t="shared" si="13"/>
        <v>49</v>
      </c>
      <c r="C80" s="4">
        <f t="shared" si="8"/>
        <v>6492337.9563225526</v>
      </c>
      <c r="D80" s="2">
        <f t="shared" si="1"/>
        <v>34231.202159946828</v>
      </c>
      <c r="E80" s="4">
        <f t="shared" si="2"/>
        <v>22723.18</v>
      </c>
      <c r="F80" s="4">
        <f t="shared" si="9"/>
        <v>11508.022159946828</v>
      </c>
      <c r="G80" s="4">
        <f t="shared" si="3"/>
        <v>6480829.9341626056</v>
      </c>
      <c r="H80" s="4">
        <f t="shared" si="4"/>
        <v>0</v>
      </c>
      <c r="I80" s="4">
        <f t="shared" si="5"/>
        <v>0</v>
      </c>
      <c r="J80" s="4">
        <f t="shared" si="10"/>
        <v>-34231.202159946828</v>
      </c>
      <c r="L80" s="2">
        <f t="shared" si="6"/>
        <v>299226.66666666663</v>
      </c>
      <c r="M80" s="55">
        <f t="shared" si="11"/>
        <v>1994.8444444444442</v>
      </c>
      <c r="N80" s="2">
        <f t="shared" si="12"/>
        <v>-36226.046604391275</v>
      </c>
      <c r="U80" s="4">
        <f>'American Financial'!J80</f>
        <v>-39605.53</v>
      </c>
      <c r="V80" s="2">
        <f t="shared" si="7"/>
        <v>-34231.202159946828</v>
      </c>
      <c r="W80" s="2">
        <f t="shared" si="0"/>
        <v>5374.3278400531708</v>
      </c>
    </row>
    <row r="81" spans="2:23" x14ac:dyDescent="0.2">
      <c r="B81">
        <f t="shared" si="13"/>
        <v>50</v>
      </c>
      <c r="C81" s="4">
        <f t="shared" si="8"/>
        <v>6480829.9341626056</v>
      </c>
      <c r="D81" s="2">
        <f t="shared" si="1"/>
        <v>34231.202159946828</v>
      </c>
      <c r="E81" s="4">
        <f t="shared" si="2"/>
        <v>22682.9</v>
      </c>
      <c r="F81" s="4">
        <f t="shared" si="9"/>
        <v>11548.302159946827</v>
      </c>
      <c r="G81" s="4">
        <f t="shared" si="3"/>
        <v>6469281.6320026591</v>
      </c>
      <c r="H81" s="4">
        <f t="shared" si="4"/>
        <v>0</v>
      </c>
      <c r="I81" s="4">
        <f t="shared" si="5"/>
        <v>0</v>
      </c>
      <c r="J81" s="4">
        <f t="shared" si="10"/>
        <v>-34231.202159946828</v>
      </c>
      <c r="L81" s="2">
        <f t="shared" si="6"/>
        <v>305333.33333333331</v>
      </c>
      <c r="M81" s="55">
        <f t="shared" si="11"/>
        <v>2035.5555555555557</v>
      </c>
      <c r="N81" s="2">
        <f t="shared" si="12"/>
        <v>-36266.757715502383</v>
      </c>
      <c r="U81" s="4">
        <f>'American Financial'!J81</f>
        <v>-39605.53</v>
      </c>
      <c r="V81" s="2">
        <f t="shared" si="7"/>
        <v>-34231.202159946828</v>
      </c>
      <c r="W81" s="2">
        <f t="shared" si="0"/>
        <v>5374.3278400531708</v>
      </c>
    </row>
    <row r="82" spans="2:23" x14ac:dyDescent="0.2">
      <c r="B82">
        <f t="shared" si="13"/>
        <v>51</v>
      </c>
      <c r="C82" s="4">
        <f t="shared" si="8"/>
        <v>6469281.6320026591</v>
      </c>
      <c r="D82" s="2">
        <f t="shared" si="1"/>
        <v>34231.202159946828</v>
      </c>
      <c r="E82" s="4">
        <f t="shared" si="2"/>
        <v>22642.49</v>
      </c>
      <c r="F82" s="4">
        <f t="shared" si="9"/>
        <v>11588.712159946826</v>
      </c>
      <c r="G82" s="4">
        <f t="shared" si="3"/>
        <v>6457692.9198427126</v>
      </c>
      <c r="H82" s="4">
        <f t="shared" si="4"/>
        <v>0</v>
      </c>
      <c r="I82" s="4">
        <f t="shared" si="5"/>
        <v>0</v>
      </c>
      <c r="J82" s="4">
        <f t="shared" si="10"/>
        <v>-34231.202159946828</v>
      </c>
      <c r="L82" s="2">
        <f t="shared" si="6"/>
        <v>311440</v>
      </c>
      <c r="M82" s="55">
        <f t="shared" si="11"/>
        <v>2076.2666666666669</v>
      </c>
      <c r="N82" s="2">
        <f t="shared" si="12"/>
        <v>-36307.468826613498</v>
      </c>
      <c r="U82" s="4">
        <f>'American Financial'!J82</f>
        <v>-39605.53</v>
      </c>
      <c r="V82" s="2">
        <f t="shared" si="7"/>
        <v>-34231.202159946828</v>
      </c>
      <c r="W82" s="2">
        <f t="shared" si="0"/>
        <v>5374.3278400531708</v>
      </c>
    </row>
    <row r="83" spans="2:23" x14ac:dyDescent="0.2">
      <c r="B83">
        <f t="shared" si="13"/>
        <v>52</v>
      </c>
      <c r="C83" s="4">
        <f t="shared" si="8"/>
        <v>6457692.9198427126</v>
      </c>
      <c r="D83" s="2">
        <f t="shared" si="1"/>
        <v>34231.202159946828</v>
      </c>
      <c r="E83" s="4">
        <f t="shared" si="2"/>
        <v>22601.93</v>
      </c>
      <c r="F83" s="4">
        <f t="shared" si="9"/>
        <v>11629.272159946828</v>
      </c>
      <c r="G83" s="4">
        <f t="shared" si="3"/>
        <v>6446063.6476827655</v>
      </c>
      <c r="H83" s="4">
        <f t="shared" si="4"/>
        <v>0</v>
      </c>
      <c r="I83" s="4">
        <f t="shared" si="5"/>
        <v>0</v>
      </c>
      <c r="J83" s="4">
        <f t="shared" si="10"/>
        <v>-34231.202159946828</v>
      </c>
      <c r="L83" s="2">
        <f t="shared" si="6"/>
        <v>317546.66666666669</v>
      </c>
      <c r="M83" s="55">
        <f t="shared" si="11"/>
        <v>2116.9777777777781</v>
      </c>
      <c r="N83" s="2">
        <f t="shared" si="12"/>
        <v>-36348.179937724606</v>
      </c>
      <c r="U83" s="4">
        <f>'American Financial'!J83</f>
        <v>-39605.53</v>
      </c>
      <c r="V83" s="2">
        <f t="shared" si="7"/>
        <v>-34231.202159946828</v>
      </c>
      <c r="W83" s="2">
        <f t="shared" si="0"/>
        <v>5374.3278400531708</v>
      </c>
    </row>
    <row r="84" spans="2:23" x14ac:dyDescent="0.2">
      <c r="B84">
        <f t="shared" si="13"/>
        <v>53</v>
      </c>
      <c r="C84" s="4">
        <f t="shared" si="8"/>
        <v>6446063.6476827655</v>
      </c>
      <c r="D84" s="2">
        <f t="shared" si="1"/>
        <v>34231.202159946828</v>
      </c>
      <c r="E84" s="4">
        <f t="shared" si="2"/>
        <v>22561.22</v>
      </c>
      <c r="F84" s="4">
        <f t="shared" si="9"/>
        <v>11669.982159946827</v>
      </c>
      <c r="G84" s="4">
        <f t="shared" si="3"/>
        <v>6434393.6655228185</v>
      </c>
      <c r="H84" s="4">
        <f t="shared" si="4"/>
        <v>0</v>
      </c>
      <c r="I84" s="4">
        <f t="shared" si="5"/>
        <v>0</v>
      </c>
      <c r="J84" s="4">
        <f t="shared" si="10"/>
        <v>-34231.202159946828</v>
      </c>
      <c r="L84" s="2">
        <f t="shared" si="6"/>
        <v>323653.33333333337</v>
      </c>
      <c r="M84" s="55">
        <f t="shared" si="11"/>
        <v>2157.6888888888893</v>
      </c>
      <c r="N84" s="2">
        <f t="shared" si="12"/>
        <v>-36388.891048835714</v>
      </c>
      <c r="U84" s="4">
        <f>'American Financial'!J84</f>
        <v>-39605.53</v>
      </c>
      <c r="V84" s="2">
        <f t="shared" si="7"/>
        <v>-34231.202159946828</v>
      </c>
      <c r="W84" s="2">
        <f t="shared" si="0"/>
        <v>5374.3278400531708</v>
      </c>
    </row>
    <row r="85" spans="2:23" x14ac:dyDescent="0.2">
      <c r="B85">
        <f t="shared" si="13"/>
        <v>54</v>
      </c>
      <c r="C85" s="4">
        <f t="shared" si="8"/>
        <v>6434393.6655228185</v>
      </c>
      <c r="D85" s="2">
        <f t="shared" si="1"/>
        <v>34231.202159946828</v>
      </c>
      <c r="E85" s="4">
        <f t="shared" si="2"/>
        <v>22520.38</v>
      </c>
      <c r="F85" s="4">
        <f t="shared" si="9"/>
        <v>11710.822159946827</v>
      </c>
      <c r="G85" s="4">
        <f t="shared" si="3"/>
        <v>6422682.8433628716</v>
      </c>
      <c r="H85" s="4">
        <f t="shared" si="4"/>
        <v>0</v>
      </c>
      <c r="I85" s="4">
        <f t="shared" si="5"/>
        <v>0</v>
      </c>
      <c r="J85" s="4">
        <f t="shared" si="10"/>
        <v>-34231.202159946828</v>
      </c>
      <c r="L85" s="2">
        <f t="shared" si="6"/>
        <v>329760.00000000006</v>
      </c>
      <c r="M85" s="55">
        <f t="shared" si="11"/>
        <v>2198.4000000000005</v>
      </c>
      <c r="N85" s="2">
        <f t="shared" si="12"/>
        <v>-36429.602159946829</v>
      </c>
      <c r="U85" s="4">
        <f>'American Financial'!J85</f>
        <v>-39605.53</v>
      </c>
      <c r="V85" s="2">
        <f t="shared" si="7"/>
        <v>-34231.202159946828</v>
      </c>
      <c r="W85" s="2">
        <f t="shared" si="0"/>
        <v>5374.3278400531708</v>
      </c>
    </row>
    <row r="86" spans="2:23" x14ac:dyDescent="0.2">
      <c r="B86">
        <f t="shared" si="13"/>
        <v>55</v>
      </c>
      <c r="C86" s="4">
        <f t="shared" si="8"/>
        <v>6422682.8433628716</v>
      </c>
      <c r="D86" s="2">
        <f t="shared" si="1"/>
        <v>34231.202159946828</v>
      </c>
      <c r="E86" s="4">
        <f t="shared" si="2"/>
        <v>22479.39</v>
      </c>
      <c r="F86" s="4">
        <f t="shared" si="9"/>
        <v>11751.812159946829</v>
      </c>
      <c r="G86" s="4">
        <f t="shared" si="3"/>
        <v>6410931.0312029244</v>
      </c>
      <c r="H86" s="4">
        <f t="shared" si="4"/>
        <v>0</v>
      </c>
      <c r="I86" s="4">
        <f t="shared" si="5"/>
        <v>0</v>
      </c>
      <c r="J86" s="4">
        <f t="shared" si="10"/>
        <v>-34231.202159946828</v>
      </c>
      <c r="L86" s="2">
        <f t="shared" si="6"/>
        <v>335866.66666666674</v>
      </c>
      <c r="M86" s="55">
        <f t="shared" si="11"/>
        <v>2239.1111111111118</v>
      </c>
      <c r="N86" s="2">
        <f t="shared" si="12"/>
        <v>-36470.313271057938</v>
      </c>
      <c r="U86" s="4">
        <f>'American Financial'!J86</f>
        <v>-39605.53</v>
      </c>
      <c r="V86" s="2">
        <f t="shared" si="7"/>
        <v>-34231.202159946828</v>
      </c>
      <c r="W86" s="2">
        <f t="shared" si="0"/>
        <v>5374.3278400531708</v>
      </c>
    </row>
    <row r="87" spans="2:23" x14ac:dyDescent="0.2">
      <c r="B87">
        <f t="shared" si="13"/>
        <v>56</v>
      </c>
      <c r="C87" s="4">
        <f t="shared" si="8"/>
        <v>6410931.0312029244</v>
      </c>
      <c r="D87" s="2">
        <f t="shared" si="1"/>
        <v>34231.202159946828</v>
      </c>
      <c r="E87" s="4">
        <f t="shared" si="2"/>
        <v>22438.26</v>
      </c>
      <c r="F87" s="4">
        <f t="shared" si="9"/>
        <v>11792.94215994683</v>
      </c>
      <c r="G87" s="4">
        <f t="shared" si="3"/>
        <v>6399138.0890429774</v>
      </c>
      <c r="H87" s="4">
        <f t="shared" si="4"/>
        <v>0</v>
      </c>
      <c r="I87" s="4">
        <f t="shared" si="5"/>
        <v>0</v>
      </c>
      <c r="J87" s="4">
        <f t="shared" si="10"/>
        <v>-34231.202159946828</v>
      </c>
      <c r="L87" s="2">
        <f t="shared" si="6"/>
        <v>341973.33333333343</v>
      </c>
      <c r="M87" s="55">
        <f t="shared" si="11"/>
        <v>2279.822222222223</v>
      </c>
      <c r="N87" s="2">
        <f t="shared" si="12"/>
        <v>-36511.024382169053</v>
      </c>
      <c r="U87" s="4">
        <f>'American Financial'!J87</f>
        <v>-39605.53</v>
      </c>
      <c r="V87" s="2">
        <f t="shared" si="7"/>
        <v>-34231.202159946828</v>
      </c>
      <c r="W87" s="2">
        <f t="shared" si="0"/>
        <v>5374.3278400531708</v>
      </c>
    </row>
    <row r="88" spans="2:23" x14ac:dyDescent="0.2">
      <c r="B88">
        <f t="shared" si="13"/>
        <v>57</v>
      </c>
      <c r="C88" s="4">
        <f t="shared" si="8"/>
        <v>6399138.0890429774</v>
      </c>
      <c r="D88" s="2">
        <f t="shared" si="1"/>
        <v>34231.202159946828</v>
      </c>
      <c r="E88" s="4">
        <f t="shared" si="2"/>
        <v>22396.98</v>
      </c>
      <c r="F88" s="4">
        <f t="shared" si="9"/>
        <v>11834.222159946828</v>
      </c>
      <c r="G88" s="4">
        <f t="shared" si="3"/>
        <v>6387303.8668830302</v>
      </c>
      <c r="H88" s="4">
        <f t="shared" si="4"/>
        <v>0</v>
      </c>
      <c r="I88" s="4">
        <f t="shared" si="5"/>
        <v>0</v>
      </c>
      <c r="J88" s="4">
        <f t="shared" si="10"/>
        <v>-34231.202159946828</v>
      </c>
      <c r="L88" s="2">
        <f t="shared" si="6"/>
        <v>348080.00000000012</v>
      </c>
      <c r="M88" s="55">
        <f t="shared" si="11"/>
        <v>2320.5333333333342</v>
      </c>
      <c r="N88" s="2">
        <f t="shared" si="12"/>
        <v>-36551.735493280161</v>
      </c>
      <c r="U88" s="4">
        <f>'American Financial'!J88</f>
        <v>-39605.53</v>
      </c>
      <c r="V88" s="2">
        <f t="shared" si="7"/>
        <v>-34231.202159946828</v>
      </c>
      <c r="W88" s="2">
        <f t="shared" si="0"/>
        <v>5374.3278400531708</v>
      </c>
    </row>
    <row r="89" spans="2:23" x14ac:dyDescent="0.2">
      <c r="B89">
        <f t="shared" si="13"/>
        <v>58</v>
      </c>
      <c r="C89" s="4">
        <f t="shared" si="8"/>
        <v>6387303.8668830302</v>
      </c>
      <c r="D89" s="2">
        <f t="shared" si="1"/>
        <v>34231.202159946828</v>
      </c>
      <c r="E89" s="4">
        <f t="shared" si="2"/>
        <v>22355.56</v>
      </c>
      <c r="F89" s="4">
        <f t="shared" si="9"/>
        <v>11875.642159946827</v>
      </c>
      <c r="G89" s="4">
        <f t="shared" si="3"/>
        <v>6375428.224723083</v>
      </c>
      <c r="H89" s="4">
        <f t="shared" si="4"/>
        <v>0</v>
      </c>
      <c r="I89" s="4">
        <f t="shared" si="5"/>
        <v>0</v>
      </c>
      <c r="J89" s="4">
        <f t="shared" si="10"/>
        <v>-34231.202159946828</v>
      </c>
      <c r="L89" s="2">
        <f t="shared" si="6"/>
        <v>354186.6666666668</v>
      </c>
      <c r="M89" s="55">
        <f t="shared" si="11"/>
        <v>2361.2444444444454</v>
      </c>
      <c r="N89" s="2">
        <f t="shared" si="12"/>
        <v>-36592.446604391276</v>
      </c>
      <c r="U89" s="4">
        <f>'American Financial'!J89</f>
        <v>-39605.53</v>
      </c>
      <c r="V89" s="2">
        <f t="shared" si="7"/>
        <v>-34231.202159946828</v>
      </c>
      <c r="W89" s="2">
        <f t="shared" si="0"/>
        <v>5374.3278400531708</v>
      </c>
    </row>
    <row r="90" spans="2:23" x14ac:dyDescent="0.2">
      <c r="B90">
        <f t="shared" si="13"/>
        <v>59</v>
      </c>
      <c r="C90" s="4">
        <f t="shared" si="8"/>
        <v>6375428.224723083</v>
      </c>
      <c r="D90" s="2">
        <f t="shared" si="1"/>
        <v>34231.202159946828</v>
      </c>
      <c r="E90" s="4">
        <f t="shared" si="2"/>
        <v>22314</v>
      </c>
      <c r="F90" s="4">
        <f t="shared" si="9"/>
        <v>11917.202159946828</v>
      </c>
      <c r="G90" s="4">
        <f t="shared" si="3"/>
        <v>6363511.0225631362</v>
      </c>
      <c r="H90" s="4">
        <f t="shared" si="4"/>
        <v>0</v>
      </c>
      <c r="I90" s="4">
        <f t="shared" si="5"/>
        <v>0</v>
      </c>
      <c r="J90" s="4">
        <f t="shared" si="10"/>
        <v>-34231.202159946828</v>
      </c>
      <c r="L90" s="2">
        <f t="shared" si="6"/>
        <v>360293.33333333349</v>
      </c>
      <c r="M90" s="55">
        <f t="shared" si="11"/>
        <v>2401.9555555555567</v>
      </c>
      <c r="N90" s="2">
        <f t="shared" si="12"/>
        <v>-36633.157715502384</v>
      </c>
      <c r="U90" s="4">
        <f>'American Financial'!J90</f>
        <v>-39605.53</v>
      </c>
      <c r="V90" s="2">
        <f t="shared" si="7"/>
        <v>-34231.202159946828</v>
      </c>
      <c r="W90" s="2">
        <f t="shared" si="0"/>
        <v>5374.3278400531708</v>
      </c>
    </row>
    <row r="91" spans="2:23" x14ac:dyDescent="0.2">
      <c r="B91">
        <f t="shared" si="13"/>
        <v>60</v>
      </c>
      <c r="C91" s="4">
        <f t="shared" si="8"/>
        <v>6363511.0225631362</v>
      </c>
      <c r="D91" s="2">
        <f t="shared" si="1"/>
        <v>34231.202159946828</v>
      </c>
      <c r="E91" s="4">
        <f t="shared" si="2"/>
        <v>22272.29</v>
      </c>
      <c r="F91" s="4">
        <f t="shared" si="9"/>
        <v>11958.912159946827</v>
      </c>
      <c r="G91" s="4">
        <f t="shared" si="3"/>
        <v>6351552.1104031894</v>
      </c>
      <c r="H91" s="4">
        <f t="shared" si="4"/>
        <v>0</v>
      </c>
      <c r="I91" s="4">
        <f t="shared" si="5"/>
        <v>0</v>
      </c>
      <c r="J91" s="4">
        <f t="shared" si="10"/>
        <v>-34231.202159946828</v>
      </c>
      <c r="L91" s="2">
        <f t="shared" si="6"/>
        <v>366400.00000000017</v>
      </c>
      <c r="M91" s="55">
        <f t="shared" si="11"/>
        <v>2442.6666666666679</v>
      </c>
      <c r="N91" s="2">
        <f t="shared" si="12"/>
        <v>-36673.8688266135</v>
      </c>
      <c r="U91" s="4">
        <f>'American Financial'!J91</f>
        <v>-39605.53</v>
      </c>
      <c r="V91" s="2">
        <f t="shared" si="7"/>
        <v>-34231.202159946828</v>
      </c>
      <c r="W91" s="2">
        <f t="shared" si="0"/>
        <v>5374.3278400531708</v>
      </c>
    </row>
    <row r="92" spans="2:23" x14ac:dyDescent="0.2">
      <c r="B92">
        <f t="shared" si="13"/>
        <v>61</v>
      </c>
      <c r="C92" s="4">
        <f t="shared" si="8"/>
        <v>6351552.1104031894</v>
      </c>
      <c r="D92" s="2">
        <f t="shared" si="1"/>
        <v>34231.202159946828</v>
      </c>
      <c r="E92" s="4">
        <f t="shared" si="2"/>
        <v>22230.43</v>
      </c>
      <c r="F92" s="4">
        <f t="shared" si="9"/>
        <v>12000.772159946828</v>
      </c>
      <c r="G92" s="4">
        <f t="shared" si="3"/>
        <v>6339551.3382432424</v>
      </c>
      <c r="H92" s="4">
        <f t="shared" si="4"/>
        <v>0</v>
      </c>
      <c r="I92" s="4">
        <f t="shared" si="5"/>
        <v>0</v>
      </c>
      <c r="J92" s="4">
        <f t="shared" si="10"/>
        <v>-34231.202159946828</v>
      </c>
      <c r="L92" s="2">
        <f t="shared" si="6"/>
        <v>372506.66666666686</v>
      </c>
      <c r="M92" s="55">
        <f t="shared" si="11"/>
        <v>2483.3777777777791</v>
      </c>
      <c r="N92" s="2">
        <f t="shared" si="12"/>
        <v>-36714.579937724608</v>
      </c>
      <c r="U92" s="4">
        <f>'American Financial'!J92</f>
        <v>-39605.53</v>
      </c>
      <c r="V92" s="2">
        <f t="shared" si="7"/>
        <v>-34231.202159946828</v>
      </c>
      <c r="W92" s="2">
        <f t="shared" si="0"/>
        <v>5374.3278400531708</v>
      </c>
    </row>
    <row r="93" spans="2:23" x14ac:dyDescent="0.2">
      <c r="B93">
        <f t="shared" si="13"/>
        <v>62</v>
      </c>
      <c r="C93" s="4">
        <f t="shared" si="8"/>
        <v>6339551.3382432424</v>
      </c>
      <c r="D93" s="2">
        <f t="shared" si="1"/>
        <v>34231.202159946828</v>
      </c>
      <c r="E93" s="4">
        <f t="shared" si="2"/>
        <v>22188.43</v>
      </c>
      <c r="F93" s="4">
        <f t="shared" si="9"/>
        <v>12042.772159946828</v>
      </c>
      <c r="G93" s="4">
        <f t="shared" si="3"/>
        <v>6327508.5660832953</v>
      </c>
      <c r="H93" s="4">
        <f t="shared" si="4"/>
        <v>0</v>
      </c>
      <c r="I93" s="4">
        <f t="shared" si="5"/>
        <v>0</v>
      </c>
      <c r="J93" s="4">
        <f t="shared" si="10"/>
        <v>-34231.202159946828</v>
      </c>
      <c r="L93" s="2">
        <f t="shared" si="6"/>
        <v>378613.33333333355</v>
      </c>
      <c r="M93" s="55">
        <f t="shared" si="11"/>
        <v>2524.0888888888903</v>
      </c>
      <c r="N93" s="2">
        <f t="shared" si="12"/>
        <v>-36755.291048835716</v>
      </c>
      <c r="U93" s="4">
        <f>'American Financial'!J93</f>
        <v>-39605.53</v>
      </c>
      <c r="V93" s="2">
        <f t="shared" si="7"/>
        <v>-34231.202159946828</v>
      </c>
      <c r="W93" s="2">
        <f t="shared" si="0"/>
        <v>5374.3278400531708</v>
      </c>
    </row>
    <row r="94" spans="2:23" x14ac:dyDescent="0.2">
      <c r="B94">
        <f t="shared" si="13"/>
        <v>63</v>
      </c>
      <c r="C94" s="4">
        <f t="shared" si="8"/>
        <v>6327508.5660832953</v>
      </c>
      <c r="D94" s="2">
        <f t="shared" si="1"/>
        <v>34231.202159946828</v>
      </c>
      <c r="E94" s="4">
        <f t="shared" si="2"/>
        <v>22146.28</v>
      </c>
      <c r="F94" s="4">
        <f t="shared" si="9"/>
        <v>12084.922159946829</v>
      </c>
      <c r="G94" s="4">
        <f t="shared" si="3"/>
        <v>6315423.6439233487</v>
      </c>
      <c r="H94" s="4">
        <f t="shared" si="4"/>
        <v>0</v>
      </c>
      <c r="I94" s="4">
        <f t="shared" si="5"/>
        <v>0</v>
      </c>
      <c r="J94" s="4">
        <f t="shared" si="10"/>
        <v>-34231.202159946828</v>
      </c>
      <c r="L94" s="2">
        <f t="shared" si="6"/>
        <v>384720.00000000023</v>
      </c>
      <c r="M94" s="55">
        <f t="shared" si="11"/>
        <v>2564.8000000000015</v>
      </c>
      <c r="N94" s="2">
        <f t="shared" si="12"/>
        <v>-36796.002159946831</v>
      </c>
      <c r="U94" s="4">
        <f>'American Financial'!J94</f>
        <v>-39605.53</v>
      </c>
      <c r="V94" s="2">
        <f t="shared" si="7"/>
        <v>-34231.202159946828</v>
      </c>
      <c r="W94" s="2">
        <f t="shared" si="0"/>
        <v>5374.3278400531708</v>
      </c>
    </row>
    <row r="95" spans="2:23" x14ac:dyDescent="0.2">
      <c r="B95">
        <f t="shared" si="13"/>
        <v>64</v>
      </c>
      <c r="C95" s="4">
        <f t="shared" si="8"/>
        <v>6315423.6439233487</v>
      </c>
      <c r="D95" s="2">
        <f t="shared" si="1"/>
        <v>34231.202159946828</v>
      </c>
      <c r="E95" s="4">
        <f t="shared" si="2"/>
        <v>22103.98</v>
      </c>
      <c r="F95" s="4">
        <f t="shared" si="9"/>
        <v>12127.222159946828</v>
      </c>
      <c r="G95" s="4">
        <f t="shared" si="3"/>
        <v>6303296.4217634015</v>
      </c>
      <c r="H95" s="4">
        <f t="shared" si="4"/>
        <v>0</v>
      </c>
      <c r="I95" s="4">
        <f t="shared" si="5"/>
        <v>0</v>
      </c>
      <c r="J95" s="4">
        <f t="shared" si="10"/>
        <v>-34231.202159946828</v>
      </c>
      <c r="L95" s="2">
        <f t="shared" si="6"/>
        <v>390826.66666666692</v>
      </c>
      <c r="M95" s="55">
        <f t="shared" si="11"/>
        <v>2605.5111111111128</v>
      </c>
      <c r="N95" s="2">
        <f t="shared" si="12"/>
        <v>-36836.713271057939</v>
      </c>
      <c r="U95" s="4">
        <f>'American Financial'!J95</f>
        <v>-39605.53</v>
      </c>
      <c r="V95" s="2">
        <f t="shared" si="7"/>
        <v>-34231.202159946828</v>
      </c>
      <c r="W95" s="2">
        <f t="shared" ref="W95:W158" si="14">V95-U95</f>
        <v>5374.3278400531708</v>
      </c>
    </row>
    <row r="96" spans="2:23" x14ac:dyDescent="0.2">
      <c r="B96">
        <f t="shared" si="13"/>
        <v>65</v>
      </c>
      <c r="C96" s="4">
        <f t="shared" si="8"/>
        <v>6303296.4217634015</v>
      </c>
      <c r="D96" s="2">
        <f t="shared" ref="D96:D159" si="15">IF(B96&lt;=$C$12,IF(B96&lt;=$C$7,ROUND($C$4*$C$8/$C$6,2),$C$20),0)</f>
        <v>34231.202159946828</v>
      </c>
      <c r="E96" s="4">
        <f t="shared" ref="E96:E159" si="16">IF(B96&lt;=$C$12,ROUND(C96*$C$8/$C$6,2),0)</f>
        <v>22061.54</v>
      </c>
      <c r="F96" s="4">
        <f t="shared" si="9"/>
        <v>12169.662159946827</v>
      </c>
      <c r="G96" s="4">
        <f t="shared" ref="G96:G159" si="17">IF(B96&lt;=$C$12,C96-F96,0)</f>
        <v>6291126.7596034547</v>
      </c>
      <c r="H96" s="4">
        <f t="shared" ref="H96:H159" si="18">IF(B96=$C$12,$C$13*G96,0)</f>
        <v>0</v>
      </c>
      <c r="I96" s="4">
        <f t="shared" ref="I96:I159" si="19">IF(B96=$C$12,G96+H96,0)</f>
        <v>0</v>
      </c>
      <c r="J96" s="4">
        <f t="shared" si="10"/>
        <v>-34231.202159946828</v>
      </c>
      <c r="L96" s="2">
        <f t="shared" ref="L96:L159" si="20">IF(B96&lt;=$C$12,L95+$M$16,0)</f>
        <v>396933.3333333336</v>
      </c>
      <c r="M96" s="55">
        <f t="shared" si="11"/>
        <v>2646.222222222224</v>
      </c>
      <c r="N96" s="2">
        <f t="shared" si="12"/>
        <v>-36877.424382169054</v>
      </c>
      <c r="U96" s="4">
        <f>'American Financial'!J96</f>
        <v>-39605.53</v>
      </c>
      <c r="V96" s="2">
        <f t="shared" ref="V96:V159" si="21">J96</f>
        <v>-34231.202159946828</v>
      </c>
      <c r="W96" s="2">
        <f t="shared" si="14"/>
        <v>5374.3278400531708</v>
      </c>
    </row>
    <row r="97" spans="2:23" x14ac:dyDescent="0.2">
      <c r="B97">
        <f t="shared" si="13"/>
        <v>66</v>
      </c>
      <c r="C97" s="4">
        <f t="shared" ref="C97:C160" si="22">IF(B97&lt;=$C$12,G96,0)</f>
        <v>6291126.7596034547</v>
      </c>
      <c r="D97" s="2">
        <f t="shared" si="15"/>
        <v>34231.202159946828</v>
      </c>
      <c r="E97" s="4">
        <f t="shared" si="16"/>
        <v>22018.94</v>
      </c>
      <c r="F97" s="4">
        <f t="shared" ref="F97:F160" si="23">IF(B97&lt;=$C$12,D97-E97,0)</f>
        <v>12212.262159946829</v>
      </c>
      <c r="G97" s="4">
        <f t="shared" si="17"/>
        <v>6278914.4974435084</v>
      </c>
      <c r="H97" s="4">
        <f t="shared" si="18"/>
        <v>0</v>
      </c>
      <c r="I97" s="4">
        <f t="shared" si="19"/>
        <v>0</v>
      </c>
      <c r="J97" s="4">
        <f t="shared" ref="J97:J160" si="24">IF(B97&lt;=$C$12,-D97-I97,0)</f>
        <v>-34231.202159946828</v>
      </c>
      <c r="L97" s="2">
        <f t="shared" si="20"/>
        <v>403040.00000000029</v>
      </c>
      <c r="M97" s="55">
        <f t="shared" ref="M97:M160" si="25">($M$17/$C$6)*L97</f>
        <v>2686.9333333333357</v>
      </c>
      <c r="N97" s="2">
        <f t="shared" ref="N97:N160" si="26">J97-M97</f>
        <v>-36918.135493280162</v>
      </c>
      <c r="U97" s="4">
        <f>'American Financial'!J97</f>
        <v>-39605.53</v>
      </c>
      <c r="V97" s="2">
        <f t="shared" si="21"/>
        <v>-34231.202159946828</v>
      </c>
      <c r="W97" s="2">
        <f t="shared" si="14"/>
        <v>5374.3278400531708</v>
      </c>
    </row>
    <row r="98" spans="2:23" x14ac:dyDescent="0.2">
      <c r="B98">
        <f t="shared" ref="B98:B161" si="27">B97+1</f>
        <v>67</v>
      </c>
      <c r="C98" s="4">
        <f t="shared" si="22"/>
        <v>6278914.4974435084</v>
      </c>
      <c r="D98" s="2">
        <f t="shared" si="15"/>
        <v>34231.202159946828</v>
      </c>
      <c r="E98" s="4">
        <f t="shared" si="16"/>
        <v>21976.2</v>
      </c>
      <c r="F98" s="4">
        <f t="shared" si="23"/>
        <v>12255.002159946827</v>
      </c>
      <c r="G98" s="4">
        <f t="shared" si="17"/>
        <v>6266659.4952835618</v>
      </c>
      <c r="H98" s="4">
        <f t="shared" si="18"/>
        <v>0</v>
      </c>
      <c r="I98" s="4">
        <f t="shared" si="19"/>
        <v>0</v>
      </c>
      <c r="J98" s="4">
        <f t="shared" si="24"/>
        <v>-34231.202159946828</v>
      </c>
      <c r="L98" s="2">
        <f t="shared" si="20"/>
        <v>409146.66666666698</v>
      </c>
      <c r="M98" s="55">
        <f t="shared" si="25"/>
        <v>2727.6444444444469</v>
      </c>
      <c r="N98" s="2">
        <f t="shared" si="26"/>
        <v>-36958.846604391278</v>
      </c>
      <c r="U98" s="4">
        <f>'American Financial'!J98</f>
        <v>-39605.53</v>
      </c>
      <c r="V98" s="2">
        <f t="shared" si="21"/>
        <v>-34231.202159946828</v>
      </c>
      <c r="W98" s="2">
        <f t="shared" si="14"/>
        <v>5374.3278400531708</v>
      </c>
    </row>
    <row r="99" spans="2:23" x14ac:dyDescent="0.2">
      <c r="B99">
        <f t="shared" si="27"/>
        <v>68</v>
      </c>
      <c r="C99" s="4">
        <f t="shared" si="22"/>
        <v>6266659.4952835618</v>
      </c>
      <c r="D99" s="2">
        <f t="shared" si="15"/>
        <v>34231.202159946828</v>
      </c>
      <c r="E99" s="4">
        <f t="shared" si="16"/>
        <v>21933.31</v>
      </c>
      <c r="F99" s="4">
        <f t="shared" si="23"/>
        <v>12297.892159946827</v>
      </c>
      <c r="G99" s="4">
        <f t="shared" si="17"/>
        <v>6254361.6031236146</v>
      </c>
      <c r="H99" s="4">
        <f t="shared" si="18"/>
        <v>0</v>
      </c>
      <c r="I99" s="4">
        <f t="shared" si="19"/>
        <v>0</v>
      </c>
      <c r="J99" s="4">
        <f t="shared" si="24"/>
        <v>-34231.202159946828</v>
      </c>
      <c r="L99" s="2">
        <f t="shared" si="20"/>
        <v>415253.33333333366</v>
      </c>
      <c r="M99" s="55">
        <f t="shared" si="25"/>
        <v>2768.3555555555581</v>
      </c>
      <c r="N99" s="2">
        <f t="shared" si="26"/>
        <v>-36999.557715502386</v>
      </c>
      <c r="U99" s="4">
        <f>'American Financial'!J99</f>
        <v>-39605.53</v>
      </c>
      <c r="V99" s="2">
        <f t="shared" si="21"/>
        <v>-34231.202159946828</v>
      </c>
      <c r="W99" s="2">
        <f t="shared" si="14"/>
        <v>5374.3278400531708</v>
      </c>
    </row>
    <row r="100" spans="2:23" x14ac:dyDescent="0.2">
      <c r="B100">
        <f t="shared" si="27"/>
        <v>69</v>
      </c>
      <c r="C100" s="4">
        <f t="shared" si="22"/>
        <v>6254361.6031236146</v>
      </c>
      <c r="D100" s="2">
        <f t="shared" si="15"/>
        <v>34231.202159946828</v>
      </c>
      <c r="E100" s="4">
        <f t="shared" si="16"/>
        <v>21890.27</v>
      </c>
      <c r="F100" s="4">
        <f t="shared" si="23"/>
        <v>12340.932159946828</v>
      </c>
      <c r="G100" s="4">
        <f t="shared" si="17"/>
        <v>6242020.6709636673</v>
      </c>
      <c r="H100" s="4">
        <f t="shared" si="18"/>
        <v>0</v>
      </c>
      <c r="I100" s="4">
        <f t="shared" si="19"/>
        <v>0</v>
      </c>
      <c r="J100" s="4">
        <f t="shared" si="24"/>
        <v>-34231.202159946828</v>
      </c>
      <c r="L100" s="2">
        <f t="shared" si="20"/>
        <v>421360.00000000035</v>
      </c>
      <c r="M100" s="55">
        <f t="shared" si="25"/>
        <v>2809.0666666666693</v>
      </c>
      <c r="N100" s="2">
        <f t="shared" si="26"/>
        <v>-37040.268826613494</v>
      </c>
      <c r="U100" s="4">
        <f>'American Financial'!J100</f>
        <v>-39605.53</v>
      </c>
      <c r="V100" s="2">
        <f t="shared" si="21"/>
        <v>-34231.202159946828</v>
      </c>
      <c r="W100" s="2">
        <f t="shared" si="14"/>
        <v>5374.3278400531708</v>
      </c>
    </row>
    <row r="101" spans="2:23" x14ac:dyDescent="0.2">
      <c r="B101">
        <f t="shared" si="27"/>
        <v>70</v>
      </c>
      <c r="C101" s="4">
        <f t="shared" si="22"/>
        <v>6242020.6709636673</v>
      </c>
      <c r="D101" s="2">
        <f t="shared" si="15"/>
        <v>34231.202159946828</v>
      </c>
      <c r="E101" s="4">
        <f t="shared" si="16"/>
        <v>21847.07</v>
      </c>
      <c r="F101" s="4">
        <f t="shared" si="23"/>
        <v>12384.132159946828</v>
      </c>
      <c r="G101" s="4">
        <f t="shared" si="17"/>
        <v>6229636.5388037208</v>
      </c>
      <c r="H101" s="4">
        <f t="shared" si="18"/>
        <v>0</v>
      </c>
      <c r="I101" s="4">
        <f t="shared" si="19"/>
        <v>0</v>
      </c>
      <c r="J101" s="4">
        <f t="shared" si="24"/>
        <v>-34231.202159946828</v>
      </c>
      <c r="L101" s="2">
        <f t="shared" si="20"/>
        <v>427466.66666666704</v>
      </c>
      <c r="M101" s="55">
        <f t="shared" si="25"/>
        <v>2849.7777777777806</v>
      </c>
      <c r="N101" s="2">
        <f t="shared" si="26"/>
        <v>-37080.979937724609</v>
      </c>
      <c r="U101" s="4">
        <f>'American Financial'!J101</f>
        <v>-39605.53</v>
      </c>
      <c r="V101" s="2">
        <f t="shared" si="21"/>
        <v>-34231.202159946828</v>
      </c>
      <c r="W101" s="2">
        <f t="shared" si="14"/>
        <v>5374.3278400531708</v>
      </c>
    </row>
    <row r="102" spans="2:23" x14ac:dyDescent="0.2">
      <c r="B102">
        <f t="shared" si="27"/>
        <v>71</v>
      </c>
      <c r="C102" s="4">
        <f t="shared" si="22"/>
        <v>6229636.5388037208</v>
      </c>
      <c r="D102" s="2">
        <f t="shared" si="15"/>
        <v>34231.202159946828</v>
      </c>
      <c r="E102" s="4">
        <f t="shared" si="16"/>
        <v>21803.73</v>
      </c>
      <c r="F102" s="4">
        <f t="shared" si="23"/>
        <v>12427.472159946828</v>
      </c>
      <c r="G102" s="4">
        <f t="shared" si="17"/>
        <v>6217209.0666437736</v>
      </c>
      <c r="H102" s="4">
        <f t="shared" si="18"/>
        <v>0</v>
      </c>
      <c r="I102" s="4">
        <f t="shared" si="19"/>
        <v>0</v>
      </c>
      <c r="J102" s="4">
        <f t="shared" si="24"/>
        <v>-34231.202159946828</v>
      </c>
      <c r="L102" s="2">
        <f t="shared" si="20"/>
        <v>433573.33333333372</v>
      </c>
      <c r="M102" s="55">
        <f t="shared" si="25"/>
        <v>2890.4888888888918</v>
      </c>
      <c r="N102" s="2">
        <f t="shared" si="26"/>
        <v>-37121.691048835717</v>
      </c>
      <c r="U102" s="4">
        <f>'American Financial'!J102</f>
        <v>-39605.53</v>
      </c>
      <c r="V102" s="2">
        <f t="shared" si="21"/>
        <v>-34231.202159946828</v>
      </c>
      <c r="W102" s="2">
        <f t="shared" si="14"/>
        <v>5374.3278400531708</v>
      </c>
    </row>
    <row r="103" spans="2:23" x14ac:dyDescent="0.2">
      <c r="B103">
        <f t="shared" si="27"/>
        <v>72</v>
      </c>
      <c r="C103" s="4">
        <f t="shared" si="22"/>
        <v>6217209.0666437736</v>
      </c>
      <c r="D103" s="2">
        <f t="shared" si="15"/>
        <v>34231.202159946828</v>
      </c>
      <c r="E103" s="4">
        <f t="shared" si="16"/>
        <v>21760.23</v>
      </c>
      <c r="F103" s="4">
        <f t="shared" si="23"/>
        <v>12470.972159946828</v>
      </c>
      <c r="G103" s="4">
        <f t="shared" si="17"/>
        <v>6204738.0944838263</v>
      </c>
      <c r="H103" s="4">
        <f t="shared" si="18"/>
        <v>0</v>
      </c>
      <c r="I103" s="4">
        <f t="shared" si="19"/>
        <v>0</v>
      </c>
      <c r="J103" s="4">
        <f t="shared" si="24"/>
        <v>-34231.202159946828</v>
      </c>
      <c r="L103" s="2">
        <f t="shared" si="20"/>
        <v>439680.00000000041</v>
      </c>
      <c r="M103" s="55">
        <f t="shared" si="25"/>
        <v>2931.200000000003</v>
      </c>
      <c r="N103" s="2">
        <f t="shared" si="26"/>
        <v>-37162.402159946832</v>
      </c>
      <c r="U103" s="4">
        <f>'American Financial'!J103</f>
        <v>-39605.53</v>
      </c>
      <c r="V103" s="2">
        <f t="shared" si="21"/>
        <v>-34231.202159946828</v>
      </c>
      <c r="W103" s="2">
        <f t="shared" si="14"/>
        <v>5374.3278400531708</v>
      </c>
    </row>
    <row r="104" spans="2:23" x14ac:dyDescent="0.2">
      <c r="B104">
        <f t="shared" si="27"/>
        <v>73</v>
      </c>
      <c r="C104" s="4">
        <f t="shared" si="22"/>
        <v>6204738.0944838263</v>
      </c>
      <c r="D104" s="2">
        <f t="shared" si="15"/>
        <v>34231.202159946828</v>
      </c>
      <c r="E104" s="4">
        <f t="shared" si="16"/>
        <v>21716.58</v>
      </c>
      <c r="F104" s="4">
        <f t="shared" si="23"/>
        <v>12514.622159946826</v>
      </c>
      <c r="G104" s="4">
        <f t="shared" si="17"/>
        <v>6192223.4723238796</v>
      </c>
      <c r="H104" s="4">
        <f t="shared" si="18"/>
        <v>0</v>
      </c>
      <c r="I104" s="4">
        <f t="shared" si="19"/>
        <v>0</v>
      </c>
      <c r="J104" s="4">
        <f t="shared" si="24"/>
        <v>-34231.202159946828</v>
      </c>
      <c r="L104" s="2">
        <f t="shared" si="20"/>
        <v>445786.66666666709</v>
      </c>
      <c r="M104" s="55">
        <f t="shared" si="25"/>
        <v>2971.9111111111142</v>
      </c>
      <c r="N104" s="2">
        <f t="shared" si="26"/>
        <v>-37203.11327105794</v>
      </c>
      <c r="U104" s="4">
        <f>'American Financial'!J104</f>
        <v>-39605.53</v>
      </c>
      <c r="V104" s="2">
        <f t="shared" si="21"/>
        <v>-34231.202159946828</v>
      </c>
      <c r="W104" s="2">
        <f t="shared" si="14"/>
        <v>5374.3278400531708</v>
      </c>
    </row>
    <row r="105" spans="2:23" x14ac:dyDescent="0.2">
      <c r="B105">
        <f t="shared" si="27"/>
        <v>74</v>
      </c>
      <c r="C105" s="4">
        <f t="shared" si="22"/>
        <v>6192223.4723238796</v>
      </c>
      <c r="D105" s="2">
        <f t="shared" si="15"/>
        <v>34231.202159946828</v>
      </c>
      <c r="E105" s="4">
        <f t="shared" si="16"/>
        <v>21672.78</v>
      </c>
      <c r="F105" s="4">
        <f t="shared" si="23"/>
        <v>12558.422159946829</v>
      </c>
      <c r="G105" s="4">
        <f t="shared" si="17"/>
        <v>6179665.0501639331</v>
      </c>
      <c r="H105" s="4">
        <f t="shared" si="18"/>
        <v>0</v>
      </c>
      <c r="I105" s="4">
        <f t="shared" si="19"/>
        <v>0</v>
      </c>
      <c r="J105" s="4">
        <f t="shared" si="24"/>
        <v>-34231.202159946828</v>
      </c>
      <c r="L105" s="2">
        <f t="shared" si="20"/>
        <v>451893.33333333378</v>
      </c>
      <c r="M105" s="55">
        <f t="shared" si="25"/>
        <v>3012.6222222222254</v>
      </c>
      <c r="N105" s="2">
        <f t="shared" si="26"/>
        <v>-37243.824382169056</v>
      </c>
      <c r="U105" s="4">
        <f>'American Financial'!J105</f>
        <v>-39605.53</v>
      </c>
      <c r="V105" s="2">
        <f t="shared" si="21"/>
        <v>-34231.202159946828</v>
      </c>
      <c r="W105" s="2">
        <f t="shared" si="14"/>
        <v>5374.3278400531708</v>
      </c>
    </row>
    <row r="106" spans="2:23" x14ac:dyDescent="0.2">
      <c r="B106">
        <f t="shared" si="27"/>
        <v>75</v>
      </c>
      <c r="C106" s="4">
        <f t="shared" si="22"/>
        <v>6179665.0501639331</v>
      </c>
      <c r="D106" s="2">
        <f t="shared" si="15"/>
        <v>34231.202159946828</v>
      </c>
      <c r="E106" s="4">
        <f t="shared" si="16"/>
        <v>21628.83</v>
      </c>
      <c r="F106" s="4">
        <f t="shared" si="23"/>
        <v>12602.372159946826</v>
      </c>
      <c r="G106" s="4">
        <f t="shared" si="17"/>
        <v>6167062.6780039864</v>
      </c>
      <c r="H106" s="4">
        <f t="shared" si="18"/>
        <v>0</v>
      </c>
      <c r="I106" s="4">
        <f t="shared" si="19"/>
        <v>0</v>
      </c>
      <c r="J106" s="4">
        <f t="shared" si="24"/>
        <v>-34231.202159946828</v>
      </c>
      <c r="L106" s="2">
        <f t="shared" si="20"/>
        <v>458000.00000000047</v>
      </c>
      <c r="M106" s="55">
        <f t="shared" si="25"/>
        <v>3053.3333333333367</v>
      </c>
      <c r="N106" s="2">
        <f t="shared" si="26"/>
        <v>-37284.535493280164</v>
      </c>
      <c r="U106" s="4">
        <f>'American Financial'!J106</f>
        <v>-39605.53</v>
      </c>
      <c r="V106" s="2">
        <f t="shared" si="21"/>
        <v>-34231.202159946828</v>
      </c>
      <c r="W106" s="2">
        <f t="shared" si="14"/>
        <v>5374.3278400531708</v>
      </c>
    </row>
    <row r="107" spans="2:23" x14ac:dyDescent="0.2">
      <c r="B107">
        <f t="shared" si="27"/>
        <v>76</v>
      </c>
      <c r="C107" s="4">
        <f t="shared" si="22"/>
        <v>6167062.6780039864</v>
      </c>
      <c r="D107" s="2">
        <f t="shared" si="15"/>
        <v>34231.202159946828</v>
      </c>
      <c r="E107" s="4">
        <f t="shared" si="16"/>
        <v>21584.720000000001</v>
      </c>
      <c r="F107" s="4">
        <f t="shared" si="23"/>
        <v>12646.482159946827</v>
      </c>
      <c r="G107" s="4">
        <f t="shared" si="17"/>
        <v>6154416.1958440393</v>
      </c>
      <c r="H107" s="4">
        <f t="shared" si="18"/>
        <v>0</v>
      </c>
      <c r="I107" s="4">
        <f t="shared" si="19"/>
        <v>0</v>
      </c>
      <c r="J107" s="4">
        <f t="shared" si="24"/>
        <v>-34231.202159946828</v>
      </c>
      <c r="L107" s="2">
        <f t="shared" si="20"/>
        <v>464106.66666666715</v>
      </c>
      <c r="M107" s="55">
        <f t="shared" si="25"/>
        <v>3094.0444444444479</v>
      </c>
      <c r="N107" s="2">
        <f t="shared" si="26"/>
        <v>-37325.246604391279</v>
      </c>
      <c r="U107" s="4">
        <f>'American Financial'!J107</f>
        <v>-39605.53</v>
      </c>
      <c r="V107" s="2">
        <f t="shared" si="21"/>
        <v>-34231.202159946828</v>
      </c>
      <c r="W107" s="2">
        <f t="shared" si="14"/>
        <v>5374.3278400531708</v>
      </c>
    </row>
    <row r="108" spans="2:23" x14ac:dyDescent="0.2">
      <c r="B108">
        <f t="shared" si="27"/>
        <v>77</v>
      </c>
      <c r="C108" s="4">
        <f t="shared" si="22"/>
        <v>6154416.1958440393</v>
      </c>
      <c r="D108" s="2">
        <f t="shared" si="15"/>
        <v>34231.202159946828</v>
      </c>
      <c r="E108" s="4">
        <f t="shared" si="16"/>
        <v>21540.46</v>
      </c>
      <c r="F108" s="4">
        <f t="shared" si="23"/>
        <v>12690.742159946829</v>
      </c>
      <c r="G108" s="4">
        <f t="shared" si="17"/>
        <v>6141725.4536840925</v>
      </c>
      <c r="H108" s="4">
        <f t="shared" si="18"/>
        <v>0</v>
      </c>
      <c r="I108" s="4">
        <f t="shared" si="19"/>
        <v>0</v>
      </c>
      <c r="J108" s="4">
        <f t="shared" si="24"/>
        <v>-34231.202159946828</v>
      </c>
      <c r="L108" s="2">
        <f t="shared" si="20"/>
        <v>470213.33333333384</v>
      </c>
      <c r="M108" s="55">
        <f t="shared" si="25"/>
        <v>3134.7555555555591</v>
      </c>
      <c r="N108" s="2">
        <f t="shared" si="26"/>
        <v>-37365.957715502387</v>
      </c>
      <c r="U108" s="4">
        <f>'American Financial'!J108</f>
        <v>-39605.53</v>
      </c>
      <c r="V108" s="2">
        <f t="shared" si="21"/>
        <v>-34231.202159946828</v>
      </c>
      <c r="W108" s="2">
        <f t="shared" si="14"/>
        <v>5374.3278400531708</v>
      </c>
    </row>
    <row r="109" spans="2:23" x14ac:dyDescent="0.2">
      <c r="B109">
        <f t="shared" si="27"/>
        <v>78</v>
      </c>
      <c r="C109" s="4">
        <f t="shared" si="22"/>
        <v>6141725.4536840925</v>
      </c>
      <c r="D109" s="2">
        <f t="shared" si="15"/>
        <v>34231.202159946828</v>
      </c>
      <c r="E109" s="4">
        <f t="shared" si="16"/>
        <v>21496.04</v>
      </c>
      <c r="F109" s="4">
        <f t="shared" si="23"/>
        <v>12735.162159946827</v>
      </c>
      <c r="G109" s="4">
        <f t="shared" si="17"/>
        <v>6128990.2915241458</v>
      </c>
      <c r="H109" s="4">
        <f t="shared" si="18"/>
        <v>0</v>
      </c>
      <c r="I109" s="4">
        <f t="shared" si="19"/>
        <v>0</v>
      </c>
      <c r="J109" s="4">
        <f t="shared" si="24"/>
        <v>-34231.202159946828</v>
      </c>
      <c r="L109" s="2">
        <f t="shared" si="20"/>
        <v>476320.00000000052</v>
      </c>
      <c r="M109" s="55">
        <f t="shared" si="25"/>
        <v>3175.4666666666703</v>
      </c>
      <c r="N109" s="2">
        <f t="shared" si="26"/>
        <v>-37406.668826613495</v>
      </c>
      <c r="U109" s="4">
        <f>'American Financial'!J109</f>
        <v>-39605.53</v>
      </c>
      <c r="V109" s="2">
        <f t="shared" si="21"/>
        <v>-34231.202159946828</v>
      </c>
      <c r="W109" s="2">
        <f t="shared" si="14"/>
        <v>5374.3278400531708</v>
      </c>
    </row>
    <row r="110" spans="2:23" x14ac:dyDescent="0.2">
      <c r="B110">
        <f t="shared" si="27"/>
        <v>79</v>
      </c>
      <c r="C110" s="4">
        <f t="shared" si="22"/>
        <v>6128990.2915241458</v>
      </c>
      <c r="D110" s="2">
        <f t="shared" si="15"/>
        <v>34231.202159946828</v>
      </c>
      <c r="E110" s="4">
        <f t="shared" si="16"/>
        <v>21451.47</v>
      </c>
      <c r="F110" s="4">
        <f t="shared" si="23"/>
        <v>12779.732159946827</v>
      </c>
      <c r="G110" s="4">
        <f t="shared" si="17"/>
        <v>6116210.5593641987</v>
      </c>
      <c r="H110" s="4">
        <f t="shared" si="18"/>
        <v>0</v>
      </c>
      <c r="I110" s="4">
        <f t="shared" si="19"/>
        <v>0</v>
      </c>
      <c r="J110" s="4">
        <f t="shared" si="24"/>
        <v>-34231.202159946828</v>
      </c>
      <c r="L110" s="2">
        <f t="shared" si="20"/>
        <v>482426.66666666721</v>
      </c>
      <c r="M110" s="55">
        <f t="shared" si="25"/>
        <v>3216.1777777777816</v>
      </c>
      <c r="N110" s="2">
        <f t="shared" si="26"/>
        <v>-37447.37993772461</v>
      </c>
      <c r="U110" s="4">
        <f>'American Financial'!J110</f>
        <v>-39605.53</v>
      </c>
      <c r="V110" s="2">
        <f t="shared" si="21"/>
        <v>-34231.202159946828</v>
      </c>
      <c r="W110" s="2">
        <f t="shared" si="14"/>
        <v>5374.3278400531708</v>
      </c>
    </row>
    <row r="111" spans="2:23" x14ac:dyDescent="0.2">
      <c r="B111">
        <f t="shared" si="27"/>
        <v>80</v>
      </c>
      <c r="C111" s="4">
        <f t="shared" si="22"/>
        <v>6116210.5593641987</v>
      </c>
      <c r="D111" s="2">
        <f t="shared" si="15"/>
        <v>34231.202159946828</v>
      </c>
      <c r="E111" s="4">
        <f t="shared" si="16"/>
        <v>21406.74</v>
      </c>
      <c r="F111" s="4">
        <f t="shared" si="23"/>
        <v>12824.462159946826</v>
      </c>
      <c r="G111" s="4">
        <f t="shared" si="17"/>
        <v>6103386.0972042521</v>
      </c>
      <c r="H111" s="4">
        <f t="shared" si="18"/>
        <v>0</v>
      </c>
      <c r="I111" s="4">
        <f t="shared" si="19"/>
        <v>0</v>
      </c>
      <c r="J111" s="4">
        <f t="shared" si="24"/>
        <v>-34231.202159946828</v>
      </c>
      <c r="L111" s="2">
        <f t="shared" si="20"/>
        <v>488533.3333333339</v>
      </c>
      <c r="M111" s="55">
        <f t="shared" si="25"/>
        <v>3256.8888888888928</v>
      </c>
      <c r="N111" s="2">
        <f t="shared" si="26"/>
        <v>-37488.091048835719</v>
      </c>
      <c r="U111" s="4">
        <f>'American Financial'!J111</f>
        <v>-39605.53</v>
      </c>
      <c r="V111" s="2">
        <f t="shared" si="21"/>
        <v>-34231.202159946828</v>
      </c>
      <c r="W111" s="2">
        <f t="shared" si="14"/>
        <v>5374.3278400531708</v>
      </c>
    </row>
    <row r="112" spans="2:23" x14ac:dyDescent="0.2">
      <c r="B112">
        <f t="shared" si="27"/>
        <v>81</v>
      </c>
      <c r="C112" s="4">
        <f t="shared" si="22"/>
        <v>6103386.0972042521</v>
      </c>
      <c r="D112" s="2">
        <f t="shared" si="15"/>
        <v>34231.202159946828</v>
      </c>
      <c r="E112" s="4">
        <f t="shared" si="16"/>
        <v>21361.85</v>
      </c>
      <c r="F112" s="4">
        <f t="shared" si="23"/>
        <v>12869.352159946829</v>
      </c>
      <c r="G112" s="4">
        <f t="shared" si="17"/>
        <v>6090516.745044305</v>
      </c>
      <c r="H112" s="4">
        <f t="shared" si="18"/>
        <v>0</v>
      </c>
      <c r="I112" s="4">
        <f t="shared" si="19"/>
        <v>0</v>
      </c>
      <c r="J112" s="4">
        <f t="shared" si="24"/>
        <v>-34231.202159946828</v>
      </c>
      <c r="L112" s="2">
        <f t="shared" si="20"/>
        <v>494640.00000000058</v>
      </c>
      <c r="M112" s="55">
        <f t="shared" si="25"/>
        <v>3297.600000000004</v>
      </c>
      <c r="N112" s="2">
        <f t="shared" si="26"/>
        <v>-37528.802159946834</v>
      </c>
      <c r="U112" s="4">
        <f>'American Financial'!J112</f>
        <v>-39605.53</v>
      </c>
      <c r="V112" s="2">
        <f t="shared" si="21"/>
        <v>-34231.202159946828</v>
      </c>
      <c r="W112" s="2">
        <f t="shared" si="14"/>
        <v>5374.3278400531708</v>
      </c>
    </row>
    <row r="113" spans="2:23" x14ac:dyDescent="0.2">
      <c r="B113">
        <f t="shared" si="27"/>
        <v>82</v>
      </c>
      <c r="C113" s="4">
        <f t="shared" si="22"/>
        <v>6090516.745044305</v>
      </c>
      <c r="D113" s="2">
        <f t="shared" si="15"/>
        <v>34231.202159946828</v>
      </c>
      <c r="E113" s="4">
        <f t="shared" si="16"/>
        <v>21316.81</v>
      </c>
      <c r="F113" s="4">
        <f t="shared" si="23"/>
        <v>12914.392159946827</v>
      </c>
      <c r="G113" s="4">
        <f t="shared" si="17"/>
        <v>6077602.3528843578</v>
      </c>
      <c r="H113" s="4">
        <f t="shared" si="18"/>
        <v>0</v>
      </c>
      <c r="I113" s="4">
        <f t="shared" si="19"/>
        <v>0</v>
      </c>
      <c r="J113" s="4">
        <f t="shared" si="24"/>
        <v>-34231.202159946828</v>
      </c>
      <c r="L113" s="2">
        <f t="shared" si="20"/>
        <v>500746.66666666727</v>
      </c>
      <c r="M113" s="55">
        <f t="shared" si="25"/>
        <v>3338.3111111111152</v>
      </c>
      <c r="N113" s="2">
        <f t="shared" si="26"/>
        <v>-37569.513271057942</v>
      </c>
      <c r="U113" s="4">
        <f>'American Financial'!J113</f>
        <v>-39605.53</v>
      </c>
      <c r="V113" s="2">
        <f t="shared" si="21"/>
        <v>-34231.202159946828</v>
      </c>
      <c r="W113" s="2">
        <f t="shared" si="14"/>
        <v>5374.3278400531708</v>
      </c>
    </row>
    <row r="114" spans="2:23" x14ac:dyDescent="0.2">
      <c r="B114">
        <f t="shared" si="27"/>
        <v>83</v>
      </c>
      <c r="C114" s="4">
        <f t="shared" si="22"/>
        <v>6077602.3528843578</v>
      </c>
      <c r="D114" s="2">
        <f t="shared" si="15"/>
        <v>34231.202159946828</v>
      </c>
      <c r="E114" s="4">
        <f t="shared" si="16"/>
        <v>21271.61</v>
      </c>
      <c r="F114" s="4">
        <f t="shared" si="23"/>
        <v>12959.592159946827</v>
      </c>
      <c r="G114" s="4">
        <f t="shared" si="17"/>
        <v>6064642.7607244113</v>
      </c>
      <c r="H114" s="4">
        <f t="shared" si="18"/>
        <v>0</v>
      </c>
      <c r="I114" s="4">
        <f t="shared" si="19"/>
        <v>0</v>
      </c>
      <c r="J114" s="4">
        <f t="shared" si="24"/>
        <v>-34231.202159946828</v>
      </c>
      <c r="L114" s="2">
        <f t="shared" si="20"/>
        <v>506853.33333333395</v>
      </c>
      <c r="M114" s="55">
        <f t="shared" si="25"/>
        <v>3379.0222222222264</v>
      </c>
      <c r="N114" s="2">
        <f t="shared" si="26"/>
        <v>-37610.224382169057</v>
      </c>
      <c r="U114" s="4">
        <f>'American Financial'!J114</f>
        <v>-39605.53</v>
      </c>
      <c r="V114" s="2">
        <f t="shared" si="21"/>
        <v>-34231.202159946828</v>
      </c>
      <c r="W114" s="2">
        <f t="shared" si="14"/>
        <v>5374.3278400531708</v>
      </c>
    </row>
    <row r="115" spans="2:23" x14ac:dyDescent="0.2">
      <c r="B115">
        <f t="shared" si="27"/>
        <v>84</v>
      </c>
      <c r="C115" s="4">
        <f t="shared" si="22"/>
        <v>6064642.7607244113</v>
      </c>
      <c r="D115" s="2">
        <f t="shared" si="15"/>
        <v>34231.202159946828</v>
      </c>
      <c r="E115" s="4">
        <f t="shared" si="16"/>
        <v>21226.25</v>
      </c>
      <c r="F115" s="4">
        <f t="shared" si="23"/>
        <v>13004.952159946828</v>
      </c>
      <c r="G115" s="4">
        <f t="shared" si="17"/>
        <v>6051637.8085644646</v>
      </c>
      <c r="H115" s="4">
        <f t="shared" si="18"/>
        <v>0</v>
      </c>
      <c r="I115" s="4">
        <f t="shared" si="19"/>
        <v>0</v>
      </c>
      <c r="J115" s="4">
        <f t="shared" si="24"/>
        <v>-34231.202159946828</v>
      </c>
      <c r="L115" s="2">
        <f t="shared" si="20"/>
        <v>512960.00000000064</v>
      </c>
      <c r="M115" s="55">
        <f t="shared" si="25"/>
        <v>3419.7333333333377</v>
      </c>
      <c r="N115" s="2">
        <f t="shared" si="26"/>
        <v>-37650.935493280165</v>
      </c>
      <c r="U115" s="4">
        <f>'American Financial'!J115</f>
        <v>-39605.53</v>
      </c>
      <c r="V115" s="2">
        <f t="shared" si="21"/>
        <v>-34231.202159946828</v>
      </c>
      <c r="W115" s="2">
        <f t="shared" si="14"/>
        <v>5374.3278400531708</v>
      </c>
    </row>
    <row r="116" spans="2:23" x14ac:dyDescent="0.2">
      <c r="B116">
        <f t="shared" si="27"/>
        <v>85</v>
      </c>
      <c r="C116" s="4">
        <f t="shared" si="22"/>
        <v>6051637.8085644646</v>
      </c>
      <c r="D116" s="2">
        <f t="shared" si="15"/>
        <v>34231.202159946828</v>
      </c>
      <c r="E116" s="4">
        <f t="shared" si="16"/>
        <v>21180.73</v>
      </c>
      <c r="F116" s="4">
        <f t="shared" si="23"/>
        <v>13050.472159946828</v>
      </c>
      <c r="G116" s="4">
        <f t="shared" si="17"/>
        <v>6038587.3364045173</v>
      </c>
      <c r="H116" s="4">
        <f t="shared" si="18"/>
        <v>0</v>
      </c>
      <c r="I116" s="4">
        <f t="shared" si="19"/>
        <v>0</v>
      </c>
      <c r="J116" s="4">
        <f t="shared" si="24"/>
        <v>-34231.202159946828</v>
      </c>
      <c r="L116" s="2">
        <f t="shared" si="20"/>
        <v>519066.66666666733</v>
      </c>
      <c r="M116" s="55">
        <f t="shared" si="25"/>
        <v>3460.4444444444489</v>
      </c>
      <c r="N116" s="2">
        <f t="shared" si="26"/>
        <v>-37691.646604391281</v>
      </c>
      <c r="U116" s="4">
        <f>'American Financial'!J116</f>
        <v>-39605.53</v>
      </c>
      <c r="V116" s="2">
        <f t="shared" si="21"/>
        <v>-34231.202159946828</v>
      </c>
      <c r="W116" s="2">
        <f t="shared" si="14"/>
        <v>5374.3278400531708</v>
      </c>
    </row>
    <row r="117" spans="2:23" x14ac:dyDescent="0.2">
      <c r="B117">
        <f t="shared" si="27"/>
        <v>86</v>
      </c>
      <c r="C117" s="4">
        <f t="shared" si="22"/>
        <v>6038587.3364045173</v>
      </c>
      <c r="D117" s="2">
        <f t="shared" si="15"/>
        <v>34231.202159946828</v>
      </c>
      <c r="E117" s="4">
        <f t="shared" si="16"/>
        <v>21135.06</v>
      </c>
      <c r="F117" s="4">
        <f t="shared" si="23"/>
        <v>13096.142159946827</v>
      </c>
      <c r="G117" s="4">
        <f t="shared" si="17"/>
        <v>6025491.1942445701</v>
      </c>
      <c r="H117" s="4">
        <f t="shared" si="18"/>
        <v>0</v>
      </c>
      <c r="I117" s="4">
        <f t="shared" si="19"/>
        <v>0</v>
      </c>
      <c r="J117" s="4">
        <f t="shared" si="24"/>
        <v>-34231.202159946828</v>
      </c>
      <c r="L117" s="2">
        <f t="shared" si="20"/>
        <v>525173.33333333395</v>
      </c>
      <c r="M117" s="55">
        <f t="shared" si="25"/>
        <v>3501.1555555555601</v>
      </c>
      <c r="N117" s="2">
        <f t="shared" si="26"/>
        <v>-37732.357715502389</v>
      </c>
      <c r="U117" s="4">
        <f>'American Financial'!J117</f>
        <v>-39605.53</v>
      </c>
      <c r="V117" s="2">
        <f t="shared" si="21"/>
        <v>-34231.202159946828</v>
      </c>
      <c r="W117" s="2">
        <f t="shared" si="14"/>
        <v>5374.3278400531708</v>
      </c>
    </row>
    <row r="118" spans="2:23" x14ac:dyDescent="0.2">
      <c r="B118">
        <f t="shared" si="27"/>
        <v>87</v>
      </c>
      <c r="C118" s="4">
        <f t="shared" si="22"/>
        <v>6025491.1942445701</v>
      </c>
      <c r="D118" s="2">
        <f t="shared" si="15"/>
        <v>34231.202159946828</v>
      </c>
      <c r="E118" s="4">
        <f t="shared" si="16"/>
        <v>21089.22</v>
      </c>
      <c r="F118" s="4">
        <f t="shared" si="23"/>
        <v>13141.982159946827</v>
      </c>
      <c r="G118" s="4">
        <f t="shared" si="17"/>
        <v>6012349.2120846231</v>
      </c>
      <c r="H118" s="4">
        <f t="shared" si="18"/>
        <v>0</v>
      </c>
      <c r="I118" s="4">
        <f t="shared" si="19"/>
        <v>0</v>
      </c>
      <c r="J118" s="4">
        <f t="shared" si="24"/>
        <v>-34231.202159946828</v>
      </c>
      <c r="L118" s="2">
        <f t="shared" si="20"/>
        <v>531280.00000000058</v>
      </c>
      <c r="M118" s="55">
        <f t="shared" si="25"/>
        <v>3541.8666666666709</v>
      </c>
      <c r="N118" s="2">
        <f t="shared" si="26"/>
        <v>-37773.068826613497</v>
      </c>
      <c r="U118" s="4">
        <f>'American Financial'!J118</f>
        <v>-39605.53</v>
      </c>
      <c r="V118" s="2">
        <f t="shared" si="21"/>
        <v>-34231.202159946828</v>
      </c>
      <c r="W118" s="2">
        <f t="shared" si="14"/>
        <v>5374.3278400531708</v>
      </c>
    </row>
    <row r="119" spans="2:23" x14ac:dyDescent="0.2">
      <c r="B119">
        <f t="shared" si="27"/>
        <v>88</v>
      </c>
      <c r="C119" s="4">
        <f t="shared" si="22"/>
        <v>6012349.2120846231</v>
      </c>
      <c r="D119" s="2">
        <f t="shared" si="15"/>
        <v>34231.202159946828</v>
      </c>
      <c r="E119" s="4">
        <f t="shared" si="16"/>
        <v>21043.22</v>
      </c>
      <c r="F119" s="4">
        <f t="shared" si="23"/>
        <v>13187.982159946827</v>
      </c>
      <c r="G119" s="4">
        <f t="shared" si="17"/>
        <v>5999161.229924676</v>
      </c>
      <c r="H119" s="4">
        <f t="shared" si="18"/>
        <v>0</v>
      </c>
      <c r="I119" s="4">
        <f t="shared" si="19"/>
        <v>0</v>
      </c>
      <c r="J119" s="4">
        <f t="shared" si="24"/>
        <v>-34231.202159946828</v>
      </c>
      <c r="L119" s="2">
        <f t="shared" si="20"/>
        <v>537386.66666666721</v>
      </c>
      <c r="M119" s="55">
        <f t="shared" si="25"/>
        <v>3582.5777777777816</v>
      </c>
      <c r="N119" s="2">
        <f t="shared" si="26"/>
        <v>-37813.779937724612</v>
      </c>
      <c r="U119" s="4">
        <f>'American Financial'!J119</f>
        <v>-39605.53</v>
      </c>
      <c r="V119" s="2">
        <f t="shared" si="21"/>
        <v>-34231.202159946828</v>
      </c>
      <c r="W119" s="2">
        <f t="shared" si="14"/>
        <v>5374.3278400531708</v>
      </c>
    </row>
    <row r="120" spans="2:23" x14ac:dyDescent="0.2">
      <c r="B120">
        <f t="shared" si="27"/>
        <v>89</v>
      </c>
      <c r="C120" s="4">
        <f t="shared" si="22"/>
        <v>5999161.229924676</v>
      </c>
      <c r="D120" s="2">
        <f t="shared" si="15"/>
        <v>34231.202159946828</v>
      </c>
      <c r="E120" s="4">
        <f t="shared" si="16"/>
        <v>20997.06</v>
      </c>
      <c r="F120" s="4">
        <f t="shared" si="23"/>
        <v>13234.142159946827</v>
      </c>
      <c r="G120" s="4">
        <f t="shared" si="17"/>
        <v>5985927.0877647288</v>
      </c>
      <c r="H120" s="4">
        <f t="shared" si="18"/>
        <v>0</v>
      </c>
      <c r="I120" s="4">
        <f t="shared" si="19"/>
        <v>0</v>
      </c>
      <c r="J120" s="4">
        <f t="shared" si="24"/>
        <v>-34231.202159946828</v>
      </c>
      <c r="L120" s="2">
        <f t="shared" si="20"/>
        <v>543493.33333333384</v>
      </c>
      <c r="M120" s="55">
        <f t="shared" si="25"/>
        <v>3623.2888888888924</v>
      </c>
      <c r="N120" s="2">
        <f t="shared" si="26"/>
        <v>-37854.49104883572</v>
      </c>
      <c r="U120" s="4">
        <f>'American Financial'!J120</f>
        <v>-39605.53</v>
      </c>
      <c r="V120" s="2">
        <f t="shared" si="21"/>
        <v>-34231.202159946828</v>
      </c>
      <c r="W120" s="2">
        <f t="shared" si="14"/>
        <v>5374.3278400531708</v>
      </c>
    </row>
    <row r="121" spans="2:23" x14ac:dyDescent="0.2">
      <c r="B121">
        <f t="shared" si="27"/>
        <v>90</v>
      </c>
      <c r="C121" s="4">
        <f t="shared" si="22"/>
        <v>5985927.0877647288</v>
      </c>
      <c r="D121" s="2">
        <f t="shared" si="15"/>
        <v>34231.202159946828</v>
      </c>
      <c r="E121" s="4">
        <f t="shared" si="16"/>
        <v>20950.740000000002</v>
      </c>
      <c r="F121" s="4">
        <f t="shared" si="23"/>
        <v>13280.462159946826</v>
      </c>
      <c r="G121" s="4">
        <f t="shared" si="17"/>
        <v>5972646.6256047823</v>
      </c>
      <c r="H121" s="4">
        <f t="shared" si="18"/>
        <v>0</v>
      </c>
      <c r="I121" s="4">
        <f t="shared" si="19"/>
        <v>0</v>
      </c>
      <c r="J121" s="4">
        <f t="shared" si="24"/>
        <v>-34231.202159946828</v>
      </c>
      <c r="L121" s="2">
        <f t="shared" si="20"/>
        <v>549600.00000000047</v>
      </c>
      <c r="M121" s="55">
        <f t="shared" si="25"/>
        <v>3664.0000000000032</v>
      </c>
      <c r="N121" s="2">
        <f t="shared" si="26"/>
        <v>-37895.202159946828</v>
      </c>
      <c r="U121" s="4">
        <f>'American Financial'!J121</f>
        <v>-39605.53</v>
      </c>
      <c r="V121" s="2">
        <f t="shared" si="21"/>
        <v>-34231.202159946828</v>
      </c>
      <c r="W121" s="2">
        <f t="shared" si="14"/>
        <v>5374.3278400531708</v>
      </c>
    </row>
    <row r="122" spans="2:23" x14ac:dyDescent="0.2">
      <c r="B122">
        <f t="shared" si="27"/>
        <v>91</v>
      </c>
      <c r="C122" s="4">
        <f t="shared" si="22"/>
        <v>5972646.6256047823</v>
      </c>
      <c r="D122" s="2">
        <f t="shared" si="15"/>
        <v>34231.202159946828</v>
      </c>
      <c r="E122" s="4">
        <f t="shared" si="16"/>
        <v>20904.259999999998</v>
      </c>
      <c r="F122" s="4">
        <f t="shared" si="23"/>
        <v>13326.94215994683</v>
      </c>
      <c r="G122" s="4">
        <f t="shared" si="17"/>
        <v>5959319.6834448352</v>
      </c>
      <c r="H122" s="4">
        <f t="shared" si="18"/>
        <v>0</v>
      </c>
      <c r="I122" s="4">
        <f t="shared" si="19"/>
        <v>0</v>
      </c>
      <c r="J122" s="4">
        <f t="shared" si="24"/>
        <v>-34231.202159946828</v>
      </c>
      <c r="L122" s="2">
        <f t="shared" si="20"/>
        <v>555706.66666666709</v>
      </c>
      <c r="M122" s="55">
        <f t="shared" si="25"/>
        <v>3704.7111111111144</v>
      </c>
      <c r="N122" s="2">
        <f t="shared" si="26"/>
        <v>-37935.913271057943</v>
      </c>
      <c r="U122" s="4">
        <f>'American Financial'!J122</f>
        <v>-39605.53</v>
      </c>
      <c r="V122" s="2">
        <f t="shared" si="21"/>
        <v>-34231.202159946828</v>
      </c>
      <c r="W122" s="2">
        <f t="shared" si="14"/>
        <v>5374.3278400531708</v>
      </c>
    </row>
    <row r="123" spans="2:23" x14ac:dyDescent="0.2">
      <c r="B123">
        <f t="shared" si="27"/>
        <v>92</v>
      </c>
      <c r="C123" s="4">
        <f t="shared" si="22"/>
        <v>5959319.6834448352</v>
      </c>
      <c r="D123" s="2">
        <f t="shared" si="15"/>
        <v>34231.202159946828</v>
      </c>
      <c r="E123" s="4">
        <f t="shared" si="16"/>
        <v>20857.62</v>
      </c>
      <c r="F123" s="4">
        <f t="shared" si="23"/>
        <v>13373.582159946829</v>
      </c>
      <c r="G123" s="4">
        <f t="shared" si="17"/>
        <v>5945946.1012848886</v>
      </c>
      <c r="H123" s="4">
        <f t="shared" si="18"/>
        <v>0</v>
      </c>
      <c r="I123" s="4">
        <f t="shared" si="19"/>
        <v>0</v>
      </c>
      <c r="J123" s="4">
        <f t="shared" si="24"/>
        <v>-34231.202159946828</v>
      </c>
      <c r="L123" s="2">
        <f t="shared" si="20"/>
        <v>561813.33333333372</v>
      </c>
      <c r="M123" s="55">
        <f t="shared" si="25"/>
        <v>3745.4222222222252</v>
      </c>
      <c r="N123" s="2">
        <f t="shared" si="26"/>
        <v>-37976.624382169051</v>
      </c>
      <c r="U123" s="4">
        <f>'American Financial'!J123</f>
        <v>-39605.53</v>
      </c>
      <c r="V123" s="2">
        <f t="shared" si="21"/>
        <v>-34231.202159946828</v>
      </c>
      <c r="W123" s="2">
        <f t="shared" si="14"/>
        <v>5374.3278400531708</v>
      </c>
    </row>
    <row r="124" spans="2:23" x14ac:dyDescent="0.2">
      <c r="B124">
        <f t="shared" si="27"/>
        <v>93</v>
      </c>
      <c r="C124" s="4">
        <f t="shared" si="22"/>
        <v>5945946.1012848886</v>
      </c>
      <c r="D124" s="2">
        <f t="shared" si="15"/>
        <v>34231.202159946828</v>
      </c>
      <c r="E124" s="4">
        <f t="shared" si="16"/>
        <v>20810.810000000001</v>
      </c>
      <c r="F124" s="4">
        <f t="shared" si="23"/>
        <v>13420.392159946827</v>
      </c>
      <c r="G124" s="4">
        <f t="shared" si="17"/>
        <v>5932525.7091249414</v>
      </c>
      <c r="H124" s="4">
        <f t="shared" si="18"/>
        <v>0</v>
      </c>
      <c r="I124" s="4">
        <f t="shared" si="19"/>
        <v>0</v>
      </c>
      <c r="J124" s="4">
        <f t="shared" si="24"/>
        <v>-34231.202159946828</v>
      </c>
      <c r="L124" s="2">
        <f t="shared" si="20"/>
        <v>567920.00000000035</v>
      </c>
      <c r="M124" s="55">
        <f t="shared" si="25"/>
        <v>3786.1333333333359</v>
      </c>
      <c r="N124" s="2">
        <f t="shared" si="26"/>
        <v>-38017.335493280167</v>
      </c>
      <c r="U124" s="4">
        <f>'American Financial'!J124</f>
        <v>-39605.53</v>
      </c>
      <c r="V124" s="2">
        <f t="shared" si="21"/>
        <v>-34231.202159946828</v>
      </c>
      <c r="W124" s="2">
        <f t="shared" si="14"/>
        <v>5374.3278400531708</v>
      </c>
    </row>
    <row r="125" spans="2:23" x14ac:dyDescent="0.2">
      <c r="B125">
        <f t="shared" si="27"/>
        <v>94</v>
      </c>
      <c r="C125" s="4">
        <f t="shared" si="22"/>
        <v>5932525.7091249414</v>
      </c>
      <c r="D125" s="2">
        <f t="shared" si="15"/>
        <v>34231.202159946828</v>
      </c>
      <c r="E125" s="4">
        <f t="shared" si="16"/>
        <v>20763.84</v>
      </c>
      <c r="F125" s="4">
        <f t="shared" si="23"/>
        <v>13467.362159946828</v>
      </c>
      <c r="G125" s="4">
        <f t="shared" si="17"/>
        <v>5919058.3469649944</v>
      </c>
      <c r="H125" s="4">
        <f t="shared" si="18"/>
        <v>0</v>
      </c>
      <c r="I125" s="4">
        <f t="shared" si="19"/>
        <v>0</v>
      </c>
      <c r="J125" s="4">
        <f t="shared" si="24"/>
        <v>-34231.202159946828</v>
      </c>
      <c r="L125" s="2">
        <f t="shared" si="20"/>
        <v>574026.66666666698</v>
      </c>
      <c r="M125" s="55">
        <f t="shared" si="25"/>
        <v>3826.8444444444467</v>
      </c>
      <c r="N125" s="2">
        <f t="shared" si="26"/>
        <v>-38058.046604391275</v>
      </c>
      <c r="U125" s="4">
        <f>'American Financial'!J125</f>
        <v>-39605.53</v>
      </c>
      <c r="V125" s="2">
        <f t="shared" si="21"/>
        <v>-34231.202159946828</v>
      </c>
      <c r="W125" s="2">
        <f t="shared" si="14"/>
        <v>5374.3278400531708</v>
      </c>
    </row>
    <row r="126" spans="2:23" x14ac:dyDescent="0.2">
      <c r="B126">
        <f t="shared" si="27"/>
        <v>95</v>
      </c>
      <c r="C126" s="4">
        <f t="shared" si="22"/>
        <v>5919058.3469649944</v>
      </c>
      <c r="D126" s="2">
        <f t="shared" si="15"/>
        <v>34231.202159946828</v>
      </c>
      <c r="E126" s="4">
        <f t="shared" si="16"/>
        <v>20716.7</v>
      </c>
      <c r="F126" s="4">
        <f t="shared" si="23"/>
        <v>13514.502159946827</v>
      </c>
      <c r="G126" s="4">
        <f t="shared" si="17"/>
        <v>5905543.8448050478</v>
      </c>
      <c r="H126" s="4">
        <f t="shared" si="18"/>
        <v>0</v>
      </c>
      <c r="I126" s="4">
        <f t="shared" si="19"/>
        <v>0</v>
      </c>
      <c r="J126" s="4">
        <f t="shared" si="24"/>
        <v>-34231.202159946828</v>
      </c>
      <c r="L126" s="2">
        <f t="shared" si="20"/>
        <v>580133.3333333336</v>
      </c>
      <c r="M126" s="55">
        <f t="shared" si="25"/>
        <v>3867.5555555555575</v>
      </c>
      <c r="N126" s="2">
        <f t="shared" si="26"/>
        <v>-38098.757715502383</v>
      </c>
      <c r="U126" s="4">
        <f>'American Financial'!J126</f>
        <v>-39605.53</v>
      </c>
      <c r="V126" s="2">
        <f t="shared" si="21"/>
        <v>-34231.202159946828</v>
      </c>
      <c r="W126" s="2">
        <f t="shared" si="14"/>
        <v>5374.3278400531708</v>
      </c>
    </row>
    <row r="127" spans="2:23" x14ac:dyDescent="0.2">
      <c r="B127">
        <f t="shared" si="27"/>
        <v>96</v>
      </c>
      <c r="C127" s="4">
        <f t="shared" si="22"/>
        <v>5905543.8448050478</v>
      </c>
      <c r="D127" s="2">
        <f t="shared" si="15"/>
        <v>34231.202159946828</v>
      </c>
      <c r="E127" s="4">
        <f t="shared" si="16"/>
        <v>20669.400000000001</v>
      </c>
      <c r="F127" s="4">
        <f t="shared" si="23"/>
        <v>13561.802159946827</v>
      </c>
      <c r="G127" s="4">
        <f t="shared" si="17"/>
        <v>5891982.0426451014</v>
      </c>
      <c r="H127" s="4">
        <f t="shared" si="18"/>
        <v>0</v>
      </c>
      <c r="I127" s="4">
        <f t="shared" si="19"/>
        <v>0</v>
      </c>
      <c r="J127" s="4">
        <f t="shared" si="24"/>
        <v>-34231.202159946828</v>
      </c>
      <c r="L127" s="2">
        <f t="shared" si="20"/>
        <v>586240.00000000023</v>
      </c>
      <c r="M127" s="55">
        <f t="shared" si="25"/>
        <v>3908.2666666666682</v>
      </c>
      <c r="N127" s="2">
        <f t="shared" si="26"/>
        <v>-38139.468826613498</v>
      </c>
      <c r="U127" s="4">
        <f>'American Financial'!J127</f>
        <v>-39605.53</v>
      </c>
      <c r="V127" s="2">
        <f t="shared" si="21"/>
        <v>-34231.202159946828</v>
      </c>
      <c r="W127" s="2">
        <f t="shared" si="14"/>
        <v>5374.3278400531708</v>
      </c>
    </row>
    <row r="128" spans="2:23" x14ac:dyDescent="0.2">
      <c r="B128">
        <f t="shared" si="27"/>
        <v>97</v>
      </c>
      <c r="C128" s="4">
        <f t="shared" si="22"/>
        <v>5891982.0426451014</v>
      </c>
      <c r="D128" s="2">
        <f t="shared" si="15"/>
        <v>34231.202159946828</v>
      </c>
      <c r="E128" s="4">
        <f t="shared" si="16"/>
        <v>20621.939999999999</v>
      </c>
      <c r="F128" s="4">
        <f t="shared" si="23"/>
        <v>13609.262159946829</v>
      </c>
      <c r="G128" s="4">
        <f t="shared" si="17"/>
        <v>5878372.7804851551</v>
      </c>
      <c r="H128" s="4">
        <f t="shared" si="18"/>
        <v>0</v>
      </c>
      <c r="I128" s="4">
        <f t="shared" si="19"/>
        <v>0</v>
      </c>
      <c r="J128" s="4">
        <f t="shared" si="24"/>
        <v>-34231.202159946828</v>
      </c>
      <c r="L128" s="2">
        <f t="shared" si="20"/>
        <v>592346.66666666686</v>
      </c>
      <c r="M128" s="55">
        <f t="shared" si="25"/>
        <v>3948.9777777777795</v>
      </c>
      <c r="N128" s="2">
        <f t="shared" si="26"/>
        <v>-38180.179937724606</v>
      </c>
      <c r="U128" s="4">
        <f>'American Financial'!J128</f>
        <v>-39605.53</v>
      </c>
      <c r="V128" s="2">
        <f t="shared" si="21"/>
        <v>-34231.202159946828</v>
      </c>
      <c r="W128" s="2">
        <f t="shared" si="14"/>
        <v>5374.3278400531708</v>
      </c>
    </row>
    <row r="129" spans="2:23" x14ac:dyDescent="0.2">
      <c r="B129">
        <f t="shared" si="27"/>
        <v>98</v>
      </c>
      <c r="C129" s="4">
        <f t="shared" si="22"/>
        <v>5878372.7804851551</v>
      </c>
      <c r="D129" s="2">
        <f t="shared" si="15"/>
        <v>34231.202159946828</v>
      </c>
      <c r="E129" s="4">
        <f t="shared" si="16"/>
        <v>20574.3</v>
      </c>
      <c r="F129" s="4">
        <f t="shared" si="23"/>
        <v>13656.902159946829</v>
      </c>
      <c r="G129" s="4">
        <f t="shared" si="17"/>
        <v>5864715.8783252081</v>
      </c>
      <c r="H129" s="4">
        <f t="shared" si="18"/>
        <v>0</v>
      </c>
      <c r="I129" s="4">
        <f t="shared" si="19"/>
        <v>0</v>
      </c>
      <c r="J129" s="4">
        <f t="shared" si="24"/>
        <v>-34231.202159946828</v>
      </c>
      <c r="L129" s="2">
        <f t="shared" si="20"/>
        <v>598453.33333333349</v>
      </c>
      <c r="M129" s="55">
        <f t="shared" si="25"/>
        <v>3989.6888888888902</v>
      </c>
      <c r="N129" s="2">
        <f t="shared" si="26"/>
        <v>-38220.891048835721</v>
      </c>
      <c r="U129" s="4">
        <f>'American Financial'!J129</f>
        <v>-39605.53</v>
      </c>
      <c r="V129" s="2">
        <f t="shared" si="21"/>
        <v>-34231.202159946828</v>
      </c>
      <c r="W129" s="2">
        <f t="shared" si="14"/>
        <v>5374.3278400531708</v>
      </c>
    </row>
    <row r="130" spans="2:23" x14ac:dyDescent="0.2">
      <c r="B130">
        <f t="shared" si="27"/>
        <v>99</v>
      </c>
      <c r="C130" s="4">
        <f t="shared" si="22"/>
        <v>5864715.8783252081</v>
      </c>
      <c r="D130" s="2">
        <f t="shared" si="15"/>
        <v>34231.202159946828</v>
      </c>
      <c r="E130" s="4">
        <f t="shared" si="16"/>
        <v>20526.509999999998</v>
      </c>
      <c r="F130" s="4">
        <f t="shared" si="23"/>
        <v>13704.69215994683</v>
      </c>
      <c r="G130" s="4">
        <f t="shared" si="17"/>
        <v>5851011.1861652611</v>
      </c>
      <c r="H130" s="4">
        <f t="shared" si="18"/>
        <v>0</v>
      </c>
      <c r="I130" s="4">
        <f t="shared" si="19"/>
        <v>0</v>
      </c>
      <c r="J130" s="4">
        <f t="shared" si="24"/>
        <v>-34231.202159946828</v>
      </c>
      <c r="L130" s="2">
        <f t="shared" si="20"/>
        <v>604560.00000000012</v>
      </c>
      <c r="M130" s="55">
        <f t="shared" si="25"/>
        <v>4030.400000000001</v>
      </c>
      <c r="N130" s="2">
        <f t="shared" si="26"/>
        <v>-38261.602159946829</v>
      </c>
      <c r="U130" s="4">
        <f>'American Financial'!J130</f>
        <v>-39605.53</v>
      </c>
      <c r="V130" s="2">
        <f t="shared" si="21"/>
        <v>-34231.202159946828</v>
      </c>
      <c r="W130" s="2">
        <f t="shared" si="14"/>
        <v>5374.3278400531708</v>
      </c>
    </row>
    <row r="131" spans="2:23" x14ac:dyDescent="0.2">
      <c r="B131">
        <f t="shared" si="27"/>
        <v>100</v>
      </c>
      <c r="C131" s="4">
        <f t="shared" si="22"/>
        <v>5851011.1861652611</v>
      </c>
      <c r="D131" s="2">
        <f t="shared" si="15"/>
        <v>34231.202159946828</v>
      </c>
      <c r="E131" s="4">
        <f t="shared" si="16"/>
        <v>20478.54</v>
      </c>
      <c r="F131" s="4">
        <f t="shared" si="23"/>
        <v>13752.662159946827</v>
      </c>
      <c r="G131" s="4">
        <f t="shared" si="17"/>
        <v>5837258.5240053143</v>
      </c>
      <c r="H131" s="4">
        <f t="shared" si="18"/>
        <v>0</v>
      </c>
      <c r="I131" s="4">
        <f t="shared" si="19"/>
        <v>0</v>
      </c>
      <c r="J131" s="4">
        <f t="shared" si="24"/>
        <v>-34231.202159946828</v>
      </c>
      <c r="L131" s="2">
        <f t="shared" si="20"/>
        <v>610666.66666666674</v>
      </c>
      <c r="M131" s="55">
        <f t="shared" si="25"/>
        <v>4071.1111111111118</v>
      </c>
      <c r="N131" s="2">
        <f t="shared" si="26"/>
        <v>-38302.313271057938</v>
      </c>
      <c r="U131" s="4">
        <f>'American Financial'!J131</f>
        <v>-39605.53</v>
      </c>
      <c r="V131" s="2">
        <f t="shared" si="21"/>
        <v>-34231.202159946828</v>
      </c>
      <c r="W131" s="2">
        <f t="shared" si="14"/>
        <v>5374.3278400531708</v>
      </c>
    </row>
    <row r="132" spans="2:23" x14ac:dyDescent="0.2">
      <c r="B132">
        <f t="shared" si="27"/>
        <v>101</v>
      </c>
      <c r="C132" s="4">
        <f t="shared" si="22"/>
        <v>5837258.5240053143</v>
      </c>
      <c r="D132" s="2">
        <f t="shared" si="15"/>
        <v>34231.202159946828</v>
      </c>
      <c r="E132" s="4">
        <f t="shared" si="16"/>
        <v>20430.400000000001</v>
      </c>
      <c r="F132" s="4">
        <f t="shared" si="23"/>
        <v>13800.802159946827</v>
      </c>
      <c r="G132" s="4">
        <f t="shared" si="17"/>
        <v>5823457.7218453679</v>
      </c>
      <c r="H132" s="4">
        <f t="shared" si="18"/>
        <v>0</v>
      </c>
      <c r="I132" s="4">
        <f t="shared" si="19"/>
        <v>0</v>
      </c>
      <c r="J132" s="4">
        <f t="shared" si="24"/>
        <v>-34231.202159946828</v>
      </c>
      <c r="L132" s="2">
        <f t="shared" si="20"/>
        <v>616773.33333333337</v>
      </c>
      <c r="M132" s="55">
        <f t="shared" si="25"/>
        <v>4111.822222222223</v>
      </c>
      <c r="N132" s="2">
        <f t="shared" si="26"/>
        <v>-38343.024382169053</v>
      </c>
      <c r="U132" s="4">
        <f>'American Financial'!J132</f>
        <v>-39605.53</v>
      </c>
      <c r="V132" s="2">
        <f t="shared" si="21"/>
        <v>-34231.202159946828</v>
      </c>
      <c r="W132" s="2">
        <f t="shared" si="14"/>
        <v>5374.3278400531708</v>
      </c>
    </row>
    <row r="133" spans="2:23" x14ac:dyDescent="0.2">
      <c r="B133">
        <f t="shared" si="27"/>
        <v>102</v>
      </c>
      <c r="C133" s="4">
        <f t="shared" si="22"/>
        <v>5823457.7218453679</v>
      </c>
      <c r="D133" s="2">
        <f t="shared" si="15"/>
        <v>34231.202159946828</v>
      </c>
      <c r="E133" s="4">
        <f t="shared" si="16"/>
        <v>20382.099999999999</v>
      </c>
      <c r="F133" s="4">
        <f t="shared" si="23"/>
        <v>13849.102159946829</v>
      </c>
      <c r="G133" s="4">
        <f t="shared" si="17"/>
        <v>5809608.6196854208</v>
      </c>
      <c r="H133" s="4">
        <f t="shared" si="18"/>
        <v>0</v>
      </c>
      <c r="I133" s="4">
        <f t="shared" si="19"/>
        <v>0</v>
      </c>
      <c r="J133" s="4">
        <f t="shared" si="24"/>
        <v>-34231.202159946828</v>
      </c>
      <c r="L133" s="2">
        <f t="shared" si="20"/>
        <v>622880</v>
      </c>
      <c r="M133" s="55">
        <f t="shared" si="25"/>
        <v>4152.5333333333338</v>
      </c>
      <c r="N133" s="2">
        <f t="shared" si="26"/>
        <v>-38383.735493280161</v>
      </c>
      <c r="U133" s="4">
        <f>'American Financial'!J133</f>
        <v>-39605.53</v>
      </c>
      <c r="V133" s="2">
        <f t="shared" si="21"/>
        <v>-34231.202159946828</v>
      </c>
      <c r="W133" s="2">
        <f t="shared" si="14"/>
        <v>5374.3278400531708</v>
      </c>
    </row>
    <row r="134" spans="2:23" x14ac:dyDescent="0.2">
      <c r="B134">
        <f t="shared" si="27"/>
        <v>103</v>
      </c>
      <c r="C134" s="4">
        <f t="shared" si="22"/>
        <v>5809608.6196854208</v>
      </c>
      <c r="D134" s="2">
        <f t="shared" si="15"/>
        <v>34231.202159946828</v>
      </c>
      <c r="E134" s="4">
        <f t="shared" si="16"/>
        <v>20333.63</v>
      </c>
      <c r="F134" s="4">
        <f t="shared" si="23"/>
        <v>13897.572159946827</v>
      </c>
      <c r="G134" s="4">
        <f t="shared" si="17"/>
        <v>5795711.0475254739</v>
      </c>
      <c r="H134" s="4">
        <f t="shared" si="18"/>
        <v>0</v>
      </c>
      <c r="I134" s="4">
        <f t="shared" si="19"/>
        <v>0</v>
      </c>
      <c r="J134" s="4">
        <f t="shared" si="24"/>
        <v>-34231.202159946828</v>
      </c>
      <c r="L134" s="2">
        <f t="shared" si="20"/>
        <v>628986.66666666663</v>
      </c>
      <c r="M134" s="55">
        <f t="shared" si="25"/>
        <v>4193.2444444444445</v>
      </c>
      <c r="N134" s="2">
        <f t="shared" si="26"/>
        <v>-38424.446604391269</v>
      </c>
      <c r="U134" s="4">
        <f>'American Financial'!J134</f>
        <v>-39605.53</v>
      </c>
      <c r="V134" s="2">
        <f t="shared" si="21"/>
        <v>-34231.202159946828</v>
      </c>
      <c r="W134" s="2">
        <f t="shared" si="14"/>
        <v>5374.3278400531708</v>
      </c>
    </row>
    <row r="135" spans="2:23" x14ac:dyDescent="0.2">
      <c r="B135">
        <f t="shared" si="27"/>
        <v>104</v>
      </c>
      <c r="C135" s="4">
        <f t="shared" si="22"/>
        <v>5795711.0475254739</v>
      </c>
      <c r="D135" s="2">
        <f t="shared" si="15"/>
        <v>34231.202159946828</v>
      </c>
      <c r="E135" s="4">
        <f t="shared" si="16"/>
        <v>20284.990000000002</v>
      </c>
      <c r="F135" s="4">
        <f t="shared" si="23"/>
        <v>13946.212159946826</v>
      </c>
      <c r="G135" s="4">
        <f t="shared" si="17"/>
        <v>5781764.8353655273</v>
      </c>
      <c r="H135" s="4">
        <f t="shared" si="18"/>
        <v>0</v>
      </c>
      <c r="I135" s="4">
        <f t="shared" si="19"/>
        <v>0</v>
      </c>
      <c r="J135" s="4">
        <f t="shared" si="24"/>
        <v>-34231.202159946828</v>
      </c>
      <c r="L135" s="2">
        <f t="shared" si="20"/>
        <v>635093.33333333326</v>
      </c>
      <c r="M135" s="55">
        <f t="shared" si="25"/>
        <v>4233.9555555555553</v>
      </c>
      <c r="N135" s="2">
        <f t="shared" si="26"/>
        <v>-38465.157715502384</v>
      </c>
      <c r="U135" s="4">
        <f>'American Financial'!J135</f>
        <v>-39605.53</v>
      </c>
      <c r="V135" s="2">
        <f t="shared" si="21"/>
        <v>-34231.202159946828</v>
      </c>
      <c r="W135" s="2">
        <f t="shared" si="14"/>
        <v>5374.3278400531708</v>
      </c>
    </row>
    <row r="136" spans="2:23" x14ac:dyDescent="0.2">
      <c r="B136">
        <f t="shared" si="27"/>
        <v>105</v>
      </c>
      <c r="C136" s="4">
        <f t="shared" si="22"/>
        <v>5781764.8353655273</v>
      </c>
      <c r="D136" s="2">
        <f t="shared" si="15"/>
        <v>34231.202159946828</v>
      </c>
      <c r="E136" s="4">
        <f t="shared" si="16"/>
        <v>20236.18</v>
      </c>
      <c r="F136" s="4">
        <f t="shared" si="23"/>
        <v>13995.022159946828</v>
      </c>
      <c r="G136" s="4">
        <f t="shared" si="17"/>
        <v>5767769.8132055802</v>
      </c>
      <c r="H136" s="4">
        <f t="shared" si="18"/>
        <v>0</v>
      </c>
      <c r="I136" s="4">
        <f t="shared" si="19"/>
        <v>0</v>
      </c>
      <c r="J136" s="4">
        <f t="shared" si="24"/>
        <v>-34231.202159946828</v>
      </c>
      <c r="L136" s="2">
        <f t="shared" si="20"/>
        <v>641199.99999999988</v>
      </c>
      <c r="M136" s="55">
        <f t="shared" si="25"/>
        <v>4274.6666666666661</v>
      </c>
      <c r="N136" s="2">
        <f t="shared" si="26"/>
        <v>-38505.868826613492</v>
      </c>
      <c r="U136" s="4">
        <f>'American Financial'!J136</f>
        <v>-39605.53</v>
      </c>
      <c r="V136" s="2">
        <f t="shared" si="21"/>
        <v>-34231.202159946828</v>
      </c>
      <c r="W136" s="2">
        <f t="shared" si="14"/>
        <v>5374.3278400531708</v>
      </c>
    </row>
    <row r="137" spans="2:23" x14ac:dyDescent="0.2">
      <c r="B137">
        <f t="shared" si="27"/>
        <v>106</v>
      </c>
      <c r="C137" s="4">
        <f t="shared" si="22"/>
        <v>5767769.8132055802</v>
      </c>
      <c r="D137" s="2">
        <f t="shared" si="15"/>
        <v>34231.202159946828</v>
      </c>
      <c r="E137" s="4">
        <f t="shared" si="16"/>
        <v>20187.189999999999</v>
      </c>
      <c r="F137" s="4">
        <f t="shared" si="23"/>
        <v>14044.012159946829</v>
      </c>
      <c r="G137" s="4">
        <f t="shared" si="17"/>
        <v>5753725.8010456339</v>
      </c>
      <c r="H137" s="4">
        <f t="shared" si="18"/>
        <v>0</v>
      </c>
      <c r="I137" s="4">
        <f t="shared" si="19"/>
        <v>0</v>
      </c>
      <c r="J137" s="4">
        <f t="shared" si="24"/>
        <v>-34231.202159946828</v>
      </c>
      <c r="L137" s="2">
        <f t="shared" si="20"/>
        <v>647306.66666666651</v>
      </c>
      <c r="M137" s="55">
        <f t="shared" si="25"/>
        <v>4315.3777777777768</v>
      </c>
      <c r="N137" s="2">
        <f t="shared" si="26"/>
        <v>-38546.579937724608</v>
      </c>
      <c r="U137" s="4">
        <f>'American Financial'!J137</f>
        <v>-39605.53</v>
      </c>
      <c r="V137" s="2">
        <f t="shared" si="21"/>
        <v>-34231.202159946828</v>
      </c>
      <c r="W137" s="2">
        <f t="shared" si="14"/>
        <v>5374.3278400531708</v>
      </c>
    </row>
    <row r="138" spans="2:23" x14ac:dyDescent="0.2">
      <c r="B138">
        <f t="shared" si="27"/>
        <v>107</v>
      </c>
      <c r="C138" s="4">
        <f t="shared" si="22"/>
        <v>5753725.8010456339</v>
      </c>
      <c r="D138" s="2">
        <f t="shared" si="15"/>
        <v>34231.202159946828</v>
      </c>
      <c r="E138" s="4">
        <f t="shared" si="16"/>
        <v>20138.04</v>
      </c>
      <c r="F138" s="4">
        <f t="shared" si="23"/>
        <v>14093.162159946827</v>
      </c>
      <c r="G138" s="4">
        <f t="shared" si="17"/>
        <v>5739632.6388856871</v>
      </c>
      <c r="H138" s="4">
        <f t="shared" si="18"/>
        <v>0</v>
      </c>
      <c r="I138" s="4">
        <f t="shared" si="19"/>
        <v>0</v>
      </c>
      <c r="J138" s="4">
        <f t="shared" si="24"/>
        <v>-34231.202159946828</v>
      </c>
      <c r="L138" s="2">
        <f t="shared" si="20"/>
        <v>653413.33333333314</v>
      </c>
      <c r="M138" s="55">
        <f t="shared" si="25"/>
        <v>4356.0888888888876</v>
      </c>
      <c r="N138" s="2">
        <f t="shared" si="26"/>
        <v>-38587.291048835716</v>
      </c>
      <c r="U138" s="4">
        <f>'American Financial'!J138</f>
        <v>-39605.53</v>
      </c>
      <c r="V138" s="2">
        <f t="shared" si="21"/>
        <v>-34231.202159946828</v>
      </c>
      <c r="W138" s="2">
        <f t="shared" si="14"/>
        <v>5374.3278400531708</v>
      </c>
    </row>
    <row r="139" spans="2:23" x14ac:dyDescent="0.2">
      <c r="B139">
        <f t="shared" si="27"/>
        <v>108</v>
      </c>
      <c r="C139" s="4">
        <f t="shared" si="22"/>
        <v>5739632.6388856871</v>
      </c>
      <c r="D139" s="2">
        <f t="shared" si="15"/>
        <v>34231.202159946828</v>
      </c>
      <c r="E139" s="4">
        <f t="shared" si="16"/>
        <v>20088.71</v>
      </c>
      <c r="F139" s="4">
        <f t="shared" si="23"/>
        <v>14142.492159946829</v>
      </c>
      <c r="G139" s="4">
        <f t="shared" si="17"/>
        <v>5725490.1467257403</v>
      </c>
      <c r="H139" s="4">
        <f t="shared" si="18"/>
        <v>0</v>
      </c>
      <c r="I139" s="4">
        <f t="shared" si="19"/>
        <v>0</v>
      </c>
      <c r="J139" s="4">
        <f t="shared" si="24"/>
        <v>-34231.202159946828</v>
      </c>
      <c r="L139" s="2">
        <f t="shared" si="20"/>
        <v>659519.99999999977</v>
      </c>
      <c r="M139" s="55">
        <f t="shared" si="25"/>
        <v>4396.7999999999984</v>
      </c>
      <c r="N139" s="2">
        <f t="shared" si="26"/>
        <v>-38628.002159946824</v>
      </c>
      <c r="U139" s="4">
        <f>'American Financial'!J139</f>
        <v>-39605.53</v>
      </c>
      <c r="V139" s="2">
        <f t="shared" si="21"/>
        <v>-34231.202159946828</v>
      </c>
      <c r="W139" s="2">
        <f t="shared" si="14"/>
        <v>5374.3278400531708</v>
      </c>
    </row>
    <row r="140" spans="2:23" x14ac:dyDescent="0.2">
      <c r="B140">
        <f t="shared" si="27"/>
        <v>109</v>
      </c>
      <c r="C140" s="4">
        <f t="shared" si="22"/>
        <v>5725490.1467257403</v>
      </c>
      <c r="D140" s="2">
        <f t="shared" si="15"/>
        <v>34231.202159946828</v>
      </c>
      <c r="E140" s="4">
        <f t="shared" si="16"/>
        <v>20039.22</v>
      </c>
      <c r="F140" s="4">
        <f t="shared" si="23"/>
        <v>14191.982159946827</v>
      </c>
      <c r="G140" s="4">
        <f t="shared" si="17"/>
        <v>5711298.1645657932</v>
      </c>
      <c r="H140" s="4">
        <f t="shared" si="18"/>
        <v>0</v>
      </c>
      <c r="I140" s="4">
        <f t="shared" si="19"/>
        <v>0</v>
      </c>
      <c r="J140" s="4">
        <f t="shared" si="24"/>
        <v>-34231.202159946828</v>
      </c>
      <c r="L140" s="2">
        <f t="shared" si="20"/>
        <v>665626.6666666664</v>
      </c>
      <c r="M140" s="55">
        <f t="shared" si="25"/>
        <v>4437.5111111111091</v>
      </c>
      <c r="N140" s="2">
        <f t="shared" si="26"/>
        <v>-38668.713271057939</v>
      </c>
      <c r="U140" s="4">
        <f>'American Financial'!J140</f>
        <v>-39605.53</v>
      </c>
      <c r="V140" s="2">
        <f t="shared" si="21"/>
        <v>-34231.202159946828</v>
      </c>
      <c r="W140" s="2">
        <f t="shared" si="14"/>
        <v>5374.3278400531708</v>
      </c>
    </row>
    <row r="141" spans="2:23" x14ac:dyDescent="0.2">
      <c r="B141">
        <f t="shared" si="27"/>
        <v>110</v>
      </c>
      <c r="C141" s="4">
        <f t="shared" si="22"/>
        <v>5711298.1645657932</v>
      </c>
      <c r="D141" s="2">
        <f t="shared" si="15"/>
        <v>34231.202159946828</v>
      </c>
      <c r="E141" s="4">
        <f t="shared" si="16"/>
        <v>19989.54</v>
      </c>
      <c r="F141" s="4">
        <f t="shared" si="23"/>
        <v>14241.662159946827</v>
      </c>
      <c r="G141" s="4">
        <f t="shared" si="17"/>
        <v>5697056.5024058465</v>
      </c>
      <c r="H141" s="4">
        <f t="shared" si="18"/>
        <v>0</v>
      </c>
      <c r="I141" s="4">
        <f t="shared" si="19"/>
        <v>0</v>
      </c>
      <c r="J141" s="4">
        <f t="shared" si="24"/>
        <v>-34231.202159946828</v>
      </c>
      <c r="L141" s="2">
        <f t="shared" si="20"/>
        <v>671733.33333333302</v>
      </c>
      <c r="M141" s="55">
        <f t="shared" si="25"/>
        <v>4478.2222222222208</v>
      </c>
      <c r="N141" s="2">
        <f t="shared" si="26"/>
        <v>-38709.424382169047</v>
      </c>
      <c r="U141" s="4">
        <f>'American Financial'!J141</f>
        <v>-39605.53</v>
      </c>
      <c r="V141" s="2">
        <f t="shared" si="21"/>
        <v>-34231.202159946828</v>
      </c>
      <c r="W141" s="2">
        <f t="shared" si="14"/>
        <v>5374.3278400531708</v>
      </c>
    </row>
    <row r="142" spans="2:23" x14ac:dyDescent="0.2">
      <c r="B142">
        <f t="shared" si="27"/>
        <v>111</v>
      </c>
      <c r="C142" s="4">
        <f t="shared" si="22"/>
        <v>5697056.5024058465</v>
      </c>
      <c r="D142" s="2">
        <f t="shared" si="15"/>
        <v>34231.202159946828</v>
      </c>
      <c r="E142" s="4">
        <f t="shared" si="16"/>
        <v>19939.7</v>
      </c>
      <c r="F142" s="4">
        <f t="shared" si="23"/>
        <v>14291.502159946827</v>
      </c>
      <c r="G142" s="4">
        <f t="shared" si="17"/>
        <v>5682765.0002458999</v>
      </c>
      <c r="H142" s="4">
        <f t="shared" si="18"/>
        <v>0</v>
      </c>
      <c r="I142" s="4">
        <f t="shared" si="19"/>
        <v>0</v>
      </c>
      <c r="J142" s="4">
        <f t="shared" si="24"/>
        <v>-34231.202159946828</v>
      </c>
      <c r="L142" s="2">
        <f t="shared" si="20"/>
        <v>677839.99999999965</v>
      </c>
      <c r="M142" s="55">
        <f t="shared" si="25"/>
        <v>4518.9333333333316</v>
      </c>
      <c r="N142" s="2">
        <f t="shared" si="26"/>
        <v>-38750.135493280162</v>
      </c>
      <c r="U142" s="4">
        <f>'American Financial'!J142</f>
        <v>-39605.53</v>
      </c>
      <c r="V142" s="2">
        <f t="shared" si="21"/>
        <v>-34231.202159946828</v>
      </c>
      <c r="W142" s="2">
        <f t="shared" si="14"/>
        <v>5374.3278400531708</v>
      </c>
    </row>
    <row r="143" spans="2:23" x14ac:dyDescent="0.2">
      <c r="B143">
        <f t="shared" si="27"/>
        <v>112</v>
      </c>
      <c r="C143" s="4">
        <f t="shared" si="22"/>
        <v>5682765.0002458999</v>
      </c>
      <c r="D143" s="2">
        <f t="shared" si="15"/>
        <v>34231.202159946828</v>
      </c>
      <c r="E143" s="4">
        <f t="shared" si="16"/>
        <v>19889.68</v>
      </c>
      <c r="F143" s="4">
        <f t="shared" si="23"/>
        <v>14341.522159946828</v>
      </c>
      <c r="G143" s="4">
        <f t="shared" si="17"/>
        <v>5668423.4780859528</v>
      </c>
      <c r="H143" s="4">
        <f t="shared" si="18"/>
        <v>0</v>
      </c>
      <c r="I143" s="4">
        <f t="shared" si="19"/>
        <v>0</v>
      </c>
      <c r="J143" s="4">
        <f t="shared" si="24"/>
        <v>-34231.202159946828</v>
      </c>
      <c r="L143" s="2">
        <f t="shared" si="20"/>
        <v>683946.66666666628</v>
      </c>
      <c r="M143" s="55">
        <f t="shared" si="25"/>
        <v>4559.6444444444423</v>
      </c>
      <c r="N143" s="2">
        <f t="shared" si="26"/>
        <v>-38790.84660439127</v>
      </c>
      <c r="U143" s="4">
        <f>'American Financial'!J143</f>
        <v>-39605.53</v>
      </c>
      <c r="V143" s="2">
        <f t="shared" si="21"/>
        <v>-34231.202159946828</v>
      </c>
      <c r="W143" s="2">
        <f t="shared" si="14"/>
        <v>5374.3278400531708</v>
      </c>
    </row>
    <row r="144" spans="2:23" x14ac:dyDescent="0.2">
      <c r="B144">
        <f t="shared" si="27"/>
        <v>113</v>
      </c>
      <c r="C144" s="4">
        <f t="shared" si="22"/>
        <v>5668423.4780859528</v>
      </c>
      <c r="D144" s="2">
        <f t="shared" si="15"/>
        <v>34231.202159946828</v>
      </c>
      <c r="E144" s="4">
        <f t="shared" si="16"/>
        <v>19839.48</v>
      </c>
      <c r="F144" s="4">
        <f t="shared" si="23"/>
        <v>14391.722159946828</v>
      </c>
      <c r="G144" s="4">
        <f t="shared" si="17"/>
        <v>5654031.7559260055</v>
      </c>
      <c r="H144" s="4">
        <f t="shared" si="18"/>
        <v>0</v>
      </c>
      <c r="I144" s="4">
        <f t="shared" si="19"/>
        <v>0</v>
      </c>
      <c r="J144" s="4">
        <f t="shared" si="24"/>
        <v>-34231.202159946828</v>
      </c>
      <c r="L144" s="2">
        <f t="shared" si="20"/>
        <v>690053.33333333291</v>
      </c>
      <c r="M144" s="55">
        <f t="shared" si="25"/>
        <v>4600.3555555555531</v>
      </c>
      <c r="N144" s="2">
        <f t="shared" si="26"/>
        <v>-38831.557715502378</v>
      </c>
      <c r="U144" s="4">
        <f>'American Financial'!J144</f>
        <v>-39605.53</v>
      </c>
      <c r="V144" s="2">
        <f t="shared" si="21"/>
        <v>-34231.202159946828</v>
      </c>
      <c r="W144" s="2">
        <f t="shared" si="14"/>
        <v>5374.3278400531708</v>
      </c>
    </row>
    <row r="145" spans="2:23" x14ac:dyDescent="0.2">
      <c r="B145">
        <f t="shared" si="27"/>
        <v>114</v>
      </c>
      <c r="C145" s="4">
        <f t="shared" si="22"/>
        <v>5654031.7559260055</v>
      </c>
      <c r="D145" s="2">
        <f t="shared" si="15"/>
        <v>34231.202159946828</v>
      </c>
      <c r="E145" s="4">
        <f t="shared" si="16"/>
        <v>19789.11</v>
      </c>
      <c r="F145" s="4">
        <f t="shared" si="23"/>
        <v>14442.092159946827</v>
      </c>
      <c r="G145" s="4">
        <f t="shared" si="17"/>
        <v>5639589.6637660591</v>
      </c>
      <c r="H145" s="4">
        <f t="shared" si="18"/>
        <v>0</v>
      </c>
      <c r="I145" s="4">
        <f t="shared" si="19"/>
        <v>0</v>
      </c>
      <c r="J145" s="4">
        <f t="shared" si="24"/>
        <v>-34231.202159946828</v>
      </c>
      <c r="L145" s="2">
        <f t="shared" si="20"/>
        <v>696159.99999999953</v>
      </c>
      <c r="M145" s="55">
        <f t="shared" si="25"/>
        <v>4641.0666666666639</v>
      </c>
      <c r="N145" s="2">
        <f t="shared" si="26"/>
        <v>-38872.268826613494</v>
      </c>
      <c r="U145" s="4">
        <f>'American Financial'!J145</f>
        <v>-39605.53</v>
      </c>
      <c r="V145" s="2">
        <f t="shared" si="21"/>
        <v>-34231.202159946828</v>
      </c>
      <c r="W145" s="2">
        <f t="shared" si="14"/>
        <v>5374.3278400531708</v>
      </c>
    </row>
    <row r="146" spans="2:23" x14ac:dyDescent="0.2">
      <c r="B146">
        <f t="shared" si="27"/>
        <v>115</v>
      </c>
      <c r="C146" s="4">
        <f t="shared" si="22"/>
        <v>5639589.6637660591</v>
      </c>
      <c r="D146" s="2">
        <f t="shared" si="15"/>
        <v>34231.202159946828</v>
      </c>
      <c r="E146" s="4">
        <f t="shared" si="16"/>
        <v>19738.560000000001</v>
      </c>
      <c r="F146" s="4">
        <f t="shared" si="23"/>
        <v>14492.642159946827</v>
      </c>
      <c r="G146" s="4">
        <f t="shared" si="17"/>
        <v>5625097.0216061119</v>
      </c>
      <c r="H146" s="4">
        <f t="shared" si="18"/>
        <v>0</v>
      </c>
      <c r="I146" s="4">
        <f t="shared" si="19"/>
        <v>0</v>
      </c>
      <c r="J146" s="4">
        <f t="shared" si="24"/>
        <v>-34231.202159946828</v>
      </c>
      <c r="L146" s="2">
        <f t="shared" si="20"/>
        <v>702266.66666666616</v>
      </c>
      <c r="M146" s="55">
        <f t="shared" si="25"/>
        <v>4681.7777777777746</v>
      </c>
      <c r="N146" s="2">
        <f t="shared" si="26"/>
        <v>-38912.979937724602</v>
      </c>
      <c r="U146" s="4">
        <f>'American Financial'!J146</f>
        <v>-39605.53</v>
      </c>
      <c r="V146" s="2">
        <f t="shared" si="21"/>
        <v>-34231.202159946828</v>
      </c>
      <c r="W146" s="2">
        <f t="shared" si="14"/>
        <v>5374.3278400531708</v>
      </c>
    </row>
    <row r="147" spans="2:23" x14ac:dyDescent="0.2">
      <c r="B147">
        <f t="shared" si="27"/>
        <v>116</v>
      </c>
      <c r="C147" s="4">
        <f t="shared" si="22"/>
        <v>5625097.0216061119</v>
      </c>
      <c r="D147" s="2">
        <f t="shared" si="15"/>
        <v>34231.202159946828</v>
      </c>
      <c r="E147" s="4">
        <f t="shared" si="16"/>
        <v>19687.84</v>
      </c>
      <c r="F147" s="4">
        <f t="shared" si="23"/>
        <v>14543.362159946828</v>
      </c>
      <c r="G147" s="4">
        <f t="shared" si="17"/>
        <v>5610553.659446165</v>
      </c>
      <c r="H147" s="4">
        <f t="shared" si="18"/>
        <v>0</v>
      </c>
      <c r="I147" s="4">
        <f t="shared" si="19"/>
        <v>0</v>
      </c>
      <c r="J147" s="4">
        <f t="shared" si="24"/>
        <v>-34231.202159946828</v>
      </c>
      <c r="L147" s="2">
        <f t="shared" si="20"/>
        <v>708373.33333333279</v>
      </c>
      <c r="M147" s="55">
        <f t="shared" si="25"/>
        <v>4722.4888888888854</v>
      </c>
      <c r="N147" s="2">
        <f t="shared" si="26"/>
        <v>-38953.69104883571</v>
      </c>
      <c r="U147" s="4">
        <f>'American Financial'!J147</f>
        <v>-39605.53</v>
      </c>
      <c r="V147" s="2">
        <f t="shared" si="21"/>
        <v>-34231.202159946828</v>
      </c>
      <c r="W147" s="2">
        <f t="shared" si="14"/>
        <v>5374.3278400531708</v>
      </c>
    </row>
    <row r="148" spans="2:23" x14ac:dyDescent="0.2">
      <c r="B148">
        <f t="shared" si="27"/>
        <v>117</v>
      </c>
      <c r="C148" s="4">
        <f t="shared" si="22"/>
        <v>5610553.659446165</v>
      </c>
      <c r="D148" s="2">
        <f t="shared" si="15"/>
        <v>34231.202159946828</v>
      </c>
      <c r="E148" s="4">
        <f t="shared" si="16"/>
        <v>19636.939999999999</v>
      </c>
      <c r="F148" s="4">
        <f t="shared" si="23"/>
        <v>14594.262159946829</v>
      </c>
      <c r="G148" s="4">
        <f t="shared" si="17"/>
        <v>5595959.3972862186</v>
      </c>
      <c r="H148" s="4">
        <f t="shared" si="18"/>
        <v>0</v>
      </c>
      <c r="I148" s="4">
        <f t="shared" si="19"/>
        <v>0</v>
      </c>
      <c r="J148" s="4">
        <f t="shared" si="24"/>
        <v>-34231.202159946828</v>
      </c>
      <c r="L148" s="2">
        <f t="shared" si="20"/>
        <v>714479.99999999942</v>
      </c>
      <c r="M148" s="55">
        <f t="shared" si="25"/>
        <v>4763.1999999999962</v>
      </c>
      <c r="N148" s="2">
        <f t="shared" si="26"/>
        <v>-38994.402159946825</v>
      </c>
      <c r="U148" s="4">
        <f>'American Financial'!J148</f>
        <v>-39605.53</v>
      </c>
      <c r="V148" s="2">
        <f t="shared" si="21"/>
        <v>-34231.202159946828</v>
      </c>
      <c r="W148" s="2">
        <f t="shared" si="14"/>
        <v>5374.3278400531708</v>
      </c>
    </row>
    <row r="149" spans="2:23" x14ac:dyDescent="0.2">
      <c r="B149">
        <f t="shared" si="27"/>
        <v>118</v>
      </c>
      <c r="C149" s="4">
        <f t="shared" si="22"/>
        <v>5595959.3972862186</v>
      </c>
      <c r="D149" s="2">
        <f t="shared" si="15"/>
        <v>34231.202159946828</v>
      </c>
      <c r="E149" s="4">
        <f t="shared" si="16"/>
        <v>19585.86</v>
      </c>
      <c r="F149" s="4">
        <f t="shared" si="23"/>
        <v>14645.342159946827</v>
      </c>
      <c r="G149" s="4">
        <f t="shared" si="17"/>
        <v>5581314.0551262721</v>
      </c>
      <c r="H149" s="4">
        <f t="shared" si="18"/>
        <v>0</v>
      </c>
      <c r="I149" s="4">
        <f t="shared" si="19"/>
        <v>0</v>
      </c>
      <c r="J149" s="4">
        <f t="shared" si="24"/>
        <v>-34231.202159946828</v>
      </c>
      <c r="L149" s="2">
        <f t="shared" si="20"/>
        <v>720586.66666666605</v>
      </c>
      <c r="M149" s="55">
        <f t="shared" si="25"/>
        <v>4803.9111111111069</v>
      </c>
      <c r="N149" s="2">
        <f t="shared" si="26"/>
        <v>-39035.113271057933</v>
      </c>
      <c r="U149" s="4">
        <f>'American Financial'!J149</f>
        <v>-39605.53</v>
      </c>
      <c r="V149" s="2">
        <f t="shared" si="21"/>
        <v>-34231.202159946828</v>
      </c>
      <c r="W149" s="2">
        <f t="shared" si="14"/>
        <v>5374.3278400531708</v>
      </c>
    </row>
    <row r="150" spans="2:23" x14ac:dyDescent="0.2">
      <c r="B150">
        <f t="shared" si="27"/>
        <v>119</v>
      </c>
      <c r="C150" s="4">
        <f t="shared" si="22"/>
        <v>5581314.0551262721</v>
      </c>
      <c r="D150" s="2">
        <f t="shared" si="15"/>
        <v>34231.202159946828</v>
      </c>
      <c r="E150" s="4">
        <f t="shared" si="16"/>
        <v>19534.599999999999</v>
      </c>
      <c r="F150" s="4">
        <f t="shared" si="23"/>
        <v>14696.602159946829</v>
      </c>
      <c r="G150" s="4">
        <f t="shared" si="17"/>
        <v>5566617.452966325</v>
      </c>
      <c r="H150" s="4">
        <f t="shared" si="18"/>
        <v>0</v>
      </c>
      <c r="I150" s="4">
        <f t="shared" si="19"/>
        <v>0</v>
      </c>
      <c r="J150" s="4">
        <f t="shared" si="24"/>
        <v>-34231.202159946828</v>
      </c>
      <c r="L150" s="2">
        <f t="shared" si="20"/>
        <v>726693.33333333267</v>
      </c>
      <c r="M150" s="55">
        <f t="shared" si="25"/>
        <v>4844.6222222222177</v>
      </c>
      <c r="N150" s="2">
        <f t="shared" si="26"/>
        <v>-39075.824382169048</v>
      </c>
      <c r="U150" s="4">
        <f>'American Financial'!J150</f>
        <v>-39605.53</v>
      </c>
      <c r="V150" s="2">
        <f t="shared" si="21"/>
        <v>-34231.202159946828</v>
      </c>
      <c r="W150" s="2">
        <f t="shared" si="14"/>
        <v>5374.3278400531708</v>
      </c>
    </row>
    <row r="151" spans="2:23" x14ac:dyDescent="0.2">
      <c r="B151">
        <f t="shared" si="27"/>
        <v>120</v>
      </c>
      <c r="C151" s="4">
        <f t="shared" si="22"/>
        <v>5566617.452966325</v>
      </c>
      <c r="D151" s="2">
        <f t="shared" si="15"/>
        <v>34231.202159946828</v>
      </c>
      <c r="E151" s="4">
        <f t="shared" si="16"/>
        <v>19483.16</v>
      </c>
      <c r="F151" s="4">
        <f t="shared" si="23"/>
        <v>14748.042159946828</v>
      </c>
      <c r="G151" s="4">
        <f t="shared" si="17"/>
        <v>5551869.4108063783</v>
      </c>
      <c r="H151" s="4">
        <f t="shared" si="18"/>
        <v>0</v>
      </c>
      <c r="I151" s="4">
        <f t="shared" si="19"/>
        <v>5551869.4108063783</v>
      </c>
      <c r="J151" s="4">
        <f t="shared" si="24"/>
        <v>-5586100.6129663251</v>
      </c>
      <c r="L151" s="2">
        <f t="shared" si="20"/>
        <v>732799.9999999993</v>
      </c>
      <c r="M151" s="55">
        <f t="shared" si="25"/>
        <v>4885.3333333333294</v>
      </c>
      <c r="N151" s="2">
        <f t="shared" si="26"/>
        <v>-5590985.9462996582</v>
      </c>
      <c r="U151" s="4">
        <f>'American Financial'!J151</f>
        <v>-6262640.6799999988</v>
      </c>
      <c r="V151" s="2">
        <f t="shared" si="21"/>
        <v>-5586100.6129663251</v>
      </c>
      <c r="W151" s="2">
        <f t="shared" si="14"/>
        <v>676540.06703367364</v>
      </c>
    </row>
    <row r="152" spans="2:23" x14ac:dyDescent="0.2">
      <c r="B152">
        <f t="shared" si="27"/>
        <v>121</v>
      </c>
      <c r="C152" s="4">
        <f t="shared" si="22"/>
        <v>0</v>
      </c>
      <c r="D152" s="2">
        <f t="shared" si="15"/>
        <v>0</v>
      </c>
      <c r="E152" s="4">
        <f t="shared" si="16"/>
        <v>0</v>
      </c>
      <c r="F152" s="4">
        <f t="shared" si="23"/>
        <v>0</v>
      </c>
      <c r="G152" s="4">
        <f t="shared" si="17"/>
        <v>0</v>
      </c>
      <c r="H152" s="4">
        <f t="shared" si="18"/>
        <v>0</v>
      </c>
      <c r="I152" s="4">
        <f t="shared" si="19"/>
        <v>0</v>
      </c>
      <c r="J152" s="4">
        <f t="shared" si="24"/>
        <v>0</v>
      </c>
      <c r="L152" s="2">
        <f t="shared" si="20"/>
        <v>0</v>
      </c>
      <c r="M152" s="55">
        <f t="shared" si="25"/>
        <v>0</v>
      </c>
      <c r="N152" s="2">
        <f t="shared" si="26"/>
        <v>0</v>
      </c>
      <c r="U152" s="4">
        <f>'American Financial'!J152</f>
        <v>0</v>
      </c>
      <c r="V152" s="2">
        <f t="shared" si="21"/>
        <v>0</v>
      </c>
      <c r="W152" s="2">
        <f t="shared" si="14"/>
        <v>0</v>
      </c>
    </row>
    <row r="153" spans="2:23" x14ac:dyDescent="0.2">
      <c r="B153">
        <f t="shared" si="27"/>
        <v>122</v>
      </c>
      <c r="C153" s="4">
        <f t="shared" si="22"/>
        <v>0</v>
      </c>
      <c r="D153" s="2">
        <f t="shared" si="15"/>
        <v>0</v>
      </c>
      <c r="E153" s="4">
        <f t="shared" si="16"/>
        <v>0</v>
      </c>
      <c r="F153" s="4">
        <f t="shared" si="23"/>
        <v>0</v>
      </c>
      <c r="G153" s="4">
        <f t="shared" si="17"/>
        <v>0</v>
      </c>
      <c r="H153" s="4">
        <f t="shared" si="18"/>
        <v>0</v>
      </c>
      <c r="I153" s="4">
        <f t="shared" si="19"/>
        <v>0</v>
      </c>
      <c r="J153" s="4">
        <f t="shared" si="24"/>
        <v>0</v>
      </c>
      <c r="L153" s="2">
        <f t="shared" si="20"/>
        <v>0</v>
      </c>
      <c r="M153" s="55">
        <f t="shared" si="25"/>
        <v>0</v>
      </c>
      <c r="N153" s="2">
        <f t="shared" si="26"/>
        <v>0</v>
      </c>
      <c r="U153" s="4">
        <f>'American Financial'!J153</f>
        <v>0</v>
      </c>
      <c r="V153" s="2">
        <f t="shared" si="21"/>
        <v>0</v>
      </c>
      <c r="W153" s="2">
        <f t="shared" si="14"/>
        <v>0</v>
      </c>
    </row>
    <row r="154" spans="2:23" x14ac:dyDescent="0.2">
      <c r="B154">
        <f t="shared" si="27"/>
        <v>123</v>
      </c>
      <c r="C154" s="4">
        <f t="shared" si="22"/>
        <v>0</v>
      </c>
      <c r="D154" s="2">
        <f t="shared" si="15"/>
        <v>0</v>
      </c>
      <c r="E154" s="4">
        <f t="shared" si="16"/>
        <v>0</v>
      </c>
      <c r="F154" s="4">
        <f t="shared" si="23"/>
        <v>0</v>
      </c>
      <c r="G154" s="4">
        <f t="shared" si="17"/>
        <v>0</v>
      </c>
      <c r="H154" s="4">
        <f t="shared" si="18"/>
        <v>0</v>
      </c>
      <c r="I154" s="4">
        <f t="shared" si="19"/>
        <v>0</v>
      </c>
      <c r="J154" s="4">
        <f t="shared" si="24"/>
        <v>0</v>
      </c>
      <c r="L154" s="2">
        <f t="shared" si="20"/>
        <v>0</v>
      </c>
      <c r="M154" s="55">
        <f t="shared" si="25"/>
        <v>0</v>
      </c>
      <c r="N154" s="2">
        <f t="shared" si="26"/>
        <v>0</v>
      </c>
      <c r="U154" s="4">
        <f>'American Financial'!J154</f>
        <v>0</v>
      </c>
      <c r="V154" s="2">
        <f t="shared" si="21"/>
        <v>0</v>
      </c>
      <c r="W154" s="2">
        <f t="shared" si="14"/>
        <v>0</v>
      </c>
    </row>
    <row r="155" spans="2:23" x14ac:dyDescent="0.2">
      <c r="B155">
        <f t="shared" si="27"/>
        <v>124</v>
      </c>
      <c r="C155" s="4">
        <f t="shared" si="22"/>
        <v>0</v>
      </c>
      <c r="D155" s="2">
        <f t="shared" si="15"/>
        <v>0</v>
      </c>
      <c r="E155" s="4">
        <f t="shared" si="16"/>
        <v>0</v>
      </c>
      <c r="F155" s="4">
        <f t="shared" si="23"/>
        <v>0</v>
      </c>
      <c r="G155" s="4">
        <f t="shared" si="17"/>
        <v>0</v>
      </c>
      <c r="H155" s="4">
        <f t="shared" si="18"/>
        <v>0</v>
      </c>
      <c r="I155" s="4">
        <f t="shared" si="19"/>
        <v>0</v>
      </c>
      <c r="J155" s="4">
        <f t="shared" si="24"/>
        <v>0</v>
      </c>
      <c r="L155" s="2">
        <f t="shared" si="20"/>
        <v>0</v>
      </c>
      <c r="M155" s="55">
        <f t="shared" si="25"/>
        <v>0</v>
      </c>
      <c r="N155" s="2">
        <f t="shared" si="26"/>
        <v>0</v>
      </c>
      <c r="U155" s="4">
        <f>'American Financial'!J155</f>
        <v>0</v>
      </c>
      <c r="V155" s="2">
        <f t="shared" si="21"/>
        <v>0</v>
      </c>
      <c r="W155" s="2">
        <f t="shared" si="14"/>
        <v>0</v>
      </c>
    </row>
    <row r="156" spans="2:23" x14ac:dyDescent="0.2">
      <c r="B156">
        <f t="shared" si="27"/>
        <v>125</v>
      </c>
      <c r="C156" s="4">
        <f t="shared" si="22"/>
        <v>0</v>
      </c>
      <c r="D156" s="2">
        <f t="shared" si="15"/>
        <v>0</v>
      </c>
      <c r="E156" s="4">
        <f t="shared" si="16"/>
        <v>0</v>
      </c>
      <c r="F156" s="4">
        <f t="shared" si="23"/>
        <v>0</v>
      </c>
      <c r="G156" s="4">
        <f t="shared" si="17"/>
        <v>0</v>
      </c>
      <c r="H156" s="4">
        <f t="shared" si="18"/>
        <v>0</v>
      </c>
      <c r="I156" s="4">
        <f t="shared" si="19"/>
        <v>0</v>
      </c>
      <c r="J156" s="4">
        <f t="shared" si="24"/>
        <v>0</v>
      </c>
      <c r="L156" s="2">
        <f t="shared" si="20"/>
        <v>0</v>
      </c>
      <c r="M156" s="55">
        <f t="shared" si="25"/>
        <v>0</v>
      </c>
      <c r="N156" s="2">
        <f t="shared" si="26"/>
        <v>0</v>
      </c>
      <c r="U156" s="4">
        <f>'American Financial'!J156</f>
        <v>0</v>
      </c>
      <c r="V156" s="2">
        <f t="shared" si="21"/>
        <v>0</v>
      </c>
      <c r="W156" s="2">
        <f t="shared" si="14"/>
        <v>0</v>
      </c>
    </row>
    <row r="157" spans="2:23" x14ac:dyDescent="0.2">
      <c r="B157">
        <f t="shared" si="27"/>
        <v>126</v>
      </c>
      <c r="C157" s="4">
        <f t="shared" si="22"/>
        <v>0</v>
      </c>
      <c r="D157" s="2">
        <f t="shared" si="15"/>
        <v>0</v>
      </c>
      <c r="E157" s="4">
        <f t="shared" si="16"/>
        <v>0</v>
      </c>
      <c r="F157" s="4">
        <f t="shared" si="23"/>
        <v>0</v>
      </c>
      <c r="G157" s="4">
        <f t="shared" si="17"/>
        <v>0</v>
      </c>
      <c r="H157" s="4">
        <f t="shared" si="18"/>
        <v>0</v>
      </c>
      <c r="I157" s="4">
        <f t="shared" si="19"/>
        <v>0</v>
      </c>
      <c r="J157" s="4">
        <f t="shared" si="24"/>
        <v>0</v>
      </c>
      <c r="L157" s="2">
        <f t="shared" si="20"/>
        <v>0</v>
      </c>
      <c r="M157" s="55">
        <f t="shared" si="25"/>
        <v>0</v>
      </c>
      <c r="N157" s="2">
        <f t="shared" si="26"/>
        <v>0</v>
      </c>
      <c r="U157" s="4">
        <f>'American Financial'!J157</f>
        <v>0</v>
      </c>
      <c r="V157" s="2">
        <f t="shared" si="21"/>
        <v>0</v>
      </c>
      <c r="W157" s="2">
        <f t="shared" si="14"/>
        <v>0</v>
      </c>
    </row>
    <row r="158" spans="2:23" x14ac:dyDescent="0.2">
      <c r="B158">
        <f t="shared" si="27"/>
        <v>127</v>
      </c>
      <c r="C158" s="4">
        <f t="shared" si="22"/>
        <v>0</v>
      </c>
      <c r="D158" s="2">
        <f t="shared" si="15"/>
        <v>0</v>
      </c>
      <c r="E158" s="4">
        <f t="shared" si="16"/>
        <v>0</v>
      </c>
      <c r="F158" s="4">
        <f t="shared" si="23"/>
        <v>0</v>
      </c>
      <c r="G158" s="4">
        <f t="shared" si="17"/>
        <v>0</v>
      </c>
      <c r="H158" s="4">
        <f t="shared" si="18"/>
        <v>0</v>
      </c>
      <c r="I158" s="4">
        <f t="shared" si="19"/>
        <v>0</v>
      </c>
      <c r="J158" s="4">
        <f t="shared" si="24"/>
        <v>0</v>
      </c>
      <c r="L158" s="2">
        <f t="shared" si="20"/>
        <v>0</v>
      </c>
      <c r="M158" s="55">
        <f t="shared" si="25"/>
        <v>0</v>
      </c>
      <c r="N158" s="2">
        <f t="shared" si="26"/>
        <v>0</v>
      </c>
      <c r="U158" s="4">
        <f>'American Financial'!J158</f>
        <v>0</v>
      </c>
      <c r="V158" s="2">
        <f t="shared" si="21"/>
        <v>0</v>
      </c>
      <c r="W158" s="2">
        <f t="shared" si="14"/>
        <v>0</v>
      </c>
    </row>
    <row r="159" spans="2:23" x14ac:dyDescent="0.2">
      <c r="B159">
        <f t="shared" si="27"/>
        <v>128</v>
      </c>
      <c r="C159" s="4">
        <f t="shared" si="22"/>
        <v>0</v>
      </c>
      <c r="D159" s="2">
        <f t="shared" si="15"/>
        <v>0</v>
      </c>
      <c r="E159" s="4">
        <f t="shared" si="16"/>
        <v>0</v>
      </c>
      <c r="F159" s="4">
        <f t="shared" si="23"/>
        <v>0</v>
      </c>
      <c r="G159" s="4">
        <f t="shared" si="17"/>
        <v>0</v>
      </c>
      <c r="H159" s="4">
        <f t="shared" si="18"/>
        <v>0</v>
      </c>
      <c r="I159" s="4">
        <f t="shared" si="19"/>
        <v>0</v>
      </c>
      <c r="J159" s="4">
        <f t="shared" si="24"/>
        <v>0</v>
      </c>
      <c r="L159" s="2">
        <f t="shared" si="20"/>
        <v>0</v>
      </c>
      <c r="M159" s="55">
        <f t="shared" si="25"/>
        <v>0</v>
      </c>
      <c r="N159" s="2">
        <f t="shared" si="26"/>
        <v>0</v>
      </c>
      <c r="U159" s="4">
        <f>'American Financial'!J159</f>
        <v>0</v>
      </c>
      <c r="V159" s="2">
        <f t="shared" si="21"/>
        <v>0</v>
      </c>
      <c r="W159" s="2">
        <f t="shared" ref="W159:W222" si="28">V159-U159</f>
        <v>0</v>
      </c>
    </row>
    <row r="160" spans="2:23" x14ac:dyDescent="0.2">
      <c r="B160">
        <f t="shared" si="27"/>
        <v>129</v>
      </c>
      <c r="C160" s="4">
        <f t="shared" si="22"/>
        <v>0</v>
      </c>
      <c r="D160" s="2">
        <f t="shared" ref="D160:D223" si="29">IF(B160&lt;=$C$12,IF(B160&lt;=$C$7,ROUND($C$4*$C$8/$C$6,2),$C$20),0)</f>
        <v>0</v>
      </c>
      <c r="E160" s="4">
        <f t="shared" ref="E160:E223" si="30">IF(B160&lt;=$C$12,ROUND(C160*$C$8/$C$6,2),0)</f>
        <v>0</v>
      </c>
      <c r="F160" s="4">
        <f t="shared" si="23"/>
        <v>0</v>
      </c>
      <c r="G160" s="4">
        <f t="shared" ref="G160:G223" si="31">IF(B160&lt;=$C$12,C160-F160,0)</f>
        <v>0</v>
      </c>
      <c r="H160" s="4">
        <f t="shared" ref="H160:H223" si="32">IF(B160=$C$12,$C$13*G160,0)</f>
        <v>0</v>
      </c>
      <c r="I160" s="4">
        <f t="shared" ref="I160:I223" si="33">IF(B160=$C$12,G160+H160,0)</f>
        <v>0</v>
      </c>
      <c r="J160" s="4">
        <f t="shared" si="24"/>
        <v>0</v>
      </c>
      <c r="L160" s="2">
        <f t="shared" ref="L160:L223" si="34">IF(B160&lt;=$C$12,L159+$M$16,0)</f>
        <v>0</v>
      </c>
      <c r="M160" s="55">
        <f t="shared" si="25"/>
        <v>0</v>
      </c>
      <c r="N160" s="2">
        <f t="shared" si="26"/>
        <v>0</v>
      </c>
      <c r="U160" s="4">
        <f>'American Financial'!J160</f>
        <v>0</v>
      </c>
      <c r="V160" s="2">
        <f t="shared" ref="V160:V223" si="35">J160</f>
        <v>0</v>
      </c>
      <c r="W160" s="2">
        <f t="shared" si="28"/>
        <v>0</v>
      </c>
    </row>
    <row r="161" spans="2:23" x14ac:dyDescent="0.2">
      <c r="B161">
        <f t="shared" si="27"/>
        <v>130</v>
      </c>
      <c r="C161" s="4">
        <f t="shared" ref="C161:C224" si="36">IF(B161&lt;=$C$12,G160,0)</f>
        <v>0</v>
      </c>
      <c r="D161" s="2">
        <f t="shared" si="29"/>
        <v>0</v>
      </c>
      <c r="E161" s="4">
        <f t="shared" si="30"/>
        <v>0</v>
      </c>
      <c r="F161" s="4">
        <f t="shared" ref="F161:F224" si="37">IF(B161&lt;=$C$12,D161-E161,0)</f>
        <v>0</v>
      </c>
      <c r="G161" s="4">
        <f t="shared" si="31"/>
        <v>0</v>
      </c>
      <c r="H161" s="4">
        <f t="shared" si="32"/>
        <v>0</v>
      </c>
      <c r="I161" s="4">
        <f t="shared" si="33"/>
        <v>0</v>
      </c>
      <c r="J161" s="4">
        <f t="shared" ref="J161:J224" si="38">IF(B161&lt;=$C$12,-D161-I161,0)</f>
        <v>0</v>
      </c>
      <c r="L161" s="2">
        <f t="shared" si="34"/>
        <v>0</v>
      </c>
      <c r="M161" s="55">
        <f t="shared" ref="M161:M224" si="39">($M$17/$C$6)*L161</f>
        <v>0</v>
      </c>
      <c r="N161" s="2">
        <f t="shared" ref="N161:N224" si="40">J161-M161</f>
        <v>0</v>
      </c>
      <c r="U161" s="4">
        <f>'American Financial'!J161</f>
        <v>0</v>
      </c>
      <c r="V161" s="2">
        <f t="shared" si="35"/>
        <v>0</v>
      </c>
      <c r="W161" s="2">
        <f t="shared" si="28"/>
        <v>0</v>
      </c>
    </row>
    <row r="162" spans="2:23" x14ac:dyDescent="0.2">
      <c r="B162">
        <f t="shared" ref="B162:B225" si="41">B161+1</f>
        <v>131</v>
      </c>
      <c r="C162" s="4">
        <f t="shared" si="36"/>
        <v>0</v>
      </c>
      <c r="D162" s="2">
        <f t="shared" si="29"/>
        <v>0</v>
      </c>
      <c r="E162" s="4">
        <f t="shared" si="30"/>
        <v>0</v>
      </c>
      <c r="F162" s="4">
        <f t="shared" si="37"/>
        <v>0</v>
      </c>
      <c r="G162" s="4">
        <f t="shared" si="31"/>
        <v>0</v>
      </c>
      <c r="H162" s="4">
        <f t="shared" si="32"/>
        <v>0</v>
      </c>
      <c r="I162" s="4">
        <f t="shared" si="33"/>
        <v>0</v>
      </c>
      <c r="J162" s="4">
        <f t="shared" si="38"/>
        <v>0</v>
      </c>
      <c r="L162" s="2">
        <f t="shared" si="34"/>
        <v>0</v>
      </c>
      <c r="M162" s="55">
        <f t="shared" si="39"/>
        <v>0</v>
      </c>
      <c r="N162" s="2">
        <f t="shared" si="40"/>
        <v>0</v>
      </c>
      <c r="U162" s="4">
        <f>'American Financial'!J162</f>
        <v>0</v>
      </c>
      <c r="V162" s="2">
        <f t="shared" si="35"/>
        <v>0</v>
      </c>
      <c r="W162" s="2">
        <f t="shared" si="28"/>
        <v>0</v>
      </c>
    </row>
    <row r="163" spans="2:23" x14ac:dyDescent="0.2">
      <c r="B163">
        <f t="shared" si="41"/>
        <v>132</v>
      </c>
      <c r="C163" s="4">
        <f t="shared" si="36"/>
        <v>0</v>
      </c>
      <c r="D163" s="2">
        <f t="shared" si="29"/>
        <v>0</v>
      </c>
      <c r="E163" s="4">
        <f t="shared" si="30"/>
        <v>0</v>
      </c>
      <c r="F163" s="4">
        <f t="shared" si="37"/>
        <v>0</v>
      </c>
      <c r="G163" s="4">
        <f t="shared" si="31"/>
        <v>0</v>
      </c>
      <c r="H163" s="4">
        <f t="shared" si="32"/>
        <v>0</v>
      </c>
      <c r="I163" s="4">
        <f t="shared" si="33"/>
        <v>0</v>
      </c>
      <c r="J163" s="4">
        <f t="shared" si="38"/>
        <v>0</v>
      </c>
      <c r="L163" s="2">
        <f t="shared" si="34"/>
        <v>0</v>
      </c>
      <c r="M163" s="55">
        <f t="shared" si="39"/>
        <v>0</v>
      </c>
      <c r="N163" s="2">
        <f t="shared" si="40"/>
        <v>0</v>
      </c>
      <c r="U163" s="4">
        <f>'American Financial'!J163</f>
        <v>0</v>
      </c>
      <c r="V163" s="2">
        <f t="shared" si="35"/>
        <v>0</v>
      </c>
      <c r="W163" s="2">
        <f t="shared" si="28"/>
        <v>0</v>
      </c>
    </row>
    <row r="164" spans="2:23" x14ac:dyDescent="0.2">
      <c r="B164">
        <f t="shared" si="41"/>
        <v>133</v>
      </c>
      <c r="C164" s="4">
        <f t="shared" si="36"/>
        <v>0</v>
      </c>
      <c r="D164" s="2">
        <f t="shared" si="29"/>
        <v>0</v>
      </c>
      <c r="E164" s="4">
        <f t="shared" si="30"/>
        <v>0</v>
      </c>
      <c r="F164" s="4">
        <f t="shared" si="37"/>
        <v>0</v>
      </c>
      <c r="G164" s="4">
        <f t="shared" si="31"/>
        <v>0</v>
      </c>
      <c r="H164" s="4">
        <f t="shared" si="32"/>
        <v>0</v>
      </c>
      <c r="I164" s="4">
        <f t="shared" si="33"/>
        <v>0</v>
      </c>
      <c r="J164" s="4">
        <f t="shared" si="38"/>
        <v>0</v>
      </c>
      <c r="L164" s="2">
        <f t="shared" si="34"/>
        <v>0</v>
      </c>
      <c r="M164" s="55">
        <f t="shared" si="39"/>
        <v>0</v>
      </c>
      <c r="N164" s="2">
        <f t="shared" si="40"/>
        <v>0</v>
      </c>
      <c r="U164" s="4">
        <f>'American Financial'!J164</f>
        <v>0</v>
      </c>
      <c r="V164" s="2">
        <f t="shared" si="35"/>
        <v>0</v>
      </c>
      <c r="W164" s="2">
        <f t="shared" si="28"/>
        <v>0</v>
      </c>
    </row>
    <row r="165" spans="2:23" x14ac:dyDescent="0.2">
      <c r="B165">
        <f t="shared" si="41"/>
        <v>134</v>
      </c>
      <c r="C165" s="4">
        <f t="shared" si="36"/>
        <v>0</v>
      </c>
      <c r="D165" s="2">
        <f t="shared" si="29"/>
        <v>0</v>
      </c>
      <c r="E165" s="4">
        <f t="shared" si="30"/>
        <v>0</v>
      </c>
      <c r="F165" s="4">
        <f t="shared" si="37"/>
        <v>0</v>
      </c>
      <c r="G165" s="4">
        <f t="shared" si="31"/>
        <v>0</v>
      </c>
      <c r="H165" s="4">
        <f t="shared" si="32"/>
        <v>0</v>
      </c>
      <c r="I165" s="4">
        <f t="shared" si="33"/>
        <v>0</v>
      </c>
      <c r="J165" s="4">
        <f t="shared" si="38"/>
        <v>0</v>
      </c>
      <c r="L165" s="2">
        <f t="shared" si="34"/>
        <v>0</v>
      </c>
      <c r="M165" s="55">
        <f t="shared" si="39"/>
        <v>0</v>
      </c>
      <c r="N165" s="2">
        <f t="shared" si="40"/>
        <v>0</v>
      </c>
      <c r="U165" s="4">
        <f>'American Financial'!J165</f>
        <v>0</v>
      </c>
      <c r="V165" s="2">
        <f t="shared" si="35"/>
        <v>0</v>
      </c>
      <c r="W165" s="2">
        <f t="shared" si="28"/>
        <v>0</v>
      </c>
    </row>
    <row r="166" spans="2:23" x14ac:dyDescent="0.2">
      <c r="B166">
        <f t="shared" si="41"/>
        <v>135</v>
      </c>
      <c r="C166" s="4">
        <f t="shared" si="36"/>
        <v>0</v>
      </c>
      <c r="D166" s="2">
        <f t="shared" si="29"/>
        <v>0</v>
      </c>
      <c r="E166" s="4">
        <f t="shared" si="30"/>
        <v>0</v>
      </c>
      <c r="F166" s="4">
        <f t="shared" si="37"/>
        <v>0</v>
      </c>
      <c r="G166" s="4">
        <f t="shared" si="31"/>
        <v>0</v>
      </c>
      <c r="H166" s="4">
        <f t="shared" si="32"/>
        <v>0</v>
      </c>
      <c r="I166" s="4">
        <f t="shared" si="33"/>
        <v>0</v>
      </c>
      <c r="J166" s="4">
        <f t="shared" si="38"/>
        <v>0</v>
      </c>
      <c r="L166" s="2">
        <f t="shared" si="34"/>
        <v>0</v>
      </c>
      <c r="M166" s="55">
        <f t="shared" si="39"/>
        <v>0</v>
      </c>
      <c r="N166" s="2">
        <f t="shared" si="40"/>
        <v>0</v>
      </c>
      <c r="U166" s="4">
        <f>'American Financial'!J166</f>
        <v>0</v>
      </c>
      <c r="V166" s="2">
        <f t="shared" si="35"/>
        <v>0</v>
      </c>
      <c r="W166" s="2">
        <f t="shared" si="28"/>
        <v>0</v>
      </c>
    </row>
    <row r="167" spans="2:23" x14ac:dyDescent="0.2">
      <c r="B167">
        <f t="shared" si="41"/>
        <v>136</v>
      </c>
      <c r="C167" s="4">
        <f t="shared" si="36"/>
        <v>0</v>
      </c>
      <c r="D167" s="2">
        <f t="shared" si="29"/>
        <v>0</v>
      </c>
      <c r="E167" s="4">
        <f t="shared" si="30"/>
        <v>0</v>
      </c>
      <c r="F167" s="4">
        <f t="shared" si="37"/>
        <v>0</v>
      </c>
      <c r="G167" s="4">
        <f t="shared" si="31"/>
        <v>0</v>
      </c>
      <c r="H167" s="4">
        <f t="shared" si="32"/>
        <v>0</v>
      </c>
      <c r="I167" s="4">
        <f t="shared" si="33"/>
        <v>0</v>
      </c>
      <c r="J167" s="4">
        <f t="shared" si="38"/>
        <v>0</v>
      </c>
      <c r="L167" s="2">
        <f t="shared" si="34"/>
        <v>0</v>
      </c>
      <c r="M167" s="55">
        <f t="shared" si="39"/>
        <v>0</v>
      </c>
      <c r="N167" s="2">
        <f t="shared" si="40"/>
        <v>0</v>
      </c>
      <c r="U167" s="4">
        <f>'American Financial'!J167</f>
        <v>0</v>
      </c>
      <c r="V167" s="2">
        <f t="shared" si="35"/>
        <v>0</v>
      </c>
      <c r="W167" s="2">
        <f t="shared" si="28"/>
        <v>0</v>
      </c>
    </row>
    <row r="168" spans="2:23" x14ac:dyDescent="0.2">
      <c r="B168">
        <f t="shared" si="41"/>
        <v>137</v>
      </c>
      <c r="C168" s="4">
        <f t="shared" si="36"/>
        <v>0</v>
      </c>
      <c r="D168" s="2">
        <f t="shared" si="29"/>
        <v>0</v>
      </c>
      <c r="E168" s="4">
        <f t="shared" si="30"/>
        <v>0</v>
      </c>
      <c r="F168" s="4">
        <f t="shared" si="37"/>
        <v>0</v>
      </c>
      <c r="G168" s="4">
        <f t="shared" si="31"/>
        <v>0</v>
      </c>
      <c r="H168" s="4">
        <f t="shared" si="32"/>
        <v>0</v>
      </c>
      <c r="I168" s="4">
        <f t="shared" si="33"/>
        <v>0</v>
      </c>
      <c r="J168" s="4">
        <f t="shared" si="38"/>
        <v>0</v>
      </c>
      <c r="L168" s="2">
        <f t="shared" si="34"/>
        <v>0</v>
      </c>
      <c r="M168" s="55">
        <f t="shared" si="39"/>
        <v>0</v>
      </c>
      <c r="N168" s="2">
        <f t="shared" si="40"/>
        <v>0</v>
      </c>
      <c r="U168" s="4">
        <f>'American Financial'!J168</f>
        <v>0</v>
      </c>
      <c r="V168" s="2">
        <f t="shared" si="35"/>
        <v>0</v>
      </c>
      <c r="W168" s="2">
        <f t="shared" si="28"/>
        <v>0</v>
      </c>
    </row>
    <row r="169" spans="2:23" x14ac:dyDescent="0.2">
      <c r="B169">
        <f t="shared" si="41"/>
        <v>138</v>
      </c>
      <c r="C169" s="4">
        <f t="shared" si="36"/>
        <v>0</v>
      </c>
      <c r="D169" s="2">
        <f t="shared" si="29"/>
        <v>0</v>
      </c>
      <c r="E169" s="4">
        <f t="shared" si="30"/>
        <v>0</v>
      </c>
      <c r="F169" s="4">
        <f t="shared" si="37"/>
        <v>0</v>
      </c>
      <c r="G169" s="4">
        <f t="shared" si="31"/>
        <v>0</v>
      </c>
      <c r="H169" s="4">
        <f t="shared" si="32"/>
        <v>0</v>
      </c>
      <c r="I169" s="4">
        <f t="shared" si="33"/>
        <v>0</v>
      </c>
      <c r="J169" s="4">
        <f t="shared" si="38"/>
        <v>0</v>
      </c>
      <c r="L169" s="2">
        <f t="shared" si="34"/>
        <v>0</v>
      </c>
      <c r="M169" s="55">
        <f t="shared" si="39"/>
        <v>0</v>
      </c>
      <c r="N169" s="2">
        <f t="shared" si="40"/>
        <v>0</v>
      </c>
      <c r="U169" s="4">
        <f>'American Financial'!J169</f>
        <v>0</v>
      </c>
      <c r="V169" s="2">
        <f t="shared" si="35"/>
        <v>0</v>
      </c>
      <c r="W169" s="2">
        <f t="shared" si="28"/>
        <v>0</v>
      </c>
    </row>
    <row r="170" spans="2:23" x14ac:dyDescent="0.2">
      <c r="B170">
        <f t="shared" si="41"/>
        <v>139</v>
      </c>
      <c r="C170" s="4">
        <f t="shared" si="36"/>
        <v>0</v>
      </c>
      <c r="D170" s="2">
        <f t="shared" si="29"/>
        <v>0</v>
      </c>
      <c r="E170" s="4">
        <f t="shared" si="30"/>
        <v>0</v>
      </c>
      <c r="F170" s="4">
        <f t="shared" si="37"/>
        <v>0</v>
      </c>
      <c r="G170" s="4">
        <f t="shared" si="31"/>
        <v>0</v>
      </c>
      <c r="H170" s="4">
        <f t="shared" si="32"/>
        <v>0</v>
      </c>
      <c r="I170" s="4">
        <f t="shared" si="33"/>
        <v>0</v>
      </c>
      <c r="J170" s="4">
        <f t="shared" si="38"/>
        <v>0</v>
      </c>
      <c r="L170" s="2">
        <f t="shared" si="34"/>
        <v>0</v>
      </c>
      <c r="M170" s="55">
        <f t="shared" si="39"/>
        <v>0</v>
      </c>
      <c r="N170" s="2">
        <f t="shared" si="40"/>
        <v>0</v>
      </c>
      <c r="U170" s="4">
        <f>'American Financial'!J170</f>
        <v>0</v>
      </c>
      <c r="V170" s="2">
        <f t="shared" si="35"/>
        <v>0</v>
      </c>
      <c r="W170" s="2">
        <f t="shared" si="28"/>
        <v>0</v>
      </c>
    </row>
    <row r="171" spans="2:23" x14ac:dyDescent="0.2">
      <c r="B171">
        <f t="shared" si="41"/>
        <v>140</v>
      </c>
      <c r="C171" s="4">
        <f t="shared" si="36"/>
        <v>0</v>
      </c>
      <c r="D171" s="2">
        <f t="shared" si="29"/>
        <v>0</v>
      </c>
      <c r="E171" s="4">
        <f t="shared" si="30"/>
        <v>0</v>
      </c>
      <c r="F171" s="4">
        <f t="shared" si="37"/>
        <v>0</v>
      </c>
      <c r="G171" s="4">
        <f t="shared" si="31"/>
        <v>0</v>
      </c>
      <c r="H171" s="4">
        <f t="shared" si="32"/>
        <v>0</v>
      </c>
      <c r="I171" s="4">
        <f t="shared" si="33"/>
        <v>0</v>
      </c>
      <c r="J171" s="4">
        <f t="shared" si="38"/>
        <v>0</v>
      </c>
      <c r="L171" s="2">
        <f t="shared" si="34"/>
        <v>0</v>
      </c>
      <c r="M171" s="55">
        <f t="shared" si="39"/>
        <v>0</v>
      </c>
      <c r="N171" s="2">
        <f t="shared" si="40"/>
        <v>0</v>
      </c>
      <c r="U171" s="4">
        <f>'American Financial'!J171</f>
        <v>0</v>
      </c>
      <c r="V171" s="2">
        <f t="shared" si="35"/>
        <v>0</v>
      </c>
      <c r="W171" s="2">
        <f t="shared" si="28"/>
        <v>0</v>
      </c>
    </row>
    <row r="172" spans="2:23" x14ac:dyDescent="0.2">
      <c r="B172">
        <f t="shared" si="41"/>
        <v>141</v>
      </c>
      <c r="C172" s="4">
        <f t="shared" si="36"/>
        <v>0</v>
      </c>
      <c r="D172" s="2">
        <f t="shared" si="29"/>
        <v>0</v>
      </c>
      <c r="E172" s="4">
        <f t="shared" si="30"/>
        <v>0</v>
      </c>
      <c r="F172" s="4">
        <f t="shared" si="37"/>
        <v>0</v>
      </c>
      <c r="G172" s="4">
        <f t="shared" si="31"/>
        <v>0</v>
      </c>
      <c r="H172" s="4">
        <f t="shared" si="32"/>
        <v>0</v>
      </c>
      <c r="I172" s="4">
        <f t="shared" si="33"/>
        <v>0</v>
      </c>
      <c r="J172" s="4">
        <f t="shared" si="38"/>
        <v>0</v>
      </c>
      <c r="L172" s="2">
        <f t="shared" si="34"/>
        <v>0</v>
      </c>
      <c r="M172" s="55">
        <f t="shared" si="39"/>
        <v>0</v>
      </c>
      <c r="N172" s="2">
        <f t="shared" si="40"/>
        <v>0</v>
      </c>
      <c r="U172" s="4">
        <f>'American Financial'!J172</f>
        <v>0</v>
      </c>
      <c r="V172" s="2">
        <f t="shared" si="35"/>
        <v>0</v>
      </c>
      <c r="W172" s="2">
        <f t="shared" si="28"/>
        <v>0</v>
      </c>
    </row>
    <row r="173" spans="2:23" x14ac:dyDescent="0.2">
      <c r="B173">
        <f t="shared" si="41"/>
        <v>142</v>
      </c>
      <c r="C173" s="4">
        <f t="shared" si="36"/>
        <v>0</v>
      </c>
      <c r="D173" s="2">
        <f t="shared" si="29"/>
        <v>0</v>
      </c>
      <c r="E173" s="4">
        <f t="shared" si="30"/>
        <v>0</v>
      </c>
      <c r="F173" s="4">
        <f t="shared" si="37"/>
        <v>0</v>
      </c>
      <c r="G173" s="4">
        <f t="shared" si="31"/>
        <v>0</v>
      </c>
      <c r="H173" s="4">
        <f t="shared" si="32"/>
        <v>0</v>
      </c>
      <c r="I173" s="4">
        <f t="shared" si="33"/>
        <v>0</v>
      </c>
      <c r="J173" s="4">
        <f t="shared" si="38"/>
        <v>0</v>
      </c>
      <c r="L173" s="2">
        <f t="shared" si="34"/>
        <v>0</v>
      </c>
      <c r="M173" s="55">
        <f t="shared" si="39"/>
        <v>0</v>
      </c>
      <c r="N173" s="2">
        <f t="shared" si="40"/>
        <v>0</v>
      </c>
      <c r="U173" s="4">
        <f>'American Financial'!J173</f>
        <v>0</v>
      </c>
      <c r="V173" s="2">
        <f t="shared" si="35"/>
        <v>0</v>
      </c>
      <c r="W173" s="2">
        <f t="shared" si="28"/>
        <v>0</v>
      </c>
    </row>
    <row r="174" spans="2:23" x14ac:dyDescent="0.2">
      <c r="B174">
        <f t="shared" si="41"/>
        <v>143</v>
      </c>
      <c r="C174" s="4">
        <f t="shared" si="36"/>
        <v>0</v>
      </c>
      <c r="D174" s="2">
        <f t="shared" si="29"/>
        <v>0</v>
      </c>
      <c r="E174" s="4">
        <f t="shared" si="30"/>
        <v>0</v>
      </c>
      <c r="F174" s="4">
        <f t="shared" si="37"/>
        <v>0</v>
      </c>
      <c r="G174" s="4">
        <f t="shared" si="31"/>
        <v>0</v>
      </c>
      <c r="H174" s="4">
        <f t="shared" si="32"/>
        <v>0</v>
      </c>
      <c r="I174" s="4">
        <f t="shared" si="33"/>
        <v>0</v>
      </c>
      <c r="J174" s="4">
        <f t="shared" si="38"/>
        <v>0</v>
      </c>
      <c r="L174" s="2">
        <f t="shared" si="34"/>
        <v>0</v>
      </c>
      <c r="M174" s="55">
        <f t="shared" si="39"/>
        <v>0</v>
      </c>
      <c r="N174" s="2">
        <f t="shared" si="40"/>
        <v>0</v>
      </c>
      <c r="U174" s="4">
        <f>'American Financial'!J174</f>
        <v>0</v>
      </c>
      <c r="V174" s="2">
        <f t="shared" si="35"/>
        <v>0</v>
      </c>
      <c r="W174" s="2">
        <f t="shared" si="28"/>
        <v>0</v>
      </c>
    </row>
    <row r="175" spans="2:23" x14ac:dyDescent="0.2">
      <c r="B175">
        <f t="shared" si="41"/>
        <v>144</v>
      </c>
      <c r="C175" s="4">
        <f t="shared" si="36"/>
        <v>0</v>
      </c>
      <c r="D175" s="2">
        <f t="shared" si="29"/>
        <v>0</v>
      </c>
      <c r="E175" s="4">
        <f t="shared" si="30"/>
        <v>0</v>
      </c>
      <c r="F175" s="4">
        <f t="shared" si="37"/>
        <v>0</v>
      </c>
      <c r="G175" s="4">
        <f t="shared" si="31"/>
        <v>0</v>
      </c>
      <c r="H175" s="4">
        <f t="shared" si="32"/>
        <v>0</v>
      </c>
      <c r="I175" s="4">
        <f t="shared" si="33"/>
        <v>0</v>
      </c>
      <c r="J175" s="4">
        <f t="shared" si="38"/>
        <v>0</v>
      </c>
      <c r="L175" s="2">
        <f t="shared" si="34"/>
        <v>0</v>
      </c>
      <c r="M175" s="55">
        <f t="shared" si="39"/>
        <v>0</v>
      </c>
      <c r="N175" s="2">
        <f t="shared" si="40"/>
        <v>0</v>
      </c>
      <c r="U175" s="4">
        <f>'American Financial'!J175</f>
        <v>0</v>
      </c>
      <c r="V175" s="2">
        <f t="shared" si="35"/>
        <v>0</v>
      </c>
      <c r="W175" s="2">
        <f t="shared" si="28"/>
        <v>0</v>
      </c>
    </row>
    <row r="176" spans="2:23" x14ac:dyDescent="0.2">
      <c r="B176">
        <f t="shared" si="41"/>
        <v>145</v>
      </c>
      <c r="C176" s="4">
        <f t="shared" si="36"/>
        <v>0</v>
      </c>
      <c r="D176" s="2">
        <f t="shared" si="29"/>
        <v>0</v>
      </c>
      <c r="E176" s="4">
        <f t="shared" si="30"/>
        <v>0</v>
      </c>
      <c r="F176" s="4">
        <f t="shared" si="37"/>
        <v>0</v>
      </c>
      <c r="G176" s="4">
        <f t="shared" si="31"/>
        <v>0</v>
      </c>
      <c r="H176" s="4">
        <f t="shared" si="32"/>
        <v>0</v>
      </c>
      <c r="I176" s="4">
        <f t="shared" si="33"/>
        <v>0</v>
      </c>
      <c r="J176" s="4">
        <f t="shared" si="38"/>
        <v>0</v>
      </c>
      <c r="L176" s="2">
        <f t="shared" si="34"/>
        <v>0</v>
      </c>
      <c r="M176" s="55">
        <f t="shared" si="39"/>
        <v>0</v>
      </c>
      <c r="N176" s="2">
        <f t="shared" si="40"/>
        <v>0</v>
      </c>
      <c r="U176" s="4">
        <f>'American Financial'!J176</f>
        <v>0</v>
      </c>
      <c r="V176" s="2">
        <f t="shared" si="35"/>
        <v>0</v>
      </c>
      <c r="W176" s="2">
        <f t="shared" si="28"/>
        <v>0</v>
      </c>
    </row>
    <row r="177" spans="2:23" x14ac:dyDescent="0.2">
      <c r="B177">
        <f t="shared" si="41"/>
        <v>146</v>
      </c>
      <c r="C177" s="4">
        <f t="shared" si="36"/>
        <v>0</v>
      </c>
      <c r="D177" s="2">
        <f t="shared" si="29"/>
        <v>0</v>
      </c>
      <c r="E177" s="4">
        <f t="shared" si="30"/>
        <v>0</v>
      </c>
      <c r="F177" s="4">
        <f t="shared" si="37"/>
        <v>0</v>
      </c>
      <c r="G177" s="4">
        <f t="shared" si="31"/>
        <v>0</v>
      </c>
      <c r="H177" s="4">
        <f t="shared" si="32"/>
        <v>0</v>
      </c>
      <c r="I177" s="4">
        <f t="shared" si="33"/>
        <v>0</v>
      </c>
      <c r="J177" s="4">
        <f t="shared" si="38"/>
        <v>0</v>
      </c>
      <c r="L177" s="2">
        <f t="shared" si="34"/>
        <v>0</v>
      </c>
      <c r="M177" s="55">
        <f t="shared" si="39"/>
        <v>0</v>
      </c>
      <c r="N177" s="2">
        <f t="shared" si="40"/>
        <v>0</v>
      </c>
      <c r="U177" s="4">
        <f>'American Financial'!J177</f>
        <v>0</v>
      </c>
      <c r="V177" s="2">
        <f t="shared" si="35"/>
        <v>0</v>
      </c>
      <c r="W177" s="2">
        <f t="shared" si="28"/>
        <v>0</v>
      </c>
    </row>
    <row r="178" spans="2:23" x14ac:dyDescent="0.2">
      <c r="B178">
        <f t="shared" si="41"/>
        <v>147</v>
      </c>
      <c r="C178" s="4">
        <f t="shared" si="36"/>
        <v>0</v>
      </c>
      <c r="D178" s="2">
        <f t="shared" si="29"/>
        <v>0</v>
      </c>
      <c r="E178" s="4">
        <f t="shared" si="30"/>
        <v>0</v>
      </c>
      <c r="F178" s="4">
        <f t="shared" si="37"/>
        <v>0</v>
      </c>
      <c r="G178" s="4">
        <f t="shared" si="31"/>
        <v>0</v>
      </c>
      <c r="H178" s="4">
        <f t="shared" si="32"/>
        <v>0</v>
      </c>
      <c r="I178" s="4">
        <f t="shared" si="33"/>
        <v>0</v>
      </c>
      <c r="J178" s="4">
        <f t="shared" si="38"/>
        <v>0</v>
      </c>
      <c r="L178" s="2">
        <f t="shared" si="34"/>
        <v>0</v>
      </c>
      <c r="M178" s="55">
        <f t="shared" si="39"/>
        <v>0</v>
      </c>
      <c r="N178" s="2">
        <f t="shared" si="40"/>
        <v>0</v>
      </c>
      <c r="U178" s="4">
        <f>'American Financial'!J178</f>
        <v>0</v>
      </c>
      <c r="V178" s="2">
        <f t="shared" si="35"/>
        <v>0</v>
      </c>
      <c r="W178" s="2">
        <f t="shared" si="28"/>
        <v>0</v>
      </c>
    </row>
    <row r="179" spans="2:23" x14ac:dyDescent="0.2">
      <c r="B179">
        <f t="shared" si="41"/>
        <v>148</v>
      </c>
      <c r="C179" s="4">
        <f t="shared" si="36"/>
        <v>0</v>
      </c>
      <c r="D179" s="2">
        <f t="shared" si="29"/>
        <v>0</v>
      </c>
      <c r="E179" s="4">
        <f t="shared" si="30"/>
        <v>0</v>
      </c>
      <c r="F179" s="4">
        <f t="shared" si="37"/>
        <v>0</v>
      </c>
      <c r="G179" s="4">
        <f t="shared" si="31"/>
        <v>0</v>
      </c>
      <c r="H179" s="4">
        <f t="shared" si="32"/>
        <v>0</v>
      </c>
      <c r="I179" s="4">
        <f t="shared" si="33"/>
        <v>0</v>
      </c>
      <c r="J179" s="4">
        <f t="shared" si="38"/>
        <v>0</v>
      </c>
      <c r="L179" s="2">
        <f t="shared" si="34"/>
        <v>0</v>
      </c>
      <c r="M179" s="55">
        <f t="shared" si="39"/>
        <v>0</v>
      </c>
      <c r="N179" s="2">
        <f t="shared" si="40"/>
        <v>0</v>
      </c>
      <c r="U179" s="4">
        <f>'American Financial'!J179</f>
        <v>0</v>
      </c>
      <c r="V179" s="2">
        <f t="shared" si="35"/>
        <v>0</v>
      </c>
      <c r="W179" s="2">
        <f t="shared" si="28"/>
        <v>0</v>
      </c>
    </row>
    <row r="180" spans="2:23" x14ac:dyDescent="0.2">
      <c r="B180">
        <f t="shared" si="41"/>
        <v>149</v>
      </c>
      <c r="C180" s="4">
        <f t="shared" si="36"/>
        <v>0</v>
      </c>
      <c r="D180" s="2">
        <f t="shared" si="29"/>
        <v>0</v>
      </c>
      <c r="E180" s="4">
        <f t="shared" si="30"/>
        <v>0</v>
      </c>
      <c r="F180" s="4">
        <f t="shared" si="37"/>
        <v>0</v>
      </c>
      <c r="G180" s="4">
        <f t="shared" si="31"/>
        <v>0</v>
      </c>
      <c r="H180" s="4">
        <f t="shared" si="32"/>
        <v>0</v>
      </c>
      <c r="I180" s="4">
        <f t="shared" si="33"/>
        <v>0</v>
      </c>
      <c r="J180" s="4">
        <f t="shared" si="38"/>
        <v>0</v>
      </c>
      <c r="L180" s="2">
        <f t="shared" si="34"/>
        <v>0</v>
      </c>
      <c r="M180" s="55">
        <f t="shared" si="39"/>
        <v>0</v>
      </c>
      <c r="N180" s="2">
        <f t="shared" si="40"/>
        <v>0</v>
      </c>
      <c r="U180" s="4">
        <f>'American Financial'!J180</f>
        <v>0</v>
      </c>
      <c r="V180" s="2">
        <f t="shared" si="35"/>
        <v>0</v>
      </c>
      <c r="W180" s="2">
        <f t="shared" si="28"/>
        <v>0</v>
      </c>
    </row>
    <row r="181" spans="2:23" x14ac:dyDescent="0.2">
      <c r="B181">
        <f t="shared" si="41"/>
        <v>150</v>
      </c>
      <c r="C181" s="4">
        <f t="shared" si="36"/>
        <v>0</v>
      </c>
      <c r="D181" s="2">
        <f t="shared" si="29"/>
        <v>0</v>
      </c>
      <c r="E181" s="4">
        <f t="shared" si="30"/>
        <v>0</v>
      </c>
      <c r="F181" s="4">
        <f t="shared" si="37"/>
        <v>0</v>
      </c>
      <c r="G181" s="4">
        <f t="shared" si="31"/>
        <v>0</v>
      </c>
      <c r="H181" s="4">
        <f t="shared" si="32"/>
        <v>0</v>
      </c>
      <c r="I181" s="4">
        <f t="shared" si="33"/>
        <v>0</v>
      </c>
      <c r="J181" s="4">
        <f t="shared" si="38"/>
        <v>0</v>
      </c>
      <c r="L181" s="2">
        <f t="shared" si="34"/>
        <v>0</v>
      </c>
      <c r="M181" s="55">
        <f t="shared" si="39"/>
        <v>0</v>
      </c>
      <c r="N181" s="2">
        <f t="shared" si="40"/>
        <v>0</v>
      </c>
      <c r="U181" s="4">
        <f>'American Financial'!J181</f>
        <v>0</v>
      </c>
      <c r="V181" s="2">
        <f t="shared" si="35"/>
        <v>0</v>
      </c>
      <c r="W181" s="2">
        <f t="shared" si="28"/>
        <v>0</v>
      </c>
    </row>
    <row r="182" spans="2:23" x14ac:dyDescent="0.2">
      <c r="B182">
        <f t="shared" si="41"/>
        <v>151</v>
      </c>
      <c r="C182" s="4">
        <f t="shared" si="36"/>
        <v>0</v>
      </c>
      <c r="D182" s="2">
        <f t="shared" si="29"/>
        <v>0</v>
      </c>
      <c r="E182" s="4">
        <f t="shared" si="30"/>
        <v>0</v>
      </c>
      <c r="F182" s="4">
        <f t="shared" si="37"/>
        <v>0</v>
      </c>
      <c r="G182" s="4">
        <f t="shared" si="31"/>
        <v>0</v>
      </c>
      <c r="H182" s="4">
        <f t="shared" si="32"/>
        <v>0</v>
      </c>
      <c r="I182" s="4">
        <f t="shared" si="33"/>
        <v>0</v>
      </c>
      <c r="J182" s="4">
        <f t="shared" si="38"/>
        <v>0</v>
      </c>
      <c r="L182" s="2">
        <f t="shared" si="34"/>
        <v>0</v>
      </c>
      <c r="M182" s="55">
        <f t="shared" si="39"/>
        <v>0</v>
      </c>
      <c r="N182" s="2">
        <f t="shared" si="40"/>
        <v>0</v>
      </c>
      <c r="U182" s="4">
        <f>'American Financial'!J182</f>
        <v>0</v>
      </c>
      <c r="V182" s="2">
        <f t="shared" si="35"/>
        <v>0</v>
      </c>
      <c r="W182" s="2">
        <f t="shared" si="28"/>
        <v>0</v>
      </c>
    </row>
    <row r="183" spans="2:23" x14ac:dyDescent="0.2">
      <c r="B183">
        <f t="shared" si="41"/>
        <v>152</v>
      </c>
      <c r="C183" s="4">
        <f t="shared" si="36"/>
        <v>0</v>
      </c>
      <c r="D183" s="2">
        <f t="shared" si="29"/>
        <v>0</v>
      </c>
      <c r="E183" s="4">
        <f t="shared" si="30"/>
        <v>0</v>
      </c>
      <c r="F183" s="4">
        <f t="shared" si="37"/>
        <v>0</v>
      </c>
      <c r="G183" s="4">
        <f t="shared" si="31"/>
        <v>0</v>
      </c>
      <c r="H183" s="4">
        <f t="shared" si="32"/>
        <v>0</v>
      </c>
      <c r="I183" s="4">
        <f t="shared" si="33"/>
        <v>0</v>
      </c>
      <c r="J183" s="4">
        <f t="shared" si="38"/>
        <v>0</v>
      </c>
      <c r="L183" s="2">
        <f t="shared" si="34"/>
        <v>0</v>
      </c>
      <c r="M183" s="55">
        <f t="shared" si="39"/>
        <v>0</v>
      </c>
      <c r="N183" s="2">
        <f t="shared" si="40"/>
        <v>0</v>
      </c>
      <c r="U183" s="4">
        <f>'American Financial'!J183</f>
        <v>0</v>
      </c>
      <c r="V183" s="2">
        <f t="shared" si="35"/>
        <v>0</v>
      </c>
      <c r="W183" s="2">
        <f t="shared" si="28"/>
        <v>0</v>
      </c>
    </row>
    <row r="184" spans="2:23" x14ac:dyDescent="0.2">
      <c r="B184">
        <f t="shared" si="41"/>
        <v>153</v>
      </c>
      <c r="C184" s="4">
        <f t="shared" si="36"/>
        <v>0</v>
      </c>
      <c r="D184" s="2">
        <f t="shared" si="29"/>
        <v>0</v>
      </c>
      <c r="E184" s="4">
        <f t="shared" si="30"/>
        <v>0</v>
      </c>
      <c r="F184" s="4">
        <f t="shared" si="37"/>
        <v>0</v>
      </c>
      <c r="G184" s="4">
        <f t="shared" si="31"/>
        <v>0</v>
      </c>
      <c r="H184" s="4">
        <f t="shared" si="32"/>
        <v>0</v>
      </c>
      <c r="I184" s="4">
        <f t="shared" si="33"/>
        <v>0</v>
      </c>
      <c r="J184" s="4">
        <f t="shared" si="38"/>
        <v>0</v>
      </c>
      <c r="L184" s="2">
        <f t="shared" si="34"/>
        <v>0</v>
      </c>
      <c r="M184" s="55">
        <f t="shared" si="39"/>
        <v>0</v>
      </c>
      <c r="N184" s="2">
        <f t="shared" si="40"/>
        <v>0</v>
      </c>
      <c r="U184" s="4">
        <f>'American Financial'!J184</f>
        <v>0</v>
      </c>
      <c r="V184" s="2">
        <f t="shared" si="35"/>
        <v>0</v>
      </c>
      <c r="W184" s="2">
        <f t="shared" si="28"/>
        <v>0</v>
      </c>
    </row>
    <row r="185" spans="2:23" x14ac:dyDescent="0.2">
      <c r="B185">
        <f t="shared" si="41"/>
        <v>154</v>
      </c>
      <c r="C185" s="4">
        <f t="shared" si="36"/>
        <v>0</v>
      </c>
      <c r="D185" s="2">
        <f t="shared" si="29"/>
        <v>0</v>
      </c>
      <c r="E185" s="4">
        <f t="shared" si="30"/>
        <v>0</v>
      </c>
      <c r="F185" s="4">
        <f t="shared" si="37"/>
        <v>0</v>
      </c>
      <c r="G185" s="4">
        <f t="shared" si="31"/>
        <v>0</v>
      </c>
      <c r="H185" s="4">
        <f t="shared" si="32"/>
        <v>0</v>
      </c>
      <c r="I185" s="4">
        <f t="shared" si="33"/>
        <v>0</v>
      </c>
      <c r="J185" s="4">
        <f t="shared" si="38"/>
        <v>0</v>
      </c>
      <c r="L185" s="2">
        <f t="shared" si="34"/>
        <v>0</v>
      </c>
      <c r="M185" s="55">
        <f t="shared" si="39"/>
        <v>0</v>
      </c>
      <c r="N185" s="2">
        <f t="shared" si="40"/>
        <v>0</v>
      </c>
      <c r="U185" s="4">
        <f>'American Financial'!J185</f>
        <v>0</v>
      </c>
      <c r="V185" s="2">
        <f t="shared" si="35"/>
        <v>0</v>
      </c>
      <c r="W185" s="2">
        <f t="shared" si="28"/>
        <v>0</v>
      </c>
    </row>
    <row r="186" spans="2:23" x14ac:dyDescent="0.2">
      <c r="B186">
        <f t="shared" si="41"/>
        <v>155</v>
      </c>
      <c r="C186" s="4">
        <f t="shared" si="36"/>
        <v>0</v>
      </c>
      <c r="D186" s="2">
        <f t="shared" si="29"/>
        <v>0</v>
      </c>
      <c r="E186" s="4">
        <f t="shared" si="30"/>
        <v>0</v>
      </c>
      <c r="F186" s="4">
        <f t="shared" si="37"/>
        <v>0</v>
      </c>
      <c r="G186" s="4">
        <f t="shared" si="31"/>
        <v>0</v>
      </c>
      <c r="H186" s="4">
        <f t="shared" si="32"/>
        <v>0</v>
      </c>
      <c r="I186" s="4">
        <f t="shared" si="33"/>
        <v>0</v>
      </c>
      <c r="J186" s="4">
        <f t="shared" si="38"/>
        <v>0</v>
      </c>
      <c r="L186" s="2">
        <f t="shared" si="34"/>
        <v>0</v>
      </c>
      <c r="M186" s="55">
        <f t="shared" si="39"/>
        <v>0</v>
      </c>
      <c r="N186" s="2">
        <f t="shared" si="40"/>
        <v>0</v>
      </c>
      <c r="U186" s="4">
        <f>'American Financial'!J186</f>
        <v>0</v>
      </c>
      <c r="V186" s="2">
        <f t="shared" si="35"/>
        <v>0</v>
      </c>
      <c r="W186" s="2">
        <f t="shared" si="28"/>
        <v>0</v>
      </c>
    </row>
    <row r="187" spans="2:23" x14ac:dyDescent="0.2">
      <c r="B187">
        <f t="shared" si="41"/>
        <v>156</v>
      </c>
      <c r="C187" s="4">
        <f t="shared" si="36"/>
        <v>0</v>
      </c>
      <c r="D187" s="2">
        <f t="shared" si="29"/>
        <v>0</v>
      </c>
      <c r="E187" s="4">
        <f t="shared" si="30"/>
        <v>0</v>
      </c>
      <c r="F187" s="4">
        <f t="shared" si="37"/>
        <v>0</v>
      </c>
      <c r="G187" s="4">
        <f t="shared" si="31"/>
        <v>0</v>
      </c>
      <c r="H187" s="4">
        <f t="shared" si="32"/>
        <v>0</v>
      </c>
      <c r="I187" s="4">
        <f t="shared" si="33"/>
        <v>0</v>
      </c>
      <c r="J187" s="4">
        <f t="shared" si="38"/>
        <v>0</v>
      </c>
      <c r="L187" s="2">
        <f t="shared" si="34"/>
        <v>0</v>
      </c>
      <c r="M187" s="55">
        <f t="shared" si="39"/>
        <v>0</v>
      </c>
      <c r="N187" s="2">
        <f t="shared" si="40"/>
        <v>0</v>
      </c>
      <c r="U187" s="4">
        <f>'American Financial'!J187</f>
        <v>0</v>
      </c>
      <c r="V187" s="2">
        <f t="shared" si="35"/>
        <v>0</v>
      </c>
      <c r="W187" s="2">
        <f t="shared" si="28"/>
        <v>0</v>
      </c>
    </row>
    <row r="188" spans="2:23" x14ac:dyDescent="0.2">
      <c r="B188">
        <f t="shared" si="41"/>
        <v>157</v>
      </c>
      <c r="C188" s="4">
        <f t="shared" si="36"/>
        <v>0</v>
      </c>
      <c r="D188" s="2">
        <f t="shared" si="29"/>
        <v>0</v>
      </c>
      <c r="E188" s="4">
        <f t="shared" si="30"/>
        <v>0</v>
      </c>
      <c r="F188" s="4">
        <f t="shared" si="37"/>
        <v>0</v>
      </c>
      <c r="G188" s="4">
        <f t="shared" si="31"/>
        <v>0</v>
      </c>
      <c r="H188" s="4">
        <f t="shared" si="32"/>
        <v>0</v>
      </c>
      <c r="I188" s="4">
        <f t="shared" si="33"/>
        <v>0</v>
      </c>
      <c r="J188" s="4">
        <f t="shared" si="38"/>
        <v>0</v>
      </c>
      <c r="L188" s="2">
        <f t="shared" si="34"/>
        <v>0</v>
      </c>
      <c r="M188" s="55">
        <f t="shared" si="39"/>
        <v>0</v>
      </c>
      <c r="N188" s="2">
        <f t="shared" si="40"/>
        <v>0</v>
      </c>
      <c r="U188" s="4">
        <f>'American Financial'!J188</f>
        <v>0</v>
      </c>
      <c r="V188" s="2">
        <f t="shared" si="35"/>
        <v>0</v>
      </c>
      <c r="W188" s="2">
        <f t="shared" si="28"/>
        <v>0</v>
      </c>
    </row>
    <row r="189" spans="2:23" x14ac:dyDescent="0.2">
      <c r="B189">
        <f t="shared" si="41"/>
        <v>158</v>
      </c>
      <c r="C189" s="4">
        <f t="shared" si="36"/>
        <v>0</v>
      </c>
      <c r="D189" s="2">
        <f t="shared" si="29"/>
        <v>0</v>
      </c>
      <c r="E189" s="4">
        <f t="shared" si="30"/>
        <v>0</v>
      </c>
      <c r="F189" s="4">
        <f t="shared" si="37"/>
        <v>0</v>
      </c>
      <c r="G189" s="4">
        <f t="shared" si="31"/>
        <v>0</v>
      </c>
      <c r="H189" s="4">
        <f t="shared" si="32"/>
        <v>0</v>
      </c>
      <c r="I189" s="4">
        <f t="shared" si="33"/>
        <v>0</v>
      </c>
      <c r="J189" s="4">
        <f t="shared" si="38"/>
        <v>0</v>
      </c>
      <c r="L189" s="2">
        <f t="shared" si="34"/>
        <v>0</v>
      </c>
      <c r="M189" s="55">
        <f t="shared" si="39"/>
        <v>0</v>
      </c>
      <c r="N189" s="2">
        <f t="shared" si="40"/>
        <v>0</v>
      </c>
      <c r="U189" s="4">
        <f>'American Financial'!J189</f>
        <v>0</v>
      </c>
      <c r="V189" s="2">
        <f t="shared" si="35"/>
        <v>0</v>
      </c>
      <c r="W189" s="2">
        <f t="shared" si="28"/>
        <v>0</v>
      </c>
    </row>
    <row r="190" spans="2:23" x14ac:dyDescent="0.2">
      <c r="B190">
        <f t="shared" si="41"/>
        <v>159</v>
      </c>
      <c r="C190" s="4">
        <f t="shared" si="36"/>
        <v>0</v>
      </c>
      <c r="D190" s="2">
        <f t="shared" si="29"/>
        <v>0</v>
      </c>
      <c r="E190" s="4">
        <f t="shared" si="30"/>
        <v>0</v>
      </c>
      <c r="F190" s="4">
        <f t="shared" si="37"/>
        <v>0</v>
      </c>
      <c r="G190" s="4">
        <f t="shared" si="31"/>
        <v>0</v>
      </c>
      <c r="H190" s="4">
        <f t="shared" si="32"/>
        <v>0</v>
      </c>
      <c r="I190" s="4">
        <f t="shared" si="33"/>
        <v>0</v>
      </c>
      <c r="J190" s="4">
        <f t="shared" si="38"/>
        <v>0</v>
      </c>
      <c r="L190" s="2">
        <f t="shared" si="34"/>
        <v>0</v>
      </c>
      <c r="M190" s="55">
        <f t="shared" si="39"/>
        <v>0</v>
      </c>
      <c r="N190" s="2">
        <f t="shared" si="40"/>
        <v>0</v>
      </c>
      <c r="U190" s="4">
        <f>'American Financial'!J190</f>
        <v>0</v>
      </c>
      <c r="V190" s="2">
        <f t="shared" si="35"/>
        <v>0</v>
      </c>
      <c r="W190" s="2">
        <f t="shared" si="28"/>
        <v>0</v>
      </c>
    </row>
    <row r="191" spans="2:23" x14ac:dyDescent="0.2">
      <c r="B191">
        <f t="shared" si="41"/>
        <v>160</v>
      </c>
      <c r="C191" s="4">
        <f t="shared" si="36"/>
        <v>0</v>
      </c>
      <c r="D191" s="2">
        <f t="shared" si="29"/>
        <v>0</v>
      </c>
      <c r="E191" s="4">
        <f t="shared" si="30"/>
        <v>0</v>
      </c>
      <c r="F191" s="4">
        <f t="shared" si="37"/>
        <v>0</v>
      </c>
      <c r="G191" s="4">
        <f t="shared" si="31"/>
        <v>0</v>
      </c>
      <c r="H191" s="4">
        <f t="shared" si="32"/>
        <v>0</v>
      </c>
      <c r="I191" s="4">
        <f t="shared" si="33"/>
        <v>0</v>
      </c>
      <c r="J191" s="4">
        <f t="shared" si="38"/>
        <v>0</v>
      </c>
      <c r="L191" s="2">
        <f t="shared" si="34"/>
        <v>0</v>
      </c>
      <c r="M191" s="55">
        <f t="shared" si="39"/>
        <v>0</v>
      </c>
      <c r="N191" s="2">
        <f t="shared" si="40"/>
        <v>0</v>
      </c>
      <c r="U191" s="4">
        <f>'American Financial'!J191</f>
        <v>0</v>
      </c>
      <c r="V191" s="2">
        <f t="shared" si="35"/>
        <v>0</v>
      </c>
      <c r="W191" s="2">
        <f t="shared" si="28"/>
        <v>0</v>
      </c>
    </row>
    <row r="192" spans="2:23" x14ac:dyDescent="0.2">
      <c r="B192">
        <f t="shared" si="41"/>
        <v>161</v>
      </c>
      <c r="C192" s="4">
        <f t="shared" si="36"/>
        <v>0</v>
      </c>
      <c r="D192" s="2">
        <f t="shared" si="29"/>
        <v>0</v>
      </c>
      <c r="E192" s="4">
        <f t="shared" si="30"/>
        <v>0</v>
      </c>
      <c r="F192" s="4">
        <f t="shared" si="37"/>
        <v>0</v>
      </c>
      <c r="G192" s="4">
        <f t="shared" si="31"/>
        <v>0</v>
      </c>
      <c r="H192" s="4">
        <f t="shared" si="32"/>
        <v>0</v>
      </c>
      <c r="I192" s="4">
        <f t="shared" si="33"/>
        <v>0</v>
      </c>
      <c r="J192" s="4">
        <f t="shared" si="38"/>
        <v>0</v>
      </c>
      <c r="L192" s="2">
        <f t="shared" si="34"/>
        <v>0</v>
      </c>
      <c r="M192" s="55">
        <f t="shared" si="39"/>
        <v>0</v>
      </c>
      <c r="N192" s="2">
        <f t="shared" si="40"/>
        <v>0</v>
      </c>
      <c r="U192" s="4">
        <f>'American Financial'!J192</f>
        <v>0</v>
      </c>
      <c r="V192" s="2">
        <f t="shared" si="35"/>
        <v>0</v>
      </c>
      <c r="W192" s="2">
        <f t="shared" si="28"/>
        <v>0</v>
      </c>
    </row>
    <row r="193" spans="2:23" x14ac:dyDescent="0.2">
      <c r="B193">
        <f t="shared" si="41"/>
        <v>162</v>
      </c>
      <c r="C193" s="4">
        <f t="shared" si="36"/>
        <v>0</v>
      </c>
      <c r="D193" s="2">
        <f t="shared" si="29"/>
        <v>0</v>
      </c>
      <c r="E193" s="4">
        <f t="shared" si="30"/>
        <v>0</v>
      </c>
      <c r="F193" s="4">
        <f t="shared" si="37"/>
        <v>0</v>
      </c>
      <c r="G193" s="4">
        <f t="shared" si="31"/>
        <v>0</v>
      </c>
      <c r="H193" s="4">
        <f t="shared" si="32"/>
        <v>0</v>
      </c>
      <c r="I193" s="4">
        <f t="shared" si="33"/>
        <v>0</v>
      </c>
      <c r="J193" s="4">
        <f t="shared" si="38"/>
        <v>0</v>
      </c>
      <c r="L193" s="2">
        <f t="shared" si="34"/>
        <v>0</v>
      </c>
      <c r="M193" s="55">
        <f t="shared" si="39"/>
        <v>0</v>
      </c>
      <c r="N193" s="2">
        <f t="shared" si="40"/>
        <v>0</v>
      </c>
      <c r="U193" s="4">
        <f>'American Financial'!J193</f>
        <v>0</v>
      </c>
      <c r="V193" s="2">
        <f t="shared" si="35"/>
        <v>0</v>
      </c>
      <c r="W193" s="2">
        <f t="shared" si="28"/>
        <v>0</v>
      </c>
    </row>
    <row r="194" spans="2:23" x14ac:dyDescent="0.2">
      <c r="B194">
        <f t="shared" si="41"/>
        <v>163</v>
      </c>
      <c r="C194" s="4">
        <f t="shared" si="36"/>
        <v>0</v>
      </c>
      <c r="D194" s="2">
        <f t="shared" si="29"/>
        <v>0</v>
      </c>
      <c r="E194" s="4">
        <f t="shared" si="30"/>
        <v>0</v>
      </c>
      <c r="F194" s="4">
        <f t="shared" si="37"/>
        <v>0</v>
      </c>
      <c r="G194" s="4">
        <f t="shared" si="31"/>
        <v>0</v>
      </c>
      <c r="H194" s="4">
        <f t="shared" si="32"/>
        <v>0</v>
      </c>
      <c r="I194" s="4">
        <f t="shared" si="33"/>
        <v>0</v>
      </c>
      <c r="J194" s="4">
        <f t="shared" si="38"/>
        <v>0</v>
      </c>
      <c r="L194" s="2">
        <f t="shared" si="34"/>
        <v>0</v>
      </c>
      <c r="M194" s="55">
        <f t="shared" si="39"/>
        <v>0</v>
      </c>
      <c r="N194" s="2">
        <f t="shared" si="40"/>
        <v>0</v>
      </c>
      <c r="U194" s="4">
        <f>'American Financial'!J194</f>
        <v>0</v>
      </c>
      <c r="V194" s="2">
        <f t="shared" si="35"/>
        <v>0</v>
      </c>
      <c r="W194" s="2">
        <f t="shared" si="28"/>
        <v>0</v>
      </c>
    </row>
    <row r="195" spans="2:23" x14ac:dyDescent="0.2">
      <c r="B195">
        <f t="shared" si="41"/>
        <v>164</v>
      </c>
      <c r="C195" s="4">
        <f t="shared" si="36"/>
        <v>0</v>
      </c>
      <c r="D195" s="2">
        <f t="shared" si="29"/>
        <v>0</v>
      </c>
      <c r="E195" s="4">
        <f t="shared" si="30"/>
        <v>0</v>
      </c>
      <c r="F195" s="4">
        <f t="shared" si="37"/>
        <v>0</v>
      </c>
      <c r="G195" s="4">
        <f t="shared" si="31"/>
        <v>0</v>
      </c>
      <c r="H195" s="4">
        <f t="shared" si="32"/>
        <v>0</v>
      </c>
      <c r="I195" s="4">
        <f t="shared" si="33"/>
        <v>0</v>
      </c>
      <c r="J195" s="4">
        <f t="shared" si="38"/>
        <v>0</v>
      </c>
      <c r="L195" s="2">
        <f t="shared" si="34"/>
        <v>0</v>
      </c>
      <c r="M195" s="55">
        <f t="shared" si="39"/>
        <v>0</v>
      </c>
      <c r="N195" s="2">
        <f t="shared" si="40"/>
        <v>0</v>
      </c>
      <c r="U195" s="4">
        <f>'American Financial'!J195</f>
        <v>0</v>
      </c>
      <c r="V195" s="2">
        <f t="shared" si="35"/>
        <v>0</v>
      </c>
      <c r="W195" s="2">
        <f t="shared" si="28"/>
        <v>0</v>
      </c>
    </row>
    <row r="196" spans="2:23" x14ac:dyDescent="0.2">
      <c r="B196">
        <f t="shared" si="41"/>
        <v>165</v>
      </c>
      <c r="C196" s="4">
        <f t="shared" si="36"/>
        <v>0</v>
      </c>
      <c r="D196" s="2">
        <f t="shared" si="29"/>
        <v>0</v>
      </c>
      <c r="E196" s="4">
        <f t="shared" si="30"/>
        <v>0</v>
      </c>
      <c r="F196" s="4">
        <f t="shared" si="37"/>
        <v>0</v>
      </c>
      <c r="G196" s="4">
        <f t="shared" si="31"/>
        <v>0</v>
      </c>
      <c r="H196" s="4">
        <f t="shared" si="32"/>
        <v>0</v>
      </c>
      <c r="I196" s="4">
        <f t="shared" si="33"/>
        <v>0</v>
      </c>
      <c r="J196" s="4">
        <f t="shared" si="38"/>
        <v>0</v>
      </c>
      <c r="L196" s="2">
        <f t="shared" si="34"/>
        <v>0</v>
      </c>
      <c r="M196" s="55">
        <f t="shared" si="39"/>
        <v>0</v>
      </c>
      <c r="N196" s="2">
        <f t="shared" si="40"/>
        <v>0</v>
      </c>
      <c r="U196" s="4">
        <f>'American Financial'!J196</f>
        <v>0</v>
      </c>
      <c r="V196" s="2">
        <f t="shared" si="35"/>
        <v>0</v>
      </c>
      <c r="W196" s="2">
        <f t="shared" si="28"/>
        <v>0</v>
      </c>
    </row>
    <row r="197" spans="2:23" x14ac:dyDescent="0.2">
      <c r="B197">
        <f t="shared" si="41"/>
        <v>166</v>
      </c>
      <c r="C197" s="4">
        <f t="shared" si="36"/>
        <v>0</v>
      </c>
      <c r="D197" s="2">
        <f t="shared" si="29"/>
        <v>0</v>
      </c>
      <c r="E197" s="4">
        <f t="shared" si="30"/>
        <v>0</v>
      </c>
      <c r="F197" s="4">
        <f t="shared" si="37"/>
        <v>0</v>
      </c>
      <c r="G197" s="4">
        <f t="shared" si="31"/>
        <v>0</v>
      </c>
      <c r="H197" s="4">
        <f t="shared" si="32"/>
        <v>0</v>
      </c>
      <c r="I197" s="4">
        <f t="shared" si="33"/>
        <v>0</v>
      </c>
      <c r="J197" s="4">
        <f t="shared" si="38"/>
        <v>0</v>
      </c>
      <c r="L197" s="2">
        <f t="shared" si="34"/>
        <v>0</v>
      </c>
      <c r="M197" s="55">
        <f t="shared" si="39"/>
        <v>0</v>
      </c>
      <c r="N197" s="2">
        <f t="shared" si="40"/>
        <v>0</v>
      </c>
      <c r="U197" s="4">
        <f>'American Financial'!J197</f>
        <v>0</v>
      </c>
      <c r="V197" s="2">
        <f t="shared" si="35"/>
        <v>0</v>
      </c>
      <c r="W197" s="2">
        <f t="shared" si="28"/>
        <v>0</v>
      </c>
    </row>
    <row r="198" spans="2:23" x14ac:dyDescent="0.2">
      <c r="B198">
        <f t="shared" si="41"/>
        <v>167</v>
      </c>
      <c r="C198" s="4">
        <f t="shared" si="36"/>
        <v>0</v>
      </c>
      <c r="D198" s="2">
        <f t="shared" si="29"/>
        <v>0</v>
      </c>
      <c r="E198" s="4">
        <f t="shared" si="30"/>
        <v>0</v>
      </c>
      <c r="F198" s="4">
        <f t="shared" si="37"/>
        <v>0</v>
      </c>
      <c r="G198" s="4">
        <f t="shared" si="31"/>
        <v>0</v>
      </c>
      <c r="H198" s="4">
        <f t="shared" si="32"/>
        <v>0</v>
      </c>
      <c r="I198" s="4">
        <f t="shared" si="33"/>
        <v>0</v>
      </c>
      <c r="J198" s="4">
        <f t="shared" si="38"/>
        <v>0</v>
      </c>
      <c r="L198" s="2">
        <f t="shared" si="34"/>
        <v>0</v>
      </c>
      <c r="M198" s="55">
        <f t="shared" si="39"/>
        <v>0</v>
      </c>
      <c r="N198" s="2">
        <f t="shared" si="40"/>
        <v>0</v>
      </c>
      <c r="U198" s="4">
        <f>'American Financial'!J198</f>
        <v>0</v>
      </c>
      <c r="V198" s="2">
        <f t="shared" si="35"/>
        <v>0</v>
      </c>
      <c r="W198" s="2">
        <f t="shared" si="28"/>
        <v>0</v>
      </c>
    </row>
    <row r="199" spans="2:23" x14ac:dyDescent="0.2">
      <c r="B199">
        <f t="shared" si="41"/>
        <v>168</v>
      </c>
      <c r="C199" s="4">
        <f t="shared" si="36"/>
        <v>0</v>
      </c>
      <c r="D199" s="2">
        <f t="shared" si="29"/>
        <v>0</v>
      </c>
      <c r="E199" s="4">
        <f t="shared" si="30"/>
        <v>0</v>
      </c>
      <c r="F199" s="4">
        <f t="shared" si="37"/>
        <v>0</v>
      </c>
      <c r="G199" s="4">
        <f t="shared" si="31"/>
        <v>0</v>
      </c>
      <c r="H199" s="4">
        <f t="shared" si="32"/>
        <v>0</v>
      </c>
      <c r="I199" s="4">
        <f t="shared" si="33"/>
        <v>0</v>
      </c>
      <c r="J199" s="4">
        <f t="shared" si="38"/>
        <v>0</v>
      </c>
      <c r="L199" s="2">
        <f t="shared" si="34"/>
        <v>0</v>
      </c>
      <c r="M199" s="55">
        <f t="shared" si="39"/>
        <v>0</v>
      </c>
      <c r="N199" s="2">
        <f t="shared" si="40"/>
        <v>0</v>
      </c>
      <c r="U199" s="4">
        <f>'American Financial'!J199</f>
        <v>0</v>
      </c>
      <c r="V199" s="2">
        <f t="shared" si="35"/>
        <v>0</v>
      </c>
      <c r="W199" s="2">
        <f t="shared" si="28"/>
        <v>0</v>
      </c>
    </row>
    <row r="200" spans="2:23" x14ac:dyDescent="0.2">
      <c r="B200">
        <f t="shared" si="41"/>
        <v>169</v>
      </c>
      <c r="C200" s="4">
        <f t="shared" si="36"/>
        <v>0</v>
      </c>
      <c r="D200" s="2">
        <f t="shared" si="29"/>
        <v>0</v>
      </c>
      <c r="E200" s="4">
        <f t="shared" si="30"/>
        <v>0</v>
      </c>
      <c r="F200" s="4">
        <f t="shared" si="37"/>
        <v>0</v>
      </c>
      <c r="G200" s="4">
        <f t="shared" si="31"/>
        <v>0</v>
      </c>
      <c r="H200" s="4">
        <f t="shared" si="32"/>
        <v>0</v>
      </c>
      <c r="I200" s="4">
        <f t="shared" si="33"/>
        <v>0</v>
      </c>
      <c r="J200" s="4">
        <f t="shared" si="38"/>
        <v>0</v>
      </c>
      <c r="L200" s="2">
        <f t="shared" si="34"/>
        <v>0</v>
      </c>
      <c r="M200" s="55">
        <f t="shared" si="39"/>
        <v>0</v>
      </c>
      <c r="N200" s="2">
        <f t="shared" si="40"/>
        <v>0</v>
      </c>
      <c r="U200" s="4">
        <f>'American Financial'!J200</f>
        <v>0</v>
      </c>
      <c r="V200" s="2">
        <f t="shared" si="35"/>
        <v>0</v>
      </c>
      <c r="W200" s="2">
        <f t="shared" si="28"/>
        <v>0</v>
      </c>
    </row>
    <row r="201" spans="2:23" x14ac:dyDescent="0.2">
      <c r="B201">
        <f t="shared" si="41"/>
        <v>170</v>
      </c>
      <c r="C201" s="4">
        <f t="shared" si="36"/>
        <v>0</v>
      </c>
      <c r="D201" s="2">
        <f t="shared" si="29"/>
        <v>0</v>
      </c>
      <c r="E201" s="4">
        <f t="shared" si="30"/>
        <v>0</v>
      </c>
      <c r="F201" s="4">
        <f t="shared" si="37"/>
        <v>0</v>
      </c>
      <c r="G201" s="4">
        <f t="shared" si="31"/>
        <v>0</v>
      </c>
      <c r="H201" s="4">
        <f t="shared" si="32"/>
        <v>0</v>
      </c>
      <c r="I201" s="4">
        <f t="shared" si="33"/>
        <v>0</v>
      </c>
      <c r="J201" s="4">
        <f t="shared" si="38"/>
        <v>0</v>
      </c>
      <c r="L201" s="2">
        <f t="shared" si="34"/>
        <v>0</v>
      </c>
      <c r="M201" s="55">
        <f t="shared" si="39"/>
        <v>0</v>
      </c>
      <c r="N201" s="2">
        <f t="shared" si="40"/>
        <v>0</v>
      </c>
      <c r="U201" s="4">
        <f>'American Financial'!J201</f>
        <v>0</v>
      </c>
      <c r="V201" s="2">
        <f t="shared" si="35"/>
        <v>0</v>
      </c>
      <c r="W201" s="2">
        <f t="shared" si="28"/>
        <v>0</v>
      </c>
    </row>
    <row r="202" spans="2:23" x14ac:dyDescent="0.2">
      <c r="B202">
        <f t="shared" si="41"/>
        <v>171</v>
      </c>
      <c r="C202" s="4">
        <f t="shared" si="36"/>
        <v>0</v>
      </c>
      <c r="D202" s="2">
        <f t="shared" si="29"/>
        <v>0</v>
      </c>
      <c r="E202" s="4">
        <f t="shared" si="30"/>
        <v>0</v>
      </c>
      <c r="F202" s="4">
        <f t="shared" si="37"/>
        <v>0</v>
      </c>
      <c r="G202" s="4">
        <f t="shared" si="31"/>
        <v>0</v>
      </c>
      <c r="H202" s="4">
        <f t="shared" si="32"/>
        <v>0</v>
      </c>
      <c r="I202" s="4">
        <f t="shared" si="33"/>
        <v>0</v>
      </c>
      <c r="J202" s="4">
        <f t="shared" si="38"/>
        <v>0</v>
      </c>
      <c r="L202" s="2">
        <f t="shared" si="34"/>
        <v>0</v>
      </c>
      <c r="M202" s="55">
        <f t="shared" si="39"/>
        <v>0</v>
      </c>
      <c r="N202" s="2">
        <f t="shared" si="40"/>
        <v>0</v>
      </c>
      <c r="U202" s="4">
        <f>'American Financial'!J202</f>
        <v>0</v>
      </c>
      <c r="V202" s="2">
        <f t="shared" si="35"/>
        <v>0</v>
      </c>
      <c r="W202" s="2">
        <f t="shared" si="28"/>
        <v>0</v>
      </c>
    </row>
    <row r="203" spans="2:23" x14ac:dyDescent="0.2">
      <c r="B203">
        <f t="shared" si="41"/>
        <v>172</v>
      </c>
      <c r="C203" s="4">
        <f t="shared" si="36"/>
        <v>0</v>
      </c>
      <c r="D203" s="2">
        <f t="shared" si="29"/>
        <v>0</v>
      </c>
      <c r="E203" s="4">
        <f t="shared" si="30"/>
        <v>0</v>
      </c>
      <c r="F203" s="4">
        <f t="shared" si="37"/>
        <v>0</v>
      </c>
      <c r="G203" s="4">
        <f t="shared" si="31"/>
        <v>0</v>
      </c>
      <c r="H203" s="4">
        <f t="shared" si="32"/>
        <v>0</v>
      </c>
      <c r="I203" s="4">
        <f t="shared" si="33"/>
        <v>0</v>
      </c>
      <c r="J203" s="4">
        <f t="shared" si="38"/>
        <v>0</v>
      </c>
      <c r="L203" s="2">
        <f t="shared" si="34"/>
        <v>0</v>
      </c>
      <c r="M203" s="55">
        <f t="shared" si="39"/>
        <v>0</v>
      </c>
      <c r="N203" s="2">
        <f t="shared" si="40"/>
        <v>0</v>
      </c>
      <c r="U203" s="4">
        <f>'American Financial'!J203</f>
        <v>0</v>
      </c>
      <c r="V203" s="2">
        <f t="shared" si="35"/>
        <v>0</v>
      </c>
      <c r="W203" s="2">
        <f t="shared" si="28"/>
        <v>0</v>
      </c>
    </row>
    <row r="204" spans="2:23" x14ac:dyDescent="0.2">
      <c r="B204">
        <f t="shared" si="41"/>
        <v>173</v>
      </c>
      <c r="C204" s="4">
        <f t="shared" si="36"/>
        <v>0</v>
      </c>
      <c r="D204" s="2">
        <f t="shared" si="29"/>
        <v>0</v>
      </c>
      <c r="E204" s="4">
        <f t="shared" si="30"/>
        <v>0</v>
      </c>
      <c r="F204" s="4">
        <f t="shared" si="37"/>
        <v>0</v>
      </c>
      <c r="G204" s="4">
        <f t="shared" si="31"/>
        <v>0</v>
      </c>
      <c r="H204" s="4">
        <f t="shared" si="32"/>
        <v>0</v>
      </c>
      <c r="I204" s="4">
        <f t="shared" si="33"/>
        <v>0</v>
      </c>
      <c r="J204" s="4">
        <f t="shared" si="38"/>
        <v>0</v>
      </c>
      <c r="L204" s="2">
        <f t="shared" si="34"/>
        <v>0</v>
      </c>
      <c r="M204" s="55">
        <f t="shared" si="39"/>
        <v>0</v>
      </c>
      <c r="N204" s="2">
        <f t="shared" si="40"/>
        <v>0</v>
      </c>
      <c r="U204" s="4">
        <f>'American Financial'!J204</f>
        <v>0</v>
      </c>
      <c r="V204" s="2">
        <f t="shared" si="35"/>
        <v>0</v>
      </c>
      <c r="W204" s="2">
        <f t="shared" si="28"/>
        <v>0</v>
      </c>
    </row>
    <row r="205" spans="2:23" x14ac:dyDescent="0.2">
      <c r="B205">
        <f t="shared" si="41"/>
        <v>174</v>
      </c>
      <c r="C205" s="4">
        <f t="shared" si="36"/>
        <v>0</v>
      </c>
      <c r="D205" s="2">
        <f t="shared" si="29"/>
        <v>0</v>
      </c>
      <c r="E205" s="4">
        <f t="shared" si="30"/>
        <v>0</v>
      </c>
      <c r="F205" s="4">
        <f t="shared" si="37"/>
        <v>0</v>
      </c>
      <c r="G205" s="4">
        <f t="shared" si="31"/>
        <v>0</v>
      </c>
      <c r="H205" s="4">
        <f t="shared" si="32"/>
        <v>0</v>
      </c>
      <c r="I205" s="4">
        <f t="shared" si="33"/>
        <v>0</v>
      </c>
      <c r="J205" s="4">
        <f t="shared" si="38"/>
        <v>0</v>
      </c>
      <c r="L205" s="2">
        <f t="shared" si="34"/>
        <v>0</v>
      </c>
      <c r="M205" s="55">
        <f t="shared" si="39"/>
        <v>0</v>
      </c>
      <c r="N205" s="2">
        <f t="shared" si="40"/>
        <v>0</v>
      </c>
      <c r="U205" s="4">
        <f>'American Financial'!J205</f>
        <v>0</v>
      </c>
      <c r="V205" s="2">
        <f t="shared" si="35"/>
        <v>0</v>
      </c>
      <c r="W205" s="2">
        <f t="shared" si="28"/>
        <v>0</v>
      </c>
    </row>
    <row r="206" spans="2:23" x14ac:dyDescent="0.2">
      <c r="B206">
        <f t="shared" si="41"/>
        <v>175</v>
      </c>
      <c r="C206" s="4">
        <f t="shared" si="36"/>
        <v>0</v>
      </c>
      <c r="D206" s="2">
        <f t="shared" si="29"/>
        <v>0</v>
      </c>
      <c r="E206" s="4">
        <f t="shared" si="30"/>
        <v>0</v>
      </c>
      <c r="F206" s="4">
        <f t="shared" si="37"/>
        <v>0</v>
      </c>
      <c r="G206" s="4">
        <f t="shared" si="31"/>
        <v>0</v>
      </c>
      <c r="H206" s="4">
        <f t="shared" si="32"/>
        <v>0</v>
      </c>
      <c r="I206" s="4">
        <f t="shared" si="33"/>
        <v>0</v>
      </c>
      <c r="J206" s="4">
        <f t="shared" si="38"/>
        <v>0</v>
      </c>
      <c r="L206" s="2">
        <f t="shared" si="34"/>
        <v>0</v>
      </c>
      <c r="M206" s="55">
        <f t="shared" si="39"/>
        <v>0</v>
      </c>
      <c r="N206" s="2">
        <f t="shared" si="40"/>
        <v>0</v>
      </c>
      <c r="U206" s="4">
        <f>'American Financial'!J206</f>
        <v>0</v>
      </c>
      <c r="V206" s="2">
        <f t="shared" si="35"/>
        <v>0</v>
      </c>
      <c r="W206" s="2">
        <f t="shared" si="28"/>
        <v>0</v>
      </c>
    </row>
    <row r="207" spans="2:23" x14ac:dyDescent="0.2">
      <c r="B207">
        <f t="shared" si="41"/>
        <v>176</v>
      </c>
      <c r="C207" s="4">
        <f t="shared" si="36"/>
        <v>0</v>
      </c>
      <c r="D207" s="2">
        <f t="shared" si="29"/>
        <v>0</v>
      </c>
      <c r="E207" s="4">
        <f t="shared" si="30"/>
        <v>0</v>
      </c>
      <c r="F207" s="4">
        <f t="shared" si="37"/>
        <v>0</v>
      </c>
      <c r="G207" s="4">
        <f t="shared" si="31"/>
        <v>0</v>
      </c>
      <c r="H207" s="4">
        <f t="shared" si="32"/>
        <v>0</v>
      </c>
      <c r="I207" s="4">
        <f t="shared" si="33"/>
        <v>0</v>
      </c>
      <c r="J207" s="4">
        <f t="shared" si="38"/>
        <v>0</v>
      </c>
      <c r="L207" s="2">
        <f t="shared" si="34"/>
        <v>0</v>
      </c>
      <c r="M207" s="55">
        <f t="shared" si="39"/>
        <v>0</v>
      </c>
      <c r="N207" s="2">
        <f t="shared" si="40"/>
        <v>0</v>
      </c>
      <c r="U207" s="4">
        <f>'American Financial'!J207</f>
        <v>0</v>
      </c>
      <c r="V207" s="2">
        <f t="shared" si="35"/>
        <v>0</v>
      </c>
      <c r="W207" s="2">
        <f t="shared" si="28"/>
        <v>0</v>
      </c>
    </row>
    <row r="208" spans="2:23" x14ac:dyDescent="0.2">
      <c r="B208">
        <f t="shared" si="41"/>
        <v>177</v>
      </c>
      <c r="C208" s="4">
        <f t="shared" si="36"/>
        <v>0</v>
      </c>
      <c r="D208" s="2">
        <f t="shared" si="29"/>
        <v>0</v>
      </c>
      <c r="E208" s="4">
        <f t="shared" si="30"/>
        <v>0</v>
      </c>
      <c r="F208" s="4">
        <f t="shared" si="37"/>
        <v>0</v>
      </c>
      <c r="G208" s="4">
        <f t="shared" si="31"/>
        <v>0</v>
      </c>
      <c r="H208" s="4">
        <f t="shared" si="32"/>
        <v>0</v>
      </c>
      <c r="I208" s="4">
        <f t="shared" si="33"/>
        <v>0</v>
      </c>
      <c r="J208" s="4">
        <f t="shared" si="38"/>
        <v>0</v>
      </c>
      <c r="L208" s="2">
        <f t="shared" si="34"/>
        <v>0</v>
      </c>
      <c r="M208" s="55">
        <f t="shared" si="39"/>
        <v>0</v>
      </c>
      <c r="N208" s="2">
        <f t="shared" si="40"/>
        <v>0</v>
      </c>
      <c r="U208" s="4">
        <f>'American Financial'!J208</f>
        <v>0</v>
      </c>
      <c r="V208" s="2">
        <f t="shared" si="35"/>
        <v>0</v>
      </c>
      <c r="W208" s="2">
        <f t="shared" si="28"/>
        <v>0</v>
      </c>
    </row>
    <row r="209" spans="2:23" x14ac:dyDescent="0.2">
      <c r="B209">
        <f t="shared" si="41"/>
        <v>178</v>
      </c>
      <c r="C209" s="4">
        <f t="shared" si="36"/>
        <v>0</v>
      </c>
      <c r="D209" s="2">
        <f t="shared" si="29"/>
        <v>0</v>
      </c>
      <c r="E209" s="4">
        <f t="shared" si="30"/>
        <v>0</v>
      </c>
      <c r="F209" s="4">
        <f t="shared" si="37"/>
        <v>0</v>
      </c>
      <c r="G209" s="4">
        <f t="shared" si="31"/>
        <v>0</v>
      </c>
      <c r="H209" s="4">
        <f t="shared" si="32"/>
        <v>0</v>
      </c>
      <c r="I209" s="4">
        <f t="shared" si="33"/>
        <v>0</v>
      </c>
      <c r="J209" s="4">
        <f t="shared" si="38"/>
        <v>0</v>
      </c>
      <c r="L209" s="2">
        <f t="shared" si="34"/>
        <v>0</v>
      </c>
      <c r="M209" s="55">
        <f t="shared" si="39"/>
        <v>0</v>
      </c>
      <c r="N209" s="2">
        <f t="shared" si="40"/>
        <v>0</v>
      </c>
      <c r="U209" s="4">
        <f>'American Financial'!J209</f>
        <v>0</v>
      </c>
      <c r="V209" s="2">
        <f t="shared" si="35"/>
        <v>0</v>
      </c>
      <c r="W209" s="2">
        <f t="shared" si="28"/>
        <v>0</v>
      </c>
    </row>
    <row r="210" spans="2:23" x14ac:dyDescent="0.2">
      <c r="B210">
        <f t="shared" si="41"/>
        <v>179</v>
      </c>
      <c r="C210" s="4">
        <f t="shared" si="36"/>
        <v>0</v>
      </c>
      <c r="D210" s="2">
        <f t="shared" si="29"/>
        <v>0</v>
      </c>
      <c r="E210" s="4">
        <f t="shared" si="30"/>
        <v>0</v>
      </c>
      <c r="F210" s="4">
        <f t="shared" si="37"/>
        <v>0</v>
      </c>
      <c r="G210" s="4">
        <f t="shared" si="31"/>
        <v>0</v>
      </c>
      <c r="H210" s="4">
        <f t="shared" si="32"/>
        <v>0</v>
      </c>
      <c r="I210" s="4">
        <f t="shared" si="33"/>
        <v>0</v>
      </c>
      <c r="J210" s="4">
        <f t="shared" si="38"/>
        <v>0</v>
      </c>
      <c r="L210" s="2">
        <f t="shared" si="34"/>
        <v>0</v>
      </c>
      <c r="M210" s="55">
        <f t="shared" si="39"/>
        <v>0</v>
      </c>
      <c r="N210" s="2">
        <f t="shared" si="40"/>
        <v>0</v>
      </c>
      <c r="U210" s="4">
        <f>'American Financial'!J210</f>
        <v>0</v>
      </c>
      <c r="V210" s="2">
        <f t="shared" si="35"/>
        <v>0</v>
      </c>
      <c r="W210" s="2">
        <f t="shared" si="28"/>
        <v>0</v>
      </c>
    </row>
    <row r="211" spans="2:23" x14ac:dyDescent="0.2">
      <c r="B211">
        <f t="shared" si="41"/>
        <v>180</v>
      </c>
      <c r="C211" s="4">
        <f t="shared" si="36"/>
        <v>0</v>
      </c>
      <c r="D211" s="2">
        <f t="shared" si="29"/>
        <v>0</v>
      </c>
      <c r="E211" s="4">
        <f t="shared" si="30"/>
        <v>0</v>
      </c>
      <c r="F211" s="4">
        <f t="shared" si="37"/>
        <v>0</v>
      </c>
      <c r="G211" s="4">
        <f t="shared" si="31"/>
        <v>0</v>
      </c>
      <c r="H211" s="4">
        <f t="shared" si="32"/>
        <v>0</v>
      </c>
      <c r="I211" s="4">
        <f t="shared" si="33"/>
        <v>0</v>
      </c>
      <c r="J211" s="4">
        <f t="shared" si="38"/>
        <v>0</v>
      </c>
      <c r="L211" s="2">
        <f t="shared" si="34"/>
        <v>0</v>
      </c>
      <c r="M211" s="55">
        <f t="shared" si="39"/>
        <v>0</v>
      </c>
      <c r="N211" s="2">
        <f t="shared" si="40"/>
        <v>0</v>
      </c>
      <c r="U211" s="4">
        <f>'American Financial'!J211</f>
        <v>0</v>
      </c>
      <c r="V211" s="2">
        <f t="shared" si="35"/>
        <v>0</v>
      </c>
      <c r="W211" s="2">
        <f t="shared" si="28"/>
        <v>0</v>
      </c>
    </row>
    <row r="212" spans="2:23" x14ac:dyDescent="0.2">
      <c r="B212">
        <f t="shared" si="41"/>
        <v>181</v>
      </c>
      <c r="C212" s="4">
        <f t="shared" si="36"/>
        <v>0</v>
      </c>
      <c r="D212" s="2">
        <f t="shared" si="29"/>
        <v>0</v>
      </c>
      <c r="E212" s="4">
        <f t="shared" si="30"/>
        <v>0</v>
      </c>
      <c r="F212" s="4">
        <f t="shared" si="37"/>
        <v>0</v>
      </c>
      <c r="G212" s="4">
        <f t="shared" si="31"/>
        <v>0</v>
      </c>
      <c r="H212" s="4">
        <f t="shared" si="32"/>
        <v>0</v>
      </c>
      <c r="I212" s="4">
        <f t="shared" si="33"/>
        <v>0</v>
      </c>
      <c r="J212" s="4">
        <f t="shared" si="38"/>
        <v>0</v>
      </c>
      <c r="L212" s="2">
        <f t="shared" si="34"/>
        <v>0</v>
      </c>
      <c r="M212" s="55">
        <f t="shared" si="39"/>
        <v>0</v>
      </c>
      <c r="N212" s="2">
        <f t="shared" si="40"/>
        <v>0</v>
      </c>
      <c r="U212" s="4">
        <f>'American Financial'!J212</f>
        <v>0</v>
      </c>
      <c r="V212" s="2">
        <f t="shared" si="35"/>
        <v>0</v>
      </c>
      <c r="W212" s="2">
        <f t="shared" si="28"/>
        <v>0</v>
      </c>
    </row>
    <row r="213" spans="2:23" x14ac:dyDescent="0.2">
      <c r="B213">
        <f t="shared" si="41"/>
        <v>182</v>
      </c>
      <c r="C213" s="4">
        <f t="shared" si="36"/>
        <v>0</v>
      </c>
      <c r="D213" s="2">
        <f t="shared" si="29"/>
        <v>0</v>
      </c>
      <c r="E213" s="4">
        <f t="shared" si="30"/>
        <v>0</v>
      </c>
      <c r="F213" s="4">
        <f t="shared" si="37"/>
        <v>0</v>
      </c>
      <c r="G213" s="4">
        <f t="shared" si="31"/>
        <v>0</v>
      </c>
      <c r="H213" s="4">
        <f t="shared" si="32"/>
        <v>0</v>
      </c>
      <c r="I213" s="4">
        <f t="shared" si="33"/>
        <v>0</v>
      </c>
      <c r="J213" s="4">
        <f t="shared" si="38"/>
        <v>0</v>
      </c>
      <c r="L213" s="2">
        <f t="shared" si="34"/>
        <v>0</v>
      </c>
      <c r="M213" s="55">
        <f t="shared" si="39"/>
        <v>0</v>
      </c>
      <c r="N213" s="2">
        <f t="shared" si="40"/>
        <v>0</v>
      </c>
      <c r="U213" s="4">
        <f>'American Financial'!J213</f>
        <v>0</v>
      </c>
      <c r="V213" s="2">
        <f t="shared" si="35"/>
        <v>0</v>
      </c>
      <c r="W213" s="2">
        <f t="shared" si="28"/>
        <v>0</v>
      </c>
    </row>
    <row r="214" spans="2:23" x14ac:dyDescent="0.2">
      <c r="B214">
        <f t="shared" si="41"/>
        <v>183</v>
      </c>
      <c r="C214" s="4">
        <f t="shared" si="36"/>
        <v>0</v>
      </c>
      <c r="D214" s="2">
        <f t="shared" si="29"/>
        <v>0</v>
      </c>
      <c r="E214" s="4">
        <f t="shared" si="30"/>
        <v>0</v>
      </c>
      <c r="F214" s="4">
        <f t="shared" si="37"/>
        <v>0</v>
      </c>
      <c r="G214" s="4">
        <f t="shared" si="31"/>
        <v>0</v>
      </c>
      <c r="H214" s="4">
        <f t="shared" si="32"/>
        <v>0</v>
      </c>
      <c r="I214" s="4">
        <f t="shared" si="33"/>
        <v>0</v>
      </c>
      <c r="J214" s="4">
        <f t="shared" si="38"/>
        <v>0</v>
      </c>
      <c r="L214" s="2">
        <f t="shared" si="34"/>
        <v>0</v>
      </c>
      <c r="M214" s="55">
        <f t="shared" si="39"/>
        <v>0</v>
      </c>
      <c r="N214" s="2">
        <f t="shared" si="40"/>
        <v>0</v>
      </c>
      <c r="U214" s="4">
        <f>'American Financial'!J214</f>
        <v>0</v>
      </c>
      <c r="V214" s="2">
        <f t="shared" si="35"/>
        <v>0</v>
      </c>
      <c r="W214" s="2">
        <f t="shared" si="28"/>
        <v>0</v>
      </c>
    </row>
    <row r="215" spans="2:23" x14ac:dyDescent="0.2">
      <c r="B215">
        <f t="shared" si="41"/>
        <v>184</v>
      </c>
      <c r="C215" s="4">
        <f t="shared" si="36"/>
        <v>0</v>
      </c>
      <c r="D215" s="2">
        <f t="shared" si="29"/>
        <v>0</v>
      </c>
      <c r="E215" s="4">
        <f t="shared" si="30"/>
        <v>0</v>
      </c>
      <c r="F215" s="4">
        <f t="shared" si="37"/>
        <v>0</v>
      </c>
      <c r="G215" s="4">
        <f t="shared" si="31"/>
        <v>0</v>
      </c>
      <c r="H215" s="4">
        <f t="shared" si="32"/>
        <v>0</v>
      </c>
      <c r="I215" s="4">
        <f t="shared" si="33"/>
        <v>0</v>
      </c>
      <c r="J215" s="4">
        <f t="shared" si="38"/>
        <v>0</v>
      </c>
      <c r="L215" s="2">
        <f t="shared" si="34"/>
        <v>0</v>
      </c>
      <c r="M215" s="55">
        <f t="shared" si="39"/>
        <v>0</v>
      </c>
      <c r="N215" s="2">
        <f t="shared" si="40"/>
        <v>0</v>
      </c>
      <c r="U215" s="4">
        <f>'American Financial'!J215</f>
        <v>0</v>
      </c>
      <c r="V215" s="2">
        <f t="shared" si="35"/>
        <v>0</v>
      </c>
      <c r="W215" s="2">
        <f t="shared" si="28"/>
        <v>0</v>
      </c>
    </row>
    <row r="216" spans="2:23" x14ac:dyDescent="0.2">
      <c r="B216">
        <f t="shared" si="41"/>
        <v>185</v>
      </c>
      <c r="C216" s="4">
        <f t="shared" si="36"/>
        <v>0</v>
      </c>
      <c r="D216" s="2">
        <f t="shared" si="29"/>
        <v>0</v>
      </c>
      <c r="E216" s="4">
        <f t="shared" si="30"/>
        <v>0</v>
      </c>
      <c r="F216" s="4">
        <f t="shared" si="37"/>
        <v>0</v>
      </c>
      <c r="G216" s="4">
        <f t="shared" si="31"/>
        <v>0</v>
      </c>
      <c r="H216" s="4">
        <f t="shared" si="32"/>
        <v>0</v>
      </c>
      <c r="I216" s="4">
        <f t="shared" si="33"/>
        <v>0</v>
      </c>
      <c r="J216" s="4">
        <f t="shared" si="38"/>
        <v>0</v>
      </c>
      <c r="L216" s="2">
        <f t="shared" si="34"/>
        <v>0</v>
      </c>
      <c r="M216" s="55">
        <f t="shared" si="39"/>
        <v>0</v>
      </c>
      <c r="N216" s="2">
        <f t="shared" si="40"/>
        <v>0</v>
      </c>
      <c r="U216" s="4">
        <f>'American Financial'!J216</f>
        <v>0</v>
      </c>
      <c r="V216" s="2">
        <f t="shared" si="35"/>
        <v>0</v>
      </c>
      <c r="W216" s="2">
        <f t="shared" si="28"/>
        <v>0</v>
      </c>
    </row>
    <row r="217" spans="2:23" x14ac:dyDescent="0.2">
      <c r="B217">
        <f t="shared" si="41"/>
        <v>186</v>
      </c>
      <c r="C217" s="4">
        <f t="shared" si="36"/>
        <v>0</v>
      </c>
      <c r="D217" s="2">
        <f t="shared" si="29"/>
        <v>0</v>
      </c>
      <c r="E217" s="4">
        <f t="shared" si="30"/>
        <v>0</v>
      </c>
      <c r="F217" s="4">
        <f t="shared" si="37"/>
        <v>0</v>
      </c>
      <c r="G217" s="4">
        <f t="shared" si="31"/>
        <v>0</v>
      </c>
      <c r="H217" s="4">
        <f t="shared" si="32"/>
        <v>0</v>
      </c>
      <c r="I217" s="4">
        <f t="shared" si="33"/>
        <v>0</v>
      </c>
      <c r="J217" s="4">
        <f t="shared" si="38"/>
        <v>0</v>
      </c>
      <c r="L217" s="2">
        <f t="shared" si="34"/>
        <v>0</v>
      </c>
      <c r="M217" s="55">
        <f t="shared" si="39"/>
        <v>0</v>
      </c>
      <c r="N217" s="2">
        <f t="shared" si="40"/>
        <v>0</v>
      </c>
      <c r="U217" s="4">
        <f>'American Financial'!J217</f>
        <v>0</v>
      </c>
      <c r="V217" s="2">
        <f t="shared" si="35"/>
        <v>0</v>
      </c>
      <c r="W217" s="2">
        <f t="shared" si="28"/>
        <v>0</v>
      </c>
    </row>
    <row r="218" spans="2:23" x14ac:dyDescent="0.2">
      <c r="B218">
        <f t="shared" si="41"/>
        <v>187</v>
      </c>
      <c r="C218" s="4">
        <f t="shared" si="36"/>
        <v>0</v>
      </c>
      <c r="D218" s="2">
        <f t="shared" si="29"/>
        <v>0</v>
      </c>
      <c r="E218" s="4">
        <f t="shared" si="30"/>
        <v>0</v>
      </c>
      <c r="F218" s="4">
        <f t="shared" si="37"/>
        <v>0</v>
      </c>
      <c r="G218" s="4">
        <f t="shared" si="31"/>
        <v>0</v>
      </c>
      <c r="H218" s="4">
        <f t="shared" si="32"/>
        <v>0</v>
      </c>
      <c r="I218" s="4">
        <f t="shared" si="33"/>
        <v>0</v>
      </c>
      <c r="J218" s="4">
        <f t="shared" si="38"/>
        <v>0</v>
      </c>
      <c r="L218" s="2">
        <f t="shared" si="34"/>
        <v>0</v>
      </c>
      <c r="M218" s="55">
        <f t="shared" si="39"/>
        <v>0</v>
      </c>
      <c r="N218" s="2">
        <f t="shared" si="40"/>
        <v>0</v>
      </c>
      <c r="U218" s="4">
        <f>'American Financial'!J218</f>
        <v>0</v>
      </c>
      <c r="V218" s="2">
        <f t="shared" si="35"/>
        <v>0</v>
      </c>
      <c r="W218" s="2">
        <f t="shared" si="28"/>
        <v>0</v>
      </c>
    </row>
    <row r="219" spans="2:23" x14ac:dyDescent="0.2">
      <c r="B219">
        <f t="shared" si="41"/>
        <v>188</v>
      </c>
      <c r="C219" s="4">
        <f t="shared" si="36"/>
        <v>0</v>
      </c>
      <c r="D219" s="2">
        <f t="shared" si="29"/>
        <v>0</v>
      </c>
      <c r="E219" s="4">
        <f t="shared" si="30"/>
        <v>0</v>
      </c>
      <c r="F219" s="4">
        <f t="shared" si="37"/>
        <v>0</v>
      </c>
      <c r="G219" s="4">
        <f t="shared" si="31"/>
        <v>0</v>
      </c>
      <c r="H219" s="4">
        <f t="shared" si="32"/>
        <v>0</v>
      </c>
      <c r="I219" s="4">
        <f t="shared" si="33"/>
        <v>0</v>
      </c>
      <c r="J219" s="4">
        <f t="shared" si="38"/>
        <v>0</v>
      </c>
      <c r="L219" s="2">
        <f t="shared" si="34"/>
        <v>0</v>
      </c>
      <c r="M219" s="55">
        <f t="shared" si="39"/>
        <v>0</v>
      </c>
      <c r="N219" s="2">
        <f t="shared" si="40"/>
        <v>0</v>
      </c>
      <c r="U219" s="4">
        <f>'American Financial'!J219</f>
        <v>0</v>
      </c>
      <c r="V219" s="2">
        <f t="shared" si="35"/>
        <v>0</v>
      </c>
      <c r="W219" s="2">
        <f t="shared" si="28"/>
        <v>0</v>
      </c>
    </row>
    <row r="220" spans="2:23" x14ac:dyDescent="0.2">
      <c r="B220">
        <f t="shared" si="41"/>
        <v>189</v>
      </c>
      <c r="C220" s="4">
        <f t="shared" si="36"/>
        <v>0</v>
      </c>
      <c r="D220" s="2">
        <f t="shared" si="29"/>
        <v>0</v>
      </c>
      <c r="E220" s="4">
        <f t="shared" si="30"/>
        <v>0</v>
      </c>
      <c r="F220" s="4">
        <f t="shared" si="37"/>
        <v>0</v>
      </c>
      <c r="G220" s="4">
        <f t="shared" si="31"/>
        <v>0</v>
      </c>
      <c r="H220" s="4">
        <f t="shared" si="32"/>
        <v>0</v>
      </c>
      <c r="I220" s="4">
        <f t="shared" si="33"/>
        <v>0</v>
      </c>
      <c r="J220" s="4">
        <f t="shared" si="38"/>
        <v>0</v>
      </c>
      <c r="L220" s="2">
        <f t="shared" si="34"/>
        <v>0</v>
      </c>
      <c r="M220" s="55">
        <f t="shared" si="39"/>
        <v>0</v>
      </c>
      <c r="N220" s="2">
        <f t="shared" si="40"/>
        <v>0</v>
      </c>
      <c r="U220" s="4">
        <f>'American Financial'!J220</f>
        <v>0</v>
      </c>
      <c r="V220" s="2">
        <f t="shared" si="35"/>
        <v>0</v>
      </c>
      <c r="W220" s="2">
        <f t="shared" si="28"/>
        <v>0</v>
      </c>
    </row>
    <row r="221" spans="2:23" x14ac:dyDescent="0.2">
      <c r="B221">
        <f t="shared" si="41"/>
        <v>190</v>
      </c>
      <c r="C221" s="4">
        <f t="shared" si="36"/>
        <v>0</v>
      </c>
      <c r="D221" s="2">
        <f t="shared" si="29"/>
        <v>0</v>
      </c>
      <c r="E221" s="4">
        <f t="shared" si="30"/>
        <v>0</v>
      </c>
      <c r="F221" s="4">
        <f t="shared" si="37"/>
        <v>0</v>
      </c>
      <c r="G221" s="4">
        <f t="shared" si="31"/>
        <v>0</v>
      </c>
      <c r="H221" s="4">
        <f t="shared" si="32"/>
        <v>0</v>
      </c>
      <c r="I221" s="4">
        <f t="shared" si="33"/>
        <v>0</v>
      </c>
      <c r="J221" s="4">
        <f t="shared" si="38"/>
        <v>0</v>
      </c>
      <c r="L221" s="2">
        <f t="shared" si="34"/>
        <v>0</v>
      </c>
      <c r="M221" s="55">
        <f t="shared" si="39"/>
        <v>0</v>
      </c>
      <c r="N221" s="2">
        <f t="shared" si="40"/>
        <v>0</v>
      </c>
      <c r="U221" s="4">
        <f>'American Financial'!J221</f>
        <v>0</v>
      </c>
      <c r="V221" s="2">
        <f t="shared" si="35"/>
        <v>0</v>
      </c>
      <c r="W221" s="2">
        <f t="shared" si="28"/>
        <v>0</v>
      </c>
    </row>
    <row r="222" spans="2:23" x14ac:dyDescent="0.2">
      <c r="B222">
        <f t="shared" si="41"/>
        <v>191</v>
      </c>
      <c r="C222" s="4">
        <f t="shared" si="36"/>
        <v>0</v>
      </c>
      <c r="D222" s="2">
        <f t="shared" si="29"/>
        <v>0</v>
      </c>
      <c r="E222" s="4">
        <f t="shared" si="30"/>
        <v>0</v>
      </c>
      <c r="F222" s="4">
        <f t="shared" si="37"/>
        <v>0</v>
      </c>
      <c r="G222" s="4">
        <f t="shared" si="31"/>
        <v>0</v>
      </c>
      <c r="H222" s="4">
        <f t="shared" si="32"/>
        <v>0</v>
      </c>
      <c r="I222" s="4">
        <f t="shared" si="33"/>
        <v>0</v>
      </c>
      <c r="J222" s="4">
        <f t="shared" si="38"/>
        <v>0</v>
      </c>
      <c r="L222" s="2">
        <f t="shared" si="34"/>
        <v>0</v>
      </c>
      <c r="M222" s="55">
        <f t="shared" si="39"/>
        <v>0</v>
      </c>
      <c r="N222" s="2">
        <f t="shared" si="40"/>
        <v>0</v>
      </c>
      <c r="U222" s="4">
        <f>'American Financial'!J222</f>
        <v>0</v>
      </c>
      <c r="V222" s="2">
        <f t="shared" si="35"/>
        <v>0</v>
      </c>
      <c r="W222" s="2">
        <f t="shared" si="28"/>
        <v>0</v>
      </c>
    </row>
    <row r="223" spans="2:23" x14ac:dyDescent="0.2">
      <c r="B223">
        <f t="shared" si="41"/>
        <v>192</v>
      </c>
      <c r="C223" s="4">
        <f t="shared" si="36"/>
        <v>0</v>
      </c>
      <c r="D223" s="2">
        <f t="shared" si="29"/>
        <v>0</v>
      </c>
      <c r="E223" s="4">
        <f t="shared" si="30"/>
        <v>0</v>
      </c>
      <c r="F223" s="4">
        <f t="shared" si="37"/>
        <v>0</v>
      </c>
      <c r="G223" s="4">
        <f t="shared" si="31"/>
        <v>0</v>
      </c>
      <c r="H223" s="4">
        <f t="shared" si="32"/>
        <v>0</v>
      </c>
      <c r="I223" s="4">
        <f t="shared" si="33"/>
        <v>0</v>
      </c>
      <c r="J223" s="4">
        <f t="shared" si="38"/>
        <v>0</v>
      </c>
      <c r="L223" s="2">
        <f t="shared" si="34"/>
        <v>0</v>
      </c>
      <c r="M223" s="55">
        <f t="shared" si="39"/>
        <v>0</v>
      </c>
      <c r="N223" s="2">
        <f t="shared" si="40"/>
        <v>0</v>
      </c>
      <c r="U223" s="4">
        <f>'American Financial'!J223</f>
        <v>0</v>
      </c>
      <c r="V223" s="2">
        <f t="shared" si="35"/>
        <v>0</v>
      </c>
      <c r="W223" s="2">
        <f t="shared" ref="W223:W286" si="42">V223-U223</f>
        <v>0</v>
      </c>
    </row>
    <row r="224" spans="2:23" x14ac:dyDescent="0.2">
      <c r="B224">
        <f t="shared" si="41"/>
        <v>193</v>
      </c>
      <c r="C224" s="4">
        <f t="shared" si="36"/>
        <v>0</v>
      </c>
      <c r="D224" s="2">
        <f t="shared" ref="D224:D287" si="43">IF(B224&lt;=$C$12,IF(B224&lt;=$C$7,ROUND($C$4*$C$8/$C$6,2),$C$20),0)</f>
        <v>0</v>
      </c>
      <c r="E224" s="4">
        <f t="shared" ref="E224:E287" si="44">IF(B224&lt;=$C$12,ROUND(C224*$C$8/$C$6,2),0)</f>
        <v>0</v>
      </c>
      <c r="F224" s="4">
        <f t="shared" si="37"/>
        <v>0</v>
      </c>
      <c r="G224" s="4">
        <f t="shared" ref="G224:G287" si="45">IF(B224&lt;=$C$12,C224-F224,0)</f>
        <v>0</v>
      </c>
      <c r="H224" s="4">
        <f t="shared" ref="H224:H287" si="46">IF(B224=$C$12,$C$13*G224,0)</f>
        <v>0</v>
      </c>
      <c r="I224" s="4">
        <f t="shared" ref="I224:I287" si="47">IF(B224=$C$12,G224+H224,0)</f>
        <v>0</v>
      </c>
      <c r="J224" s="4">
        <f t="shared" si="38"/>
        <v>0</v>
      </c>
      <c r="L224" s="2">
        <f t="shared" ref="L224:L287" si="48">IF(B224&lt;=$C$12,L223+$M$16,0)</f>
        <v>0</v>
      </c>
      <c r="M224" s="55">
        <f t="shared" si="39"/>
        <v>0</v>
      </c>
      <c r="N224" s="2">
        <f t="shared" si="40"/>
        <v>0</v>
      </c>
      <c r="U224" s="4">
        <f>'American Financial'!J224</f>
        <v>0</v>
      </c>
      <c r="V224" s="2">
        <f t="shared" ref="V224:V287" si="49">J224</f>
        <v>0</v>
      </c>
      <c r="W224" s="2">
        <f t="shared" si="42"/>
        <v>0</v>
      </c>
    </row>
    <row r="225" spans="2:23" x14ac:dyDescent="0.2">
      <c r="B225">
        <f t="shared" si="41"/>
        <v>194</v>
      </c>
      <c r="C225" s="4">
        <f t="shared" ref="C225:C288" si="50">IF(B225&lt;=$C$12,G224,0)</f>
        <v>0</v>
      </c>
      <c r="D225" s="2">
        <f t="shared" si="43"/>
        <v>0</v>
      </c>
      <c r="E225" s="4">
        <f t="shared" si="44"/>
        <v>0</v>
      </c>
      <c r="F225" s="4">
        <f t="shared" ref="F225:F288" si="51">IF(B225&lt;=$C$12,D225-E225,0)</f>
        <v>0</v>
      </c>
      <c r="G225" s="4">
        <f t="shared" si="45"/>
        <v>0</v>
      </c>
      <c r="H225" s="4">
        <f t="shared" si="46"/>
        <v>0</v>
      </c>
      <c r="I225" s="4">
        <f t="shared" si="47"/>
        <v>0</v>
      </c>
      <c r="J225" s="4">
        <f t="shared" ref="J225:J288" si="52">IF(B225&lt;=$C$12,-D225-I225,0)</f>
        <v>0</v>
      </c>
      <c r="L225" s="2">
        <f t="shared" si="48"/>
        <v>0</v>
      </c>
      <c r="M225" s="55">
        <f t="shared" ref="M225:M288" si="53">($M$17/$C$6)*L225</f>
        <v>0</v>
      </c>
      <c r="N225" s="2">
        <f t="shared" ref="N225:N288" si="54">J225-M225</f>
        <v>0</v>
      </c>
      <c r="U225" s="4">
        <f>'American Financial'!J225</f>
        <v>0</v>
      </c>
      <c r="V225" s="2">
        <f t="shared" si="49"/>
        <v>0</v>
      </c>
      <c r="W225" s="2">
        <f t="shared" si="42"/>
        <v>0</v>
      </c>
    </row>
    <row r="226" spans="2:23" x14ac:dyDescent="0.2">
      <c r="B226">
        <f t="shared" ref="B226:B289" si="55">B225+1</f>
        <v>195</v>
      </c>
      <c r="C226" s="4">
        <f t="shared" si="50"/>
        <v>0</v>
      </c>
      <c r="D226" s="2">
        <f t="shared" si="43"/>
        <v>0</v>
      </c>
      <c r="E226" s="4">
        <f t="shared" si="44"/>
        <v>0</v>
      </c>
      <c r="F226" s="4">
        <f t="shared" si="51"/>
        <v>0</v>
      </c>
      <c r="G226" s="4">
        <f t="shared" si="45"/>
        <v>0</v>
      </c>
      <c r="H226" s="4">
        <f t="shared" si="46"/>
        <v>0</v>
      </c>
      <c r="I226" s="4">
        <f t="shared" si="47"/>
        <v>0</v>
      </c>
      <c r="J226" s="4">
        <f t="shared" si="52"/>
        <v>0</v>
      </c>
      <c r="L226" s="2">
        <f t="shared" si="48"/>
        <v>0</v>
      </c>
      <c r="M226" s="55">
        <f t="shared" si="53"/>
        <v>0</v>
      </c>
      <c r="N226" s="2">
        <f t="shared" si="54"/>
        <v>0</v>
      </c>
      <c r="U226" s="4">
        <f>'American Financial'!J226</f>
        <v>0</v>
      </c>
      <c r="V226" s="2">
        <f t="shared" si="49"/>
        <v>0</v>
      </c>
      <c r="W226" s="2">
        <f t="shared" si="42"/>
        <v>0</v>
      </c>
    </row>
    <row r="227" spans="2:23" x14ac:dyDescent="0.2">
      <c r="B227">
        <f t="shared" si="55"/>
        <v>196</v>
      </c>
      <c r="C227" s="4">
        <f t="shared" si="50"/>
        <v>0</v>
      </c>
      <c r="D227" s="2">
        <f t="shared" si="43"/>
        <v>0</v>
      </c>
      <c r="E227" s="4">
        <f t="shared" si="44"/>
        <v>0</v>
      </c>
      <c r="F227" s="4">
        <f t="shared" si="51"/>
        <v>0</v>
      </c>
      <c r="G227" s="4">
        <f t="shared" si="45"/>
        <v>0</v>
      </c>
      <c r="H227" s="4">
        <f t="shared" si="46"/>
        <v>0</v>
      </c>
      <c r="I227" s="4">
        <f t="shared" si="47"/>
        <v>0</v>
      </c>
      <c r="J227" s="4">
        <f t="shared" si="52"/>
        <v>0</v>
      </c>
      <c r="L227" s="2">
        <f t="shared" si="48"/>
        <v>0</v>
      </c>
      <c r="M227" s="55">
        <f t="shared" si="53"/>
        <v>0</v>
      </c>
      <c r="N227" s="2">
        <f t="shared" si="54"/>
        <v>0</v>
      </c>
      <c r="U227" s="4">
        <f>'American Financial'!J227</f>
        <v>0</v>
      </c>
      <c r="V227" s="2">
        <f t="shared" si="49"/>
        <v>0</v>
      </c>
      <c r="W227" s="2">
        <f t="shared" si="42"/>
        <v>0</v>
      </c>
    </row>
    <row r="228" spans="2:23" x14ac:dyDescent="0.2">
      <c r="B228">
        <f t="shared" si="55"/>
        <v>197</v>
      </c>
      <c r="C228" s="4">
        <f t="shared" si="50"/>
        <v>0</v>
      </c>
      <c r="D228" s="2">
        <f t="shared" si="43"/>
        <v>0</v>
      </c>
      <c r="E228" s="4">
        <f t="shared" si="44"/>
        <v>0</v>
      </c>
      <c r="F228" s="4">
        <f t="shared" si="51"/>
        <v>0</v>
      </c>
      <c r="G228" s="4">
        <f t="shared" si="45"/>
        <v>0</v>
      </c>
      <c r="H228" s="4">
        <f t="shared" si="46"/>
        <v>0</v>
      </c>
      <c r="I228" s="4">
        <f t="shared" si="47"/>
        <v>0</v>
      </c>
      <c r="J228" s="4">
        <f t="shared" si="52"/>
        <v>0</v>
      </c>
      <c r="L228" s="2">
        <f t="shared" si="48"/>
        <v>0</v>
      </c>
      <c r="M228" s="55">
        <f t="shared" si="53"/>
        <v>0</v>
      </c>
      <c r="N228" s="2">
        <f t="shared" si="54"/>
        <v>0</v>
      </c>
      <c r="U228" s="4">
        <f>'American Financial'!J228</f>
        <v>0</v>
      </c>
      <c r="V228" s="2">
        <f t="shared" si="49"/>
        <v>0</v>
      </c>
      <c r="W228" s="2">
        <f t="shared" si="42"/>
        <v>0</v>
      </c>
    </row>
    <row r="229" spans="2:23" x14ac:dyDescent="0.2">
      <c r="B229">
        <f t="shared" si="55"/>
        <v>198</v>
      </c>
      <c r="C229" s="4">
        <f t="shared" si="50"/>
        <v>0</v>
      </c>
      <c r="D229" s="2">
        <f t="shared" si="43"/>
        <v>0</v>
      </c>
      <c r="E229" s="4">
        <f t="shared" si="44"/>
        <v>0</v>
      </c>
      <c r="F229" s="4">
        <f t="shared" si="51"/>
        <v>0</v>
      </c>
      <c r="G229" s="4">
        <f t="shared" si="45"/>
        <v>0</v>
      </c>
      <c r="H229" s="4">
        <f t="shared" si="46"/>
        <v>0</v>
      </c>
      <c r="I229" s="4">
        <f t="shared" si="47"/>
        <v>0</v>
      </c>
      <c r="J229" s="4">
        <f t="shared" si="52"/>
        <v>0</v>
      </c>
      <c r="L229" s="2">
        <f t="shared" si="48"/>
        <v>0</v>
      </c>
      <c r="M229" s="55">
        <f t="shared" si="53"/>
        <v>0</v>
      </c>
      <c r="N229" s="2">
        <f t="shared" si="54"/>
        <v>0</v>
      </c>
      <c r="U229" s="4">
        <f>'American Financial'!J229</f>
        <v>0</v>
      </c>
      <c r="V229" s="2">
        <f t="shared" si="49"/>
        <v>0</v>
      </c>
      <c r="W229" s="2">
        <f t="shared" si="42"/>
        <v>0</v>
      </c>
    </row>
    <row r="230" spans="2:23" x14ac:dyDescent="0.2">
      <c r="B230">
        <f t="shared" si="55"/>
        <v>199</v>
      </c>
      <c r="C230" s="4">
        <f t="shared" si="50"/>
        <v>0</v>
      </c>
      <c r="D230" s="2">
        <f t="shared" si="43"/>
        <v>0</v>
      </c>
      <c r="E230" s="4">
        <f t="shared" si="44"/>
        <v>0</v>
      </c>
      <c r="F230" s="4">
        <f t="shared" si="51"/>
        <v>0</v>
      </c>
      <c r="G230" s="4">
        <f t="shared" si="45"/>
        <v>0</v>
      </c>
      <c r="H230" s="4">
        <f t="shared" si="46"/>
        <v>0</v>
      </c>
      <c r="I230" s="4">
        <f t="shared" si="47"/>
        <v>0</v>
      </c>
      <c r="J230" s="4">
        <f t="shared" si="52"/>
        <v>0</v>
      </c>
      <c r="L230" s="2">
        <f t="shared" si="48"/>
        <v>0</v>
      </c>
      <c r="M230" s="55">
        <f t="shared" si="53"/>
        <v>0</v>
      </c>
      <c r="N230" s="2">
        <f t="shared" si="54"/>
        <v>0</v>
      </c>
      <c r="U230" s="4">
        <f>'American Financial'!J230</f>
        <v>0</v>
      </c>
      <c r="V230" s="2">
        <f t="shared" si="49"/>
        <v>0</v>
      </c>
      <c r="W230" s="2">
        <f t="shared" si="42"/>
        <v>0</v>
      </c>
    </row>
    <row r="231" spans="2:23" x14ac:dyDescent="0.2">
      <c r="B231">
        <f t="shared" si="55"/>
        <v>200</v>
      </c>
      <c r="C231" s="4">
        <f t="shared" si="50"/>
        <v>0</v>
      </c>
      <c r="D231" s="2">
        <f t="shared" si="43"/>
        <v>0</v>
      </c>
      <c r="E231" s="4">
        <f t="shared" si="44"/>
        <v>0</v>
      </c>
      <c r="F231" s="4">
        <f t="shared" si="51"/>
        <v>0</v>
      </c>
      <c r="G231" s="4">
        <f t="shared" si="45"/>
        <v>0</v>
      </c>
      <c r="H231" s="4">
        <f t="shared" si="46"/>
        <v>0</v>
      </c>
      <c r="I231" s="4">
        <f t="shared" si="47"/>
        <v>0</v>
      </c>
      <c r="J231" s="4">
        <f t="shared" si="52"/>
        <v>0</v>
      </c>
      <c r="L231" s="2">
        <f t="shared" si="48"/>
        <v>0</v>
      </c>
      <c r="M231" s="55">
        <f t="shared" si="53"/>
        <v>0</v>
      </c>
      <c r="N231" s="2">
        <f t="shared" si="54"/>
        <v>0</v>
      </c>
      <c r="U231" s="4">
        <f>'American Financial'!J231</f>
        <v>0</v>
      </c>
      <c r="V231" s="2">
        <f t="shared" si="49"/>
        <v>0</v>
      </c>
      <c r="W231" s="2">
        <f t="shared" si="42"/>
        <v>0</v>
      </c>
    </row>
    <row r="232" spans="2:23" x14ac:dyDescent="0.2">
      <c r="B232">
        <f t="shared" si="55"/>
        <v>201</v>
      </c>
      <c r="C232" s="4">
        <f t="shared" si="50"/>
        <v>0</v>
      </c>
      <c r="D232" s="2">
        <f t="shared" si="43"/>
        <v>0</v>
      </c>
      <c r="E232" s="4">
        <f t="shared" si="44"/>
        <v>0</v>
      </c>
      <c r="F232" s="4">
        <f t="shared" si="51"/>
        <v>0</v>
      </c>
      <c r="G232" s="4">
        <f t="shared" si="45"/>
        <v>0</v>
      </c>
      <c r="H232" s="4">
        <f t="shared" si="46"/>
        <v>0</v>
      </c>
      <c r="I232" s="4">
        <f t="shared" si="47"/>
        <v>0</v>
      </c>
      <c r="J232" s="4">
        <f t="shared" si="52"/>
        <v>0</v>
      </c>
      <c r="L232" s="2">
        <f t="shared" si="48"/>
        <v>0</v>
      </c>
      <c r="M232" s="55">
        <f t="shared" si="53"/>
        <v>0</v>
      </c>
      <c r="N232" s="2">
        <f t="shared" si="54"/>
        <v>0</v>
      </c>
      <c r="U232" s="4">
        <f>'American Financial'!J232</f>
        <v>0</v>
      </c>
      <c r="V232" s="2">
        <f t="shared" si="49"/>
        <v>0</v>
      </c>
      <c r="W232" s="2">
        <f t="shared" si="42"/>
        <v>0</v>
      </c>
    </row>
    <row r="233" spans="2:23" x14ac:dyDescent="0.2">
      <c r="B233">
        <f t="shared" si="55"/>
        <v>202</v>
      </c>
      <c r="C233" s="4">
        <f t="shared" si="50"/>
        <v>0</v>
      </c>
      <c r="D233" s="2">
        <f t="shared" si="43"/>
        <v>0</v>
      </c>
      <c r="E233" s="4">
        <f t="shared" si="44"/>
        <v>0</v>
      </c>
      <c r="F233" s="4">
        <f t="shared" si="51"/>
        <v>0</v>
      </c>
      <c r="G233" s="4">
        <f t="shared" si="45"/>
        <v>0</v>
      </c>
      <c r="H233" s="4">
        <f t="shared" si="46"/>
        <v>0</v>
      </c>
      <c r="I233" s="4">
        <f t="shared" si="47"/>
        <v>0</v>
      </c>
      <c r="J233" s="4">
        <f t="shared" si="52"/>
        <v>0</v>
      </c>
      <c r="L233" s="2">
        <f t="shared" si="48"/>
        <v>0</v>
      </c>
      <c r="M233" s="55">
        <f t="shared" si="53"/>
        <v>0</v>
      </c>
      <c r="N233" s="2">
        <f t="shared" si="54"/>
        <v>0</v>
      </c>
      <c r="U233" s="4">
        <f>'American Financial'!J233</f>
        <v>0</v>
      </c>
      <c r="V233" s="2">
        <f t="shared" si="49"/>
        <v>0</v>
      </c>
      <c r="W233" s="2">
        <f t="shared" si="42"/>
        <v>0</v>
      </c>
    </row>
    <row r="234" spans="2:23" x14ac:dyDescent="0.2">
      <c r="B234">
        <f t="shared" si="55"/>
        <v>203</v>
      </c>
      <c r="C234" s="4">
        <f t="shared" si="50"/>
        <v>0</v>
      </c>
      <c r="D234" s="2">
        <f t="shared" si="43"/>
        <v>0</v>
      </c>
      <c r="E234" s="4">
        <f t="shared" si="44"/>
        <v>0</v>
      </c>
      <c r="F234" s="4">
        <f t="shared" si="51"/>
        <v>0</v>
      </c>
      <c r="G234" s="4">
        <f t="shared" si="45"/>
        <v>0</v>
      </c>
      <c r="H234" s="4">
        <f t="shared" si="46"/>
        <v>0</v>
      </c>
      <c r="I234" s="4">
        <f t="shared" si="47"/>
        <v>0</v>
      </c>
      <c r="J234" s="4">
        <f t="shared" si="52"/>
        <v>0</v>
      </c>
      <c r="L234" s="2">
        <f t="shared" si="48"/>
        <v>0</v>
      </c>
      <c r="M234" s="55">
        <f t="shared" si="53"/>
        <v>0</v>
      </c>
      <c r="N234" s="2">
        <f t="shared" si="54"/>
        <v>0</v>
      </c>
      <c r="U234" s="4">
        <f>'American Financial'!J234</f>
        <v>0</v>
      </c>
      <c r="V234" s="2">
        <f t="shared" si="49"/>
        <v>0</v>
      </c>
      <c r="W234" s="2">
        <f t="shared" si="42"/>
        <v>0</v>
      </c>
    </row>
    <row r="235" spans="2:23" x14ac:dyDescent="0.2">
      <c r="B235">
        <f t="shared" si="55"/>
        <v>204</v>
      </c>
      <c r="C235" s="4">
        <f t="shared" si="50"/>
        <v>0</v>
      </c>
      <c r="D235" s="2">
        <f t="shared" si="43"/>
        <v>0</v>
      </c>
      <c r="E235" s="4">
        <f t="shared" si="44"/>
        <v>0</v>
      </c>
      <c r="F235" s="4">
        <f t="shared" si="51"/>
        <v>0</v>
      </c>
      <c r="G235" s="4">
        <f t="shared" si="45"/>
        <v>0</v>
      </c>
      <c r="H235" s="4">
        <f t="shared" si="46"/>
        <v>0</v>
      </c>
      <c r="I235" s="4">
        <f t="shared" si="47"/>
        <v>0</v>
      </c>
      <c r="J235" s="4">
        <f t="shared" si="52"/>
        <v>0</v>
      </c>
      <c r="L235" s="2">
        <f t="shared" si="48"/>
        <v>0</v>
      </c>
      <c r="M235" s="55">
        <f t="shared" si="53"/>
        <v>0</v>
      </c>
      <c r="N235" s="2">
        <f t="shared" si="54"/>
        <v>0</v>
      </c>
      <c r="U235" s="4">
        <f>'American Financial'!J235</f>
        <v>0</v>
      </c>
      <c r="V235" s="2">
        <f t="shared" si="49"/>
        <v>0</v>
      </c>
      <c r="W235" s="2">
        <f t="shared" si="42"/>
        <v>0</v>
      </c>
    </row>
    <row r="236" spans="2:23" x14ac:dyDescent="0.2">
      <c r="B236">
        <f t="shared" si="55"/>
        <v>205</v>
      </c>
      <c r="C236" s="4">
        <f t="shared" si="50"/>
        <v>0</v>
      </c>
      <c r="D236" s="2">
        <f t="shared" si="43"/>
        <v>0</v>
      </c>
      <c r="E236" s="4">
        <f t="shared" si="44"/>
        <v>0</v>
      </c>
      <c r="F236" s="4">
        <f t="shared" si="51"/>
        <v>0</v>
      </c>
      <c r="G236" s="4">
        <f t="shared" si="45"/>
        <v>0</v>
      </c>
      <c r="H236" s="4">
        <f t="shared" si="46"/>
        <v>0</v>
      </c>
      <c r="I236" s="4">
        <f t="shared" si="47"/>
        <v>0</v>
      </c>
      <c r="J236" s="4">
        <f t="shared" si="52"/>
        <v>0</v>
      </c>
      <c r="L236" s="2">
        <f t="shared" si="48"/>
        <v>0</v>
      </c>
      <c r="M236" s="55">
        <f t="shared" si="53"/>
        <v>0</v>
      </c>
      <c r="N236" s="2">
        <f t="shared" si="54"/>
        <v>0</v>
      </c>
      <c r="U236" s="4">
        <f>'American Financial'!J236</f>
        <v>0</v>
      </c>
      <c r="V236" s="2">
        <f t="shared" si="49"/>
        <v>0</v>
      </c>
      <c r="W236" s="2">
        <f t="shared" si="42"/>
        <v>0</v>
      </c>
    </row>
    <row r="237" spans="2:23" x14ac:dyDescent="0.2">
      <c r="B237">
        <f t="shared" si="55"/>
        <v>206</v>
      </c>
      <c r="C237" s="4">
        <f t="shared" si="50"/>
        <v>0</v>
      </c>
      <c r="D237" s="2">
        <f t="shared" si="43"/>
        <v>0</v>
      </c>
      <c r="E237" s="4">
        <f t="shared" si="44"/>
        <v>0</v>
      </c>
      <c r="F237" s="4">
        <f t="shared" si="51"/>
        <v>0</v>
      </c>
      <c r="G237" s="4">
        <f t="shared" si="45"/>
        <v>0</v>
      </c>
      <c r="H237" s="4">
        <f t="shared" si="46"/>
        <v>0</v>
      </c>
      <c r="I237" s="4">
        <f t="shared" si="47"/>
        <v>0</v>
      </c>
      <c r="J237" s="4">
        <f t="shared" si="52"/>
        <v>0</v>
      </c>
      <c r="L237" s="2">
        <f t="shared" si="48"/>
        <v>0</v>
      </c>
      <c r="M237" s="55">
        <f t="shared" si="53"/>
        <v>0</v>
      </c>
      <c r="N237" s="2">
        <f t="shared" si="54"/>
        <v>0</v>
      </c>
      <c r="U237" s="4">
        <f>'American Financial'!J237</f>
        <v>0</v>
      </c>
      <c r="V237" s="2">
        <f t="shared" si="49"/>
        <v>0</v>
      </c>
      <c r="W237" s="2">
        <f t="shared" si="42"/>
        <v>0</v>
      </c>
    </row>
    <row r="238" spans="2:23" x14ac:dyDescent="0.2">
      <c r="B238">
        <f t="shared" si="55"/>
        <v>207</v>
      </c>
      <c r="C238" s="4">
        <f t="shared" si="50"/>
        <v>0</v>
      </c>
      <c r="D238" s="2">
        <f t="shared" si="43"/>
        <v>0</v>
      </c>
      <c r="E238" s="4">
        <f t="shared" si="44"/>
        <v>0</v>
      </c>
      <c r="F238" s="4">
        <f t="shared" si="51"/>
        <v>0</v>
      </c>
      <c r="G238" s="4">
        <f t="shared" si="45"/>
        <v>0</v>
      </c>
      <c r="H238" s="4">
        <f t="shared" si="46"/>
        <v>0</v>
      </c>
      <c r="I238" s="4">
        <f t="shared" si="47"/>
        <v>0</v>
      </c>
      <c r="J238" s="4">
        <f t="shared" si="52"/>
        <v>0</v>
      </c>
      <c r="L238" s="2">
        <f t="shared" si="48"/>
        <v>0</v>
      </c>
      <c r="M238" s="55">
        <f t="shared" si="53"/>
        <v>0</v>
      </c>
      <c r="N238" s="2">
        <f t="shared" si="54"/>
        <v>0</v>
      </c>
      <c r="U238" s="4">
        <f>'American Financial'!J238</f>
        <v>0</v>
      </c>
      <c r="V238" s="2">
        <f t="shared" si="49"/>
        <v>0</v>
      </c>
      <c r="W238" s="2">
        <f t="shared" si="42"/>
        <v>0</v>
      </c>
    </row>
    <row r="239" spans="2:23" x14ac:dyDescent="0.2">
      <c r="B239">
        <f t="shared" si="55"/>
        <v>208</v>
      </c>
      <c r="C239" s="4">
        <f t="shared" si="50"/>
        <v>0</v>
      </c>
      <c r="D239" s="2">
        <f t="shared" si="43"/>
        <v>0</v>
      </c>
      <c r="E239" s="4">
        <f t="shared" si="44"/>
        <v>0</v>
      </c>
      <c r="F239" s="4">
        <f t="shared" si="51"/>
        <v>0</v>
      </c>
      <c r="G239" s="4">
        <f t="shared" si="45"/>
        <v>0</v>
      </c>
      <c r="H239" s="4">
        <f t="shared" si="46"/>
        <v>0</v>
      </c>
      <c r="I239" s="4">
        <f t="shared" si="47"/>
        <v>0</v>
      </c>
      <c r="J239" s="4">
        <f t="shared" si="52"/>
        <v>0</v>
      </c>
      <c r="L239" s="2">
        <f t="shared" si="48"/>
        <v>0</v>
      </c>
      <c r="M239" s="55">
        <f t="shared" si="53"/>
        <v>0</v>
      </c>
      <c r="N239" s="2">
        <f t="shared" si="54"/>
        <v>0</v>
      </c>
      <c r="U239" s="4">
        <f>'American Financial'!J239</f>
        <v>0</v>
      </c>
      <c r="V239" s="2">
        <f t="shared" si="49"/>
        <v>0</v>
      </c>
      <c r="W239" s="2">
        <f t="shared" si="42"/>
        <v>0</v>
      </c>
    </row>
    <row r="240" spans="2:23" x14ac:dyDescent="0.2">
      <c r="B240">
        <f t="shared" si="55"/>
        <v>209</v>
      </c>
      <c r="C240" s="4">
        <f t="shared" si="50"/>
        <v>0</v>
      </c>
      <c r="D240" s="2">
        <f t="shared" si="43"/>
        <v>0</v>
      </c>
      <c r="E240" s="4">
        <f t="shared" si="44"/>
        <v>0</v>
      </c>
      <c r="F240" s="4">
        <f t="shared" si="51"/>
        <v>0</v>
      </c>
      <c r="G240" s="4">
        <f t="shared" si="45"/>
        <v>0</v>
      </c>
      <c r="H240" s="4">
        <f t="shared" si="46"/>
        <v>0</v>
      </c>
      <c r="I240" s="4">
        <f t="shared" si="47"/>
        <v>0</v>
      </c>
      <c r="J240" s="4">
        <f t="shared" si="52"/>
        <v>0</v>
      </c>
      <c r="L240" s="2">
        <f t="shared" si="48"/>
        <v>0</v>
      </c>
      <c r="M240" s="55">
        <f t="shared" si="53"/>
        <v>0</v>
      </c>
      <c r="N240" s="2">
        <f t="shared" si="54"/>
        <v>0</v>
      </c>
      <c r="U240" s="4">
        <f>'American Financial'!J240</f>
        <v>0</v>
      </c>
      <c r="V240" s="2">
        <f t="shared" si="49"/>
        <v>0</v>
      </c>
      <c r="W240" s="2">
        <f t="shared" si="42"/>
        <v>0</v>
      </c>
    </row>
    <row r="241" spans="2:23" x14ac:dyDescent="0.2">
      <c r="B241">
        <f t="shared" si="55"/>
        <v>210</v>
      </c>
      <c r="C241" s="4">
        <f t="shared" si="50"/>
        <v>0</v>
      </c>
      <c r="D241" s="2">
        <f t="shared" si="43"/>
        <v>0</v>
      </c>
      <c r="E241" s="4">
        <f t="shared" si="44"/>
        <v>0</v>
      </c>
      <c r="F241" s="4">
        <f t="shared" si="51"/>
        <v>0</v>
      </c>
      <c r="G241" s="4">
        <f t="shared" si="45"/>
        <v>0</v>
      </c>
      <c r="H241" s="4">
        <f t="shared" si="46"/>
        <v>0</v>
      </c>
      <c r="I241" s="4">
        <f t="shared" si="47"/>
        <v>0</v>
      </c>
      <c r="J241" s="4">
        <f t="shared" si="52"/>
        <v>0</v>
      </c>
      <c r="L241" s="2">
        <f t="shared" si="48"/>
        <v>0</v>
      </c>
      <c r="M241" s="55">
        <f t="shared" si="53"/>
        <v>0</v>
      </c>
      <c r="N241" s="2">
        <f t="shared" si="54"/>
        <v>0</v>
      </c>
      <c r="U241" s="4">
        <f>'American Financial'!J241</f>
        <v>0</v>
      </c>
      <c r="V241" s="2">
        <f t="shared" si="49"/>
        <v>0</v>
      </c>
      <c r="W241" s="2">
        <f t="shared" si="42"/>
        <v>0</v>
      </c>
    </row>
    <row r="242" spans="2:23" x14ac:dyDescent="0.2">
      <c r="B242">
        <f t="shared" si="55"/>
        <v>211</v>
      </c>
      <c r="C242" s="4">
        <f t="shared" si="50"/>
        <v>0</v>
      </c>
      <c r="D242" s="2">
        <f t="shared" si="43"/>
        <v>0</v>
      </c>
      <c r="E242" s="4">
        <f t="shared" si="44"/>
        <v>0</v>
      </c>
      <c r="F242" s="4">
        <f t="shared" si="51"/>
        <v>0</v>
      </c>
      <c r="G242" s="4">
        <f t="shared" si="45"/>
        <v>0</v>
      </c>
      <c r="H242" s="4">
        <f t="shared" si="46"/>
        <v>0</v>
      </c>
      <c r="I242" s="4">
        <f t="shared" si="47"/>
        <v>0</v>
      </c>
      <c r="J242" s="4">
        <f t="shared" si="52"/>
        <v>0</v>
      </c>
      <c r="L242" s="2">
        <f t="shared" si="48"/>
        <v>0</v>
      </c>
      <c r="M242" s="55">
        <f t="shared" si="53"/>
        <v>0</v>
      </c>
      <c r="N242" s="2">
        <f t="shared" si="54"/>
        <v>0</v>
      </c>
      <c r="U242" s="4">
        <f>'American Financial'!J242</f>
        <v>0</v>
      </c>
      <c r="V242" s="2">
        <f t="shared" si="49"/>
        <v>0</v>
      </c>
      <c r="W242" s="2">
        <f t="shared" si="42"/>
        <v>0</v>
      </c>
    </row>
    <row r="243" spans="2:23" x14ac:dyDescent="0.2">
      <c r="B243">
        <f t="shared" si="55"/>
        <v>212</v>
      </c>
      <c r="C243" s="4">
        <f t="shared" si="50"/>
        <v>0</v>
      </c>
      <c r="D243" s="2">
        <f t="shared" si="43"/>
        <v>0</v>
      </c>
      <c r="E243" s="4">
        <f t="shared" si="44"/>
        <v>0</v>
      </c>
      <c r="F243" s="4">
        <f t="shared" si="51"/>
        <v>0</v>
      </c>
      <c r="G243" s="4">
        <f t="shared" si="45"/>
        <v>0</v>
      </c>
      <c r="H243" s="4">
        <f t="shared" si="46"/>
        <v>0</v>
      </c>
      <c r="I243" s="4">
        <f t="shared" si="47"/>
        <v>0</v>
      </c>
      <c r="J243" s="4">
        <f t="shared" si="52"/>
        <v>0</v>
      </c>
      <c r="L243" s="2">
        <f t="shared" si="48"/>
        <v>0</v>
      </c>
      <c r="M243" s="55">
        <f t="shared" si="53"/>
        <v>0</v>
      </c>
      <c r="N243" s="2">
        <f t="shared" si="54"/>
        <v>0</v>
      </c>
      <c r="U243" s="4">
        <f>'American Financial'!J243</f>
        <v>0</v>
      </c>
      <c r="V243" s="2">
        <f t="shared" si="49"/>
        <v>0</v>
      </c>
      <c r="W243" s="2">
        <f t="shared" si="42"/>
        <v>0</v>
      </c>
    </row>
    <row r="244" spans="2:23" x14ac:dyDescent="0.2">
      <c r="B244">
        <f t="shared" si="55"/>
        <v>213</v>
      </c>
      <c r="C244" s="4">
        <f t="shared" si="50"/>
        <v>0</v>
      </c>
      <c r="D244" s="2">
        <f t="shared" si="43"/>
        <v>0</v>
      </c>
      <c r="E244" s="4">
        <f t="shared" si="44"/>
        <v>0</v>
      </c>
      <c r="F244" s="4">
        <f t="shared" si="51"/>
        <v>0</v>
      </c>
      <c r="G244" s="4">
        <f t="shared" si="45"/>
        <v>0</v>
      </c>
      <c r="H244" s="4">
        <f t="shared" si="46"/>
        <v>0</v>
      </c>
      <c r="I244" s="4">
        <f t="shared" si="47"/>
        <v>0</v>
      </c>
      <c r="J244" s="4">
        <f t="shared" si="52"/>
        <v>0</v>
      </c>
      <c r="L244" s="2">
        <f t="shared" si="48"/>
        <v>0</v>
      </c>
      <c r="M244" s="55">
        <f t="shared" si="53"/>
        <v>0</v>
      </c>
      <c r="N244" s="2">
        <f t="shared" si="54"/>
        <v>0</v>
      </c>
      <c r="U244" s="4">
        <f>'American Financial'!J244</f>
        <v>0</v>
      </c>
      <c r="V244" s="2">
        <f t="shared" si="49"/>
        <v>0</v>
      </c>
      <c r="W244" s="2">
        <f t="shared" si="42"/>
        <v>0</v>
      </c>
    </row>
    <row r="245" spans="2:23" x14ac:dyDescent="0.2">
      <c r="B245">
        <f t="shared" si="55"/>
        <v>214</v>
      </c>
      <c r="C245" s="4">
        <f t="shared" si="50"/>
        <v>0</v>
      </c>
      <c r="D245" s="2">
        <f t="shared" si="43"/>
        <v>0</v>
      </c>
      <c r="E245" s="4">
        <f t="shared" si="44"/>
        <v>0</v>
      </c>
      <c r="F245" s="4">
        <f t="shared" si="51"/>
        <v>0</v>
      </c>
      <c r="G245" s="4">
        <f t="shared" si="45"/>
        <v>0</v>
      </c>
      <c r="H245" s="4">
        <f t="shared" si="46"/>
        <v>0</v>
      </c>
      <c r="I245" s="4">
        <f t="shared" si="47"/>
        <v>0</v>
      </c>
      <c r="J245" s="4">
        <f t="shared" si="52"/>
        <v>0</v>
      </c>
      <c r="L245" s="2">
        <f t="shared" si="48"/>
        <v>0</v>
      </c>
      <c r="M245" s="55">
        <f t="shared" si="53"/>
        <v>0</v>
      </c>
      <c r="N245" s="2">
        <f t="shared" si="54"/>
        <v>0</v>
      </c>
      <c r="U245" s="4">
        <f>'American Financial'!J245</f>
        <v>0</v>
      </c>
      <c r="V245" s="2">
        <f t="shared" si="49"/>
        <v>0</v>
      </c>
      <c r="W245" s="2">
        <f t="shared" si="42"/>
        <v>0</v>
      </c>
    </row>
    <row r="246" spans="2:23" x14ac:dyDescent="0.2">
      <c r="B246">
        <f t="shared" si="55"/>
        <v>215</v>
      </c>
      <c r="C246" s="4">
        <f t="shared" si="50"/>
        <v>0</v>
      </c>
      <c r="D246" s="2">
        <f t="shared" si="43"/>
        <v>0</v>
      </c>
      <c r="E246" s="4">
        <f t="shared" si="44"/>
        <v>0</v>
      </c>
      <c r="F246" s="4">
        <f t="shared" si="51"/>
        <v>0</v>
      </c>
      <c r="G246" s="4">
        <f t="shared" si="45"/>
        <v>0</v>
      </c>
      <c r="H246" s="4">
        <f t="shared" si="46"/>
        <v>0</v>
      </c>
      <c r="I246" s="4">
        <f t="shared" si="47"/>
        <v>0</v>
      </c>
      <c r="J246" s="4">
        <f t="shared" si="52"/>
        <v>0</v>
      </c>
      <c r="L246" s="2">
        <f t="shared" si="48"/>
        <v>0</v>
      </c>
      <c r="M246" s="55">
        <f t="shared" si="53"/>
        <v>0</v>
      </c>
      <c r="N246" s="2">
        <f t="shared" si="54"/>
        <v>0</v>
      </c>
      <c r="U246" s="4">
        <f>'American Financial'!J246</f>
        <v>0</v>
      </c>
      <c r="V246" s="2">
        <f t="shared" si="49"/>
        <v>0</v>
      </c>
      <c r="W246" s="2">
        <f t="shared" si="42"/>
        <v>0</v>
      </c>
    </row>
    <row r="247" spans="2:23" x14ac:dyDescent="0.2">
      <c r="B247">
        <f t="shared" si="55"/>
        <v>216</v>
      </c>
      <c r="C247" s="4">
        <f t="shared" si="50"/>
        <v>0</v>
      </c>
      <c r="D247" s="2">
        <f t="shared" si="43"/>
        <v>0</v>
      </c>
      <c r="E247" s="4">
        <f t="shared" si="44"/>
        <v>0</v>
      </c>
      <c r="F247" s="4">
        <f t="shared" si="51"/>
        <v>0</v>
      </c>
      <c r="G247" s="4">
        <f t="shared" si="45"/>
        <v>0</v>
      </c>
      <c r="H247" s="4">
        <f t="shared" si="46"/>
        <v>0</v>
      </c>
      <c r="I247" s="4">
        <f t="shared" si="47"/>
        <v>0</v>
      </c>
      <c r="J247" s="4">
        <f t="shared" si="52"/>
        <v>0</v>
      </c>
      <c r="L247" s="2">
        <f t="shared" si="48"/>
        <v>0</v>
      </c>
      <c r="M247" s="55">
        <f t="shared" si="53"/>
        <v>0</v>
      </c>
      <c r="N247" s="2">
        <f t="shared" si="54"/>
        <v>0</v>
      </c>
      <c r="U247" s="4">
        <f>'American Financial'!J247</f>
        <v>0</v>
      </c>
      <c r="V247" s="2">
        <f t="shared" si="49"/>
        <v>0</v>
      </c>
      <c r="W247" s="2">
        <f t="shared" si="42"/>
        <v>0</v>
      </c>
    </row>
    <row r="248" spans="2:23" x14ac:dyDescent="0.2">
      <c r="B248">
        <f t="shared" si="55"/>
        <v>217</v>
      </c>
      <c r="C248" s="4">
        <f t="shared" si="50"/>
        <v>0</v>
      </c>
      <c r="D248" s="2">
        <f t="shared" si="43"/>
        <v>0</v>
      </c>
      <c r="E248" s="4">
        <f t="shared" si="44"/>
        <v>0</v>
      </c>
      <c r="F248" s="4">
        <f t="shared" si="51"/>
        <v>0</v>
      </c>
      <c r="G248" s="4">
        <f t="shared" si="45"/>
        <v>0</v>
      </c>
      <c r="H248" s="4">
        <f t="shared" si="46"/>
        <v>0</v>
      </c>
      <c r="I248" s="4">
        <f t="shared" si="47"/>
        <v>0</v>
      </c>
      <c r="J248" s="4">
        <f t="shared" si="52"/>
        <v>0</v>
      </c>
      <c r="L248" s="2">
        <f t="shared" si="48"/>
        <v>0</v>
      </c>
      <c r="M248" s="55">
        <f t="shared" si="53"/>
        <v>0</v>
      </c>
      <c r="N248" s="2">
        <f t="shared" si="54"/>
        <v>0</v>
      </c>
      <c r="U248" s="4">
        <f>'American Financial'!J248</f>
        <v>0</v>
      </c>
      <c r="V248" s="2">
        <f t="shared" si="49"/>
        <v>0</v>
      </c>
      <c r="W248" s="2">
        <f t="shared" si="42"/>
        <v>0</v>
      </c>
    </row>
    <row r="249" spans="2:23" x14ac:dyDescent="0.2">
      <c r="B249">
        <f t="shared" si="55"/>
        <v>218</v>
      </c>
      <c r="C249" s="4">
        <f t="shared" si="50"/>
        <v>0</v>
      </c>
      <c r="D249" s="2">
        <f t="shared" si="43"/>
        <v>0</v>
      </c>
      <c r="E249" s="4">
        <f t="shared" si="44"/>
        <v>0</v>
      </c>
      <c r="F249" s="4">
        <f t="shared" si="51"/>
        <v>0</v>
      </c>
      <c r="G249" s="4">
        <f t="shared" si="45"/>
        <v>0</v>
      </c>
      <c r="H249" s="4">
        <f t="shared" si="46"/>
        <v>0</v>
      </c>
      <c r="I249" s="4">
        <f t="shared" si="47"/>
        <v>0</v>
      </c>
      <c r="J249" s="4">
        <f t="shared" si="52"/>
        <v>0</v>
      </c>
      <c r="L249" s="2">
        <f t="shared" si="48"/>
        <v>0</v>
      </c>
      <c r="M249" s="55">
        <f t="shared" si="53"/>
        <v>0</v>
      </c>
      <c r="N249" s="2">
        <f t="shared" si="54"/>
        <v>0</v>
      </c>
      <c r="U249" s="4">
        <f>'American Financial'!J249</f>
        <v>0</v>
      </c>
      <c r="V249" s="2">
        <f t="shared" si="49"/>
        <v>0</v>
      </c>
      <c r="W249" s="2">
        <f t="shared" si="42"/>
        <v>0</v>
      </c>
    </row>
    <row r="250" spans="2:23" x14ac:dyDescent="0.2">
      <c r="B250">
        <f t="shared" si="55"/>
        <v>219</v>
      </c>
      <c r="C250" s="4">
        <f t="shared" si="50"/>
        <v>0</v>
      </c>
      <c r="D250" s="2">
        <f t="shared" si="43"/>
        <v>0</v>
      </c>
      <c r="E250" s="4">
        <f t="shared" si="44"/>
        <v>0</v>
      </c>
      <c r="F250" s="4">
        <f t="shared" si="51"/>
        <v>0</v>
      </c>
      <c r="G250" s="4">
        <f t="shared" si="45"/>
        <v>0</v>
      </c>
      <c r="H250" s="4">
        <f t="shared" si="46"/>
        <v>0</v>
      </c>
      <c r="I250" s="4">
        <f t="shared" si="47"/>
        <v>0</v>
      </c>
      <c r="J250" s="4">
        <f t="shared" si="52"/>
        <v>0</v>
      </c>
      <c r="L250" s="2">
        <f t="shared" si="48"/>
        <v>0</v>
      </c>
      <c r="M250" s="55">
        <f t="shared" si="53"/>
        <v>0</v>
      </c>
      <c r="N250" s="2">
        <f t="shared" si="54"/>
        <v>0</v>
      </c>
      <c r="U250" s="4">
        <f>'American Financial'!J250</f>
        <v>0</v>
      </c>
      <c r="V250" s="2">
        <f t="shared" si="49"/>
        <v>0</v>
      </c>
      <c r="W250" s="2">
        <f t="shared" si="42"/>
        <v>0</v>
      </c>
    </row>
    <row r="251" spans="2:23" x14ac:dyDescent="0.2">
      <c r="B251">
        <f t="shared" si="55"/>
        <v>220</v>
      </c>
      <c r="C251" s="4">
        <f t="shared" si="50"/>
        <v>0</v>
      </c>
      <c r="D251" s="2">
        <f t="shared" si="43"/>
        <v>0</v>
      </c>
      <c r="E251" s="4">
        <f t="shared" si="44"/>
        <v>0</v>
      </c>
      <c r="F251" s="4">
        <f t="shared" si="51"/>
        <v>0</v>
      </c>
      <c r="G251" s="4">
        <f t="shared" si="45"/>
        <v>0</v>
      </c>
      <c r="H251" s="4">
        <f t="shared" si="46"/>
        <v>0</v>
      </c>
      <c r="I251" s="4">
        <f t="shared" si="47"/>
        <v>0</v>
      </c>
      <c r="J251" s="4">
        <f t="shared" si="52"/>
        <v>0</v>
      </c>
      <c r="L251" s="2">
        <f t="shared" si="48"/>
        <v>0</v>
      </c>
      <c r="M251" s="55">
        <f t="shared" si="53"/>
        <v>0</v>
      </c>
      <c r="N251" s="2">
        <f t="shared" si="54"/>
        <v>0</v>
      </c>
      <c r="U251" s="4">
        <f>'American Financial'!J251</f>
        <v>0</v>
      </c>
      <c r="V251" s="2">
        <f t="shared" si="49"/>
        <v>0</v>
      </c>
      <c r="W251" s="2">
        <f t="shared" si="42"/>
        <v>0</v>
      </c>
    </row>
    <row r="252" spans="2:23" x14ac:dyDescent="0.2">
      <c r="B252">
        <f t="shared" si="55"/>
        <v>221</v>
      </c>
      <c r="C252" s="4">
        <f t="shared" si="50"/>
        <v>0</v>
      </c>
      <c r="D252" s="2">
        <f t="shared" si="43"/>
        <v>0</v>
      </c>
      <c r="E252" s="4">
        <f t="shared" si="44"/>
        <v>0</v>
      </c>
      <c r="F252" s="4">
        <f t="shared" si="51"/>
        <v>0</v>
      </c>
      <c r="G252" s="4">
        <f t="shared" si="45"/>
        <v>0</v>
      </c>
      <c r="H252" s="4">
        <f t="shared" si="46"/>
        <v>0</v>
      </c>
      <c r="I252" s="4">
        <f t="shared" si="47"/>
        <v>0</v>
      </c>
      <c r="J252" s="4">
        <f t="shared" si="52"/>
        <v>0</v>
      </c>
      <c r="L252" s="2">
        <f t="shared" si="48"/>
        <v>0</v>
      </c>
      <c r="M252" s="55">
        <f t="shared" si="53"/>
        <v>0</v>
      </c>
      <c r="N252" s="2">
        <f t="shared" si="54"/>
        <v>0</v>
      </c>
      <c r="U252" s="4">
        <f>'American Financial'!J252</f>
        <v>0</v>
      </c>
      <c r="V252" s="2">
        <f t="shared" si="49"/>
        <v>0</v>
      </c>
      <c r="W252" s="2">
        <f t="shared" si="42"/>
        <v>0</v>
      </c>
    </row>
    <row r="253" spans="2:23" x14ac:dyDescent="0.2">
      <c r="B253">
        <f t="shared" si="55"/>
        <v>222</v>
      </c>
      <c r="C253" s="4">
        <f t="shared" si="50"/>
        <v>0</v>
      </c>
      <c r="D253" s="2">
        <f t="shared" si="43"/>
        <v>0</v>
      </c>
      <c r="E253" s="4">
        <f t="shared" si="44"/>
        <v>0</v>
      </c>
      <c r="F253" s="4">
        <f t="shared" si="51"/>
        <v>0</v>
      </c>
      <c r="G253" s="4">
        <f t="shared" si="45"/>
        <v>0</v>
      </c>
      <c r="H253" s="4">
        <f t="shared" si="46"/>
        <v>0</v>
      </c>
      <c r="I253" s="4">
        <f t="shared" si="47"/>
        <v>0</v>
      </c>
      <c r="J253" s="4">
        <f t="shared" si="52"/>
        <v>0</v>
      </c>
      <c r="L253" s="2">
        <f t="shared" si="48"/>
        <v>0</v>
      </c>
      <c r="M253" s="55">
        <f t="shared" si="53"/>
        <v>0</v>
      </c>
      <c r="N253" s="2">
        <f t="shared" si="54"/>
        <v>0</v>
      </c>
      <c r="U253" s="4">
        <f>'American Financial'!J253</f>
        <v>0</v>
      </c>
      <c r="V253" s="2">
        <f t="shared" si="49"/>
        <v>0</v>
      </c>
      <c r="W253" s="2">
        <f t="shared" si="42"/>
        <v>0</v>
      </c>
    </row>
    <row r="254" spans="2:23" x14ac:dyDescent="0.2">
      <c r="B254">
        <f t="shared" si="55"/>
        <v>223</v>
      </c>
      <c r="C254" s="4">
        <f t="shared" si="50"/>
        <v>0</v>
      </c>
      <c r="D254" s="2">
        <f t="shared" si="43"/>
        <v>0</v>
      </c>
      <c r="E254" s="4">
        <f t="shared" si="44"/>
        <v>0</v>
      </c>
      <c r="F254" s="4">
        <f t="shared" si="51"/>
        <v>0</v>
      </c>
      <c r="G254" s="4">
        <f t="shared" si="45"/>
        <v>0</v>
      </c>
      <c r="H254" s="4">
        <f t="shared" si="46"/>
        <v>0</v>
      </c>
      <c r="I254" s="4">
        <f t="shared" si="47"/>
        <v>0</v>
      </c>
      <c r="J254" s="4">
        <f t="shared" si="52"/>
        <v>0</v>
      </c>
      <c r="L254" s="2">
        <f t="shared" si="48"/>
        <v>0</v>
      </c>
      <c r="M254" s="55">
        <f t="shared" si="53"/>
        <v>0</v>
      </c>
      <c r="N254" s="2">
        <f t="shared" si="54"/>
        <v>0</v>
      </c>
      <c r="U254" s="4">
        <f>'American Financial'!J254</f>
        <v>0</v>
      </c>
      <c r="V254" s="2">
        <f t="shared" si="49"/>
        <v>0</v>
      </c>
      <c r="W254" s="2">
        <f t="shared" si="42"/>
        <v>0</v>
      </c>
    </row>
    <row r="255" spans="2:23" x14ac:dyDescent="0.2">
      <c r="B255">
        <f t="shared" si="55"/>
        <v>224</v>
      </c>
      <c r="C255" s="4">
        <f t="shared" si="50"/>
        <v>0</v>
      </c>
      <c r="D255" s="2">
        <f t="shared" si="43"/>
        <v>0</v>
      </c>
      <c r="E255" s="4">
        <f t="shared" si="44"/>
        <v>0</v>
      </c>
      <c r="F255" s="4">
        <f t="shared" si="51"/>
        <v>0</v>
      </c>
      <c r="G255" s="4">
        <f t="shared" si="45"/>
        <v>0</v>
      </c>
      <c r="H255" s="4">
        <f t="shared" si="46"/>
        <v>0</v>
      </c>
      <c r="I255" s="4">
        <f t="shared" si="47"/>
        <v>0</v>
      </c>
      <c r="J255" s="4">
        <f t="shared" si="52"/>
        <v>0</v>
      </c>
      <c r="L255" s="2">
        <f t="shared" si="48"/>
        <v>0</v>
      </c>
      <c r="M255" s="55">
        <f t="shared" si="53"/>
        <v>0</v>
      </c>
      <c r="N255" s="2">
        <f t="shared" si="54"/>
        <v>0</v>
      </c>
      <c r="U255" s="4">
        <f>'American Financial'!J255</f>
        <v>0</v>
      </c>
      <c r="V255" s="2">
        <f t="shared" si="49"/>
        <v>0</v>
      </c>
      <c r="W255" s="2">
        <f t="shared" si="42"/>
        <v>0</v>
      </c>
    </row>
    <row r="256" spans="2:23" x14ac:dyDescent="0.2">
      <c r="B256">
        <f t="shared" si="55"/>
        <v>225</v>
      </c>
      <c r="C256" s="4">
        <f t="shared" si="50"/>
        <v>0</v>
      </c>
      <c r="D256" s="2">
        <f t="shared" si="43"/>
        <v>0</v>
      </c>
      <c r="E256" s="4">
        <f t="shared" si="44"/>
        <v>0</v>
      </c>
      <c r="F256" s="4">
        <f t="shared" si="51"/>
        <v>0</v>
      </c>
      <c r="G256" s="4">
        <f t="shared" si="45"/>
        <v>0</v>
      </c>
      <c r="H256" s="4">
        <f t="shared" si="46"/>
        <v>0</v>
      </c>
      <c r="I256" s="4">
        <f t="shared" si="47"/>
        <v>0</v>
      </c>
      <c r="J256" s="4">
        <f t="shared" si="52"/>
        <v>0</v>
      </c>
      <c r="L256" s="2">
        <f t="shared" si="48"/>
        <v>0</v>
      </c>
      <c r="M256" s="55">
        <f t="shared" si="53"/>
        <v>0</v>
      </c>
      <c r="N256" s="2">
        <f t="shared" si="54"/>
        <v>0</v>
      </c>
      <c r="U256" s="4">
        <f>'American Financial'!J256</f>
        <v>0</v>
      </c>
      <c r="V256" s="2">
        <f t="shared" si="49"/>
        <v>0</v>
      </c>
      <c r="W256" s="2">
        <f t="shared" si="42"/>
        <v>0</v>
      </c>
    </row>
    <row r="257" spans="2:23" x14ac:dyDescent="0.2">
      <c r="B257">
        <f t="shared" si="55"/>
        <v>226</v>
      </c>
      <c r="C257" s="4">
        <f t="shared" si="50"/>
        <v>0</v>
      </c>
      <c r="D257" s="2">
        <f t="shared" si="43"/>
        <v>0</v>
      </c>
      <c r="E257" s="4">
        <f t="shared" si="44"/>
        <v>0</v>
      </c>
      <c r="F257" s="4">
        <f t="shared" si="51"/>
        <v>0</v>
      </c>
      <c r="G257" s="4">
        <f t="shared" si="45"/>
        <v>0</v>
      </c>
      <c r="H257" s="4">
        <f t="shared" si="46"/>
        <v>0</v>
      </c>
      <c r="I257" s="4">
        <f t="shared" si="47"/>
        <v>0</v>
      </c>
      <c r="J257" s="4">
        <f t="shared" si="52"/>
        <v>0</v>
      </c>
      <c r="L257" s="2">
        <f t="shared" si="48"/>
        <v>0</v>
      </c>
      <c r="M257" s="55">
        <f t="shared" si="53"/>
        <v>0</v>
      </c>
      <c r="N257" s="2">
        <f t="shared" si="54"/>
        <v>0</v>
      </c>
      <c r="U257" s="4">
        <f>'American Financial'!J257</f>
        <v>0</v>
      </c>
      <c r="V257" s="2">
        <f t="shared" si="49"/>
        <v>0</v>
      </c>
      <c r="W257" s="2">
        <f t="shared" si="42"/>
        <v>0</v>
      </c>
    </row>
    <row r="258" spans="2:23" x14ac:dyDescent="0.2">
      <c r="B258">
        <f t="shared" si="55"/>
        <v>227</v>
      </c>
      <c r="C258" s="4">
        <f t="shared" si="50"/>
        <v>0</v>
      </c>
      <c r="D258" s="2">
        <f t="shared" si="43"/>
        <v>0</v>
      </c>
      <c r="E258" s="4">
        <f t="shared" si="44"/>
        <v>0</v>
      </c>
      <c r="F258" s="4">
        <f t="shared" si="51"/>
        <v>0</v>
      </c>
      <c r="G258" s="4">
        <f t="shared" si="45"/>
        <v>0</v>
      </c>
      <c r="H258" s="4">
        <f t="shared" si="46"/>
        <v>0</v>
      </c>
      <c r="I258" s="4">
        <f t="shared" si="47"/>
        <v>0</v>
      </c>
      <c r="J258" s="4">
        <f t="shared" si="52"/>
        <v>0</v>
      </c>
      <c r="L258" s="2">
        <f t="shared" si="48"/>
        <v>0</v>
      </c>
      <c r="M258" s="55">
        <f t="shared" si="53"/>
        <v>0</v>
      </c>
      <c r="N258" s="2">
        <f t="shared" si="54"/>
        <v>0</v>
      </c>
      <c r="U258" s="4">
        <f>'American Financial'!J258</f>
        <v>0</v>
      </c>
      <c r="V258" s="2">
        <f t="shared" si="49"/>
        <v>0</v>
      </c>
      <c r="W258" s="2">
        <f t="shared" si="42"/>
        <v>0</v>
      </c>
    </row>
    <row r="259" spans="2:23" x14ac:dyDescent="0.2">
      <c r="B259">
        <f t="shared" si="55"/>
        <v>228</v>
      </c>
      <c r="C259" s="4">
        <f t="shared" si="50"/>
        <v>0</v>
      </c>
      <c r="D259" s="2">
        <f t="shared" si="43"/>
        <v>0</v>
      </c>
      <c r="E259" s="4">
        <f t="shared" si="44"/>
        <v>0</v>
      </c>
      <c r="F259" s="4">
        <f t="shared" si="51"/>
        <v>0</v>
      </c>
      <c r="G259" s="4">
        <f t="shared" si="45"/>
        <v>0</v>
      </c>
      <c r="H259" s="4">
        <f t="shared" si="46"/>
        <v>0</v>
      </c>
      <c r="I259" s="4">
        <f t="shared" si="47"/>
        <v>0</v>
      </c>
      <c r="J259" s="4">
        <f t="shared" si="52"/>
        <v>0</v>
      </c>
      <c r="L259" s="2">
        <f t="shared" si="48"/>
        <v>0</v>
      </c>
      <c r="M259" s="55">
        <f t="shared" si="53"/>
        <v>0</v>
      </c>
      <c r="N259" s="2">
        <f t="shared" si="54"/>
        <v>0</v>
      </c>
      <c r="U259" s="4">
        <f>'American Financial'!J259</f>
        <v>0</v>
      </c>
      <c r="V259" s="2">
        <f t="shared" si="49"/>
        <v>0</v>
      </c>
      <c r="W259" s="2">
        <f t="shared" si="42"/>
        <v>0</v>
      </c>
    </row>
    <row r="260" spans="2:23" x14ac:dyDescent="0.2">
      <c r="B260">
        <f t="shared" si="55"/>
        <v>229</v>
      </c>
      <c r="C260" s="4">
        <f t="shared" si="50"/>
        <v>0</v>
      </c>
      <c r="D260" s="2">
        <f t="shared" si="43"/>
        <v>0</v>
      </c>
      <c r="E260" s="4">
        <f t="shared" si="44"/>
        <v>0</v>
      </c>
      <c r="F260" s="4">
        <f t="shared" si="51"/>
        <v>0</v>
      </c>
      <c r="G260" s="4">
        <f t="shared" si="45"/>
        <v>0</v>
      </c>
      <c r="H260" s="4">
        <f t="shared" si="46"/>
        <v>0</v>
      </c>
      <c r="I260" s="4">
        <f t="shared" si="47"/>
        <v>0</v>
      </c>
      <c r="J260" s="4">
        <f t="shared" si="52"/>
        <v>0</v>
      </c>
      <c r="L260" s="2">
        <f t="shared" si="48"/>
        <v>0</v>
      </c>
      <c r="M260" s="55">
        <f t="shared" si="53"/>
        <v>0</v>
      </c>
      <c r="N260" s="2">
        <f t="shared" si="54"/>
        <v>0</v>
      </c>
      <c r="U260" s="4">
        <f>'American Financial'!J260</f>
        <v>0</v>
      </c>
      <c r="V260" s="2">
        <f t="shared" si="49"/>
        <v>0</v>
      </c>
      <c r="W260" s="2">
        <f t="shared" si="42"/>
        <v>0</v>
      </c>
    </row>
    <row r="261" spans="2:23" x14ac:dyDescent="0.2">
      <c r="B261">
        <f t="shared" si="55"/>
        <v>230</v>
      </c>
      <c r="C261" s="4">
        <f t="shared" si="50"/>
        <v>0</v>
      </c>
      <c r="D261" s="2">
        <f t="shared" si="43"/>
        <v>0</v>
      </c>
      <c r="E261" s="4">
        <f t="shared" si="44"/>
        <v>0</v>
      </c>
      <c r="F261" s="4">
        <f t="shared" si="51"/>
        <v>0</v>
      </c>
      <c r="G261" s="4">
        <f t="shared" si="45"/>
        <v>0</v>
      </c>
      <c r="H261" s="4">
        <f t="shared" si="46"/>
        <v>0</v>
      </c>
      <c r="I261" s="4">
        <f t="shared" si="47"/>
        <v>0</v>
      </c>
      <c r="J261" s="4">
        <f t="shared" si="52"/>
        <v>0</v>
      </c>
      <c r="L261" s="2">
        <f t="shared" si="48"/>
        <v>0</v>
      </c>
      <c r="M261" s="55">
        <f t="shared" si="53"/>
        <v>0</v>
      </c>
      <c r="N261" s="2">
        <f t="shared" si="54"/>
        <v>0</v>
      </c>
      <c r="U261" s="4">
        <f>'American Financial'!J261</f>
        <v>0</v>
      </c>
      <c r="V261" s="2">
        <f t="shared" si="49"/>
        <v>0</v>
      </c>
      <c r="W261" s="2">
        <f t="shared" si="42"/>
        <v>0</v>
      </c>
    </row>
    <row r="262" spans="2:23" x14ac:dyDescent="0.2">
      <c r="B262">
        <f t="shared" si="55"/>
        <v>231</v>
      </c>
      <c r="C262" s="4">
        <f t="shared" si="50"/>
        <v>0</v>
      </c>
      <c r="D262" s="2">
        <f t="shared" si="43"/>
        <v>0</v>
      </c>
      <c r="E262" s="4">
        <f t="shared" si="44"/>
        <v>0</v>
      </c>
      <c r="F262" s="4">
        <f t="shared" si="51"/>
        <v>0</v>
      </c>
      <c r="G262" s="4">
        <f t="shared" si="45"/>
        <v>0</v>
      </c>
      <c r="H262" s="4">
        <f t="shared" si="46"/>
        <v>0</v>
      </c>
      <c r="I262" s="4">
        <f t="shared" si="47"/>
        <v>0</v>
      </c>
      <c r="J262" s="4">
        <f t="shared" si="52"/>
        <v>0</v>
      </c>
      <c r="L262" s="2">
        <f t="shared" si="48"/>
        <v>0</v>
      </c>
      <c r="M262" s="55">
        <f t="shared" si="53"/>
        <v>0</v>
      </c>
      <c r="N262" s="2">
        <f t="shared" si="54"/>
        <v>0</v>
      </c>
      <c r="U262" s="4">
        <f>'American Financial'!J262</f>
        <v>0</v>
      </c>
      <c r="V262" s="2">
        <f t="shared" si="49"/>
        <v>0</v>
      </c>
      <c r="W262" s="2">
        <f t="shared" si="42"/>
        <v>0</v>
      </c>
    </row>
    <row r="263" spans="2:23" x14ac:dyDescent="0.2">
      <c r="B263">
        <f t="shared" si="55"/>
        <v>232</v>
      </c>
      <c r="C263" s="4">
        <f t="shared" si="50"/>
        <v>0</v>
      </c>
      <c r="D263" s="2">
        <f t="shared" si="43"/>
        <v>0</v>
      </c>
      <c r="E263" s="4">
        <f t="shared" si="44"/>
        <v>0</v>
      </c>
      <c r="F263" s="4">
        <f t="shared" si="51"/>
        <v>0</v>
      </c>
      <c r="G263" s="4">
        <f t="shared" si="45"/>
        <v>0</v>
      </c>
      <c r="H263" s="4">
        <f t="shared" si="46"/>
        <v>0</v>
      </c>
      <c r="I263" s="4">
        <f t="shared" si="47"/>
        <v>0</v>
      </c>
      <c r="J263" s="4">
        <f t="shared" si="52"/>
        <v>0</v>
      </c>
      <c r="L263" s="2">
        <f t="shared" si="48"/>
        <v>0</v>
      </c>
      <c r="M263" s="55">
        <f t="shared" si="53"/>
        <v>0</v>
      </c>
      <c r="N263" s="2">
        <f t="shared" si="54"/>
        <v>0</v>
      </c>
      <c r="U263" s="4">
        <f>'American Financial'!J263</f>
        <v>0</v>
      </c>
      <c r="V263" s="2">
        <f t="shared" si="49"/>
        <v>0</v>
      </c>
      <c r="W263" s="2">
        <f t="shared" si="42"/>
        <v>0</v>
      </c>
    </row>
    <row r="264" spans="2:23" x14ac:dyDescent="0.2">
      <c r="B264">
        <f t="shared" si="55"/>
        <v>233</v>
      </c>
      <c r="C264" s="4">
        <f t="shared" si="50"/>
        <v>0</v>
      </c>
      <c r="D264" s="2">
        <f t="shared" si="43"/>
        <v>0</v>
      </c>
      <c r="E264" s="4">
        <f t="shared" si="44"/>
        <v>0</v>
      </c>
      <c r="F264" s="4">
        <f t="shared" si="51"/>
        <v>0</v>
      </c>
      <c r="G264" s="4">
        <f t="shared" si="45"/>
        <v>0</v>
      </c>
      <c r="H264" s="4">
        <f t="shared" si="46"/>
        <v>0</v>
      </c>
      <c r="I264" s="4">
        <f t="shared" si="47"/>
        <v>0</v>
      </c>
      <c r="J264" s="4">
        <f t="shared" si="52"/>
        <v>0</v>
      </c>
      <c r="L264" s="2">
        <f t="shared" si="48"/>
        <v>0</v>
      </c>
      <c r="M264" s="55">
        <f t="shared" si="53"/>
        <v>0</v>
      </c>
      <c r="N264" s="2">
        <f t="shared" si="54"/>
        <v>0</v>
      </c>
      <c r="U264" s="4">
        <f>'American Financial'!J264</f>
        <v>0</v>
      </c>
      <c r="V264" s="2">
        <f t="shared" si="49"/>
        <v>0</v>
      </c>
      <c r="W264" s="2">
        <f t="shared" si="42"/>
        <v>0</v>
      </c>
    </row>
    <row r="265" spans="2:23" x14ac:dyDescent="0.2">
      <c r="B265">
        <f t="shared" si="55"/>
        <v>234</v>
      </c>
      <c r="C265" s="4">
        <f t="shared" si="50"/>
        <v>0</v>
      </c>
      <c r="D265" s="2">
        <f t="shared" si="43"/>
        <v>0</v>
      </c>
      <c r="E265" s="4">
        <f t="shared" si="44"/>
        <v>0</v>
      </c>
      <c r="F265" s="4">
        <f t="shared" si="51"/>
        <v>0</v>
      </c>
      <c r="G265" s="4">
        <f t="shared" si="45"/>
        <v>0</v>
      </c>
      <c r="H265" s="4">
        <f t="shared" si="46"/>
        <v>0</v>
      </c>
      <c r="I265" s="4">
        <f t="shared" si="47"/>
        <v>0</v>
      </c>
      <c r="J265" s="4">
        <f t="shared" si="52"/>
        <v>0</v>
      </c>
      <c r="L265" s="2">
        <f t="shared" si="48"/>
        <v>0</v>
      </c>
      <c r="M265" s="55">
        <f t="shared" si="53"/>
        <v>0</v>
      </c>
      <c r="N265" s="2">
        <f t="shared" si="54"/>
        <v>0</v>
      </c>
      <c r="U265" s="4">
        <f>'American Financial'!J265</f>
        <v>0</v>
      </c>
      <c r="V265" s="2">
        <f t="shared" si="49"/>
        <v>0</v>
      </c>
      <c r="W265" s="2">
        <f t="shared" si="42"/>
        <v>0</v>
      </c>
    </row>
    <row r="266" spans="2:23" x14ac:dyDescent="0.2">
      <c r="B266">
        <f t="shared" si="55"/>
        <v>235</v>
      </c>
      <c r="C266" s="4">
        <f t="shared" si="50"/>
        <v>0</v>
      </c>
      <c r="D266" s="2">
        <f t="shared" si="43"/>
        <v>0</v>
      </c>
      <c r="E266" s="4">
        <f t="shared" si="44"/>
        <v>0</v>
      </c>
      <c r="F266" s="4">
        <f t="shared" si="51"/>
        <v>0</v>
      </c>
      <c r="G266" s="4">
        <f t="shared" si="45"/>
        <v>0</v>
      </c>
      <c r="H266" s="4">
        <f t="shared" si="46"/>
        <v>0</v>
      </c>
      <c r="I266" s="4">
        <f t="shared" si="47"/>
        <v>0</v>
      </c>
      <c r="J266" s="4">
        <f t="shared" si="52"/>
        <v>0</v>
      </c>
      <c r="L266" s="2">
        <f t="shared" si="48"/>
        <v>0</v>
      </c>
      <c r="M266" s="55">
        <f t="shared" si="53"/>
        <v>0</v>
      </c>
      <c r="N266" s="2">
        <f t="shared" si="54"/>
        <v>0</v>
      </c>
      <c r="U266" s="4">
        <f>'American Financial'!J266</f>
        <v>0</v>
      </c>
      <c r="V266" s="2">
        <f t="shared" si="49"/>
        <v>0</v>
      </c>
      <c r="W266" s="2">
        <f t="shared" si="42"/>
        <v>0</v>
      </c>
    </row>
    <row r="267" spans="2:23" x14ac:dyDescent="0.2">
      <c r="B267">
        <f t="shared" si="55"/>
        <v>236</v>
      </c>
      <c r="C267" s="4">
        <f t="shared" si="50"/>
        <v>0</v>
      </c>
      <c r="D267" s="2">
        <f t="shared" si="43"/>
        <v>0</v>
      </c>
      <c r="E267" s="4">
        <f t="shared" si="44"/>
        <v>0</v>
      </c>
      <c r="F267" s="4">
        <f t="shared" si="51"/>
        <v>0</v>
      </c>
      <c r="G267" s="4">
        <f t="shared" si="45"/>
        <v>0</v>
      </c>
      <c r="H267" s="4">
        <f t="shared" si="46"/>
        <v>0</v>
      </c>
      <c r="I267" s="4">
        <f t="shared" si="47"/>
        <v>0</v>
      </c>
      <c r="J267" s="4">
        <f t="shared" si="52"/>
        <v>0</v>
      </c>
      <c r="L267" s="2">
        <f t="shared" si="48"/>
        <v>0</v>
      </c>
      <c r="M267" s="55">
        <f t="shared" si="53"/>
        <v>0</v>
      </c>
      <c r="N267" s="2">
        <f t="shared" si="54"/>
        <v>0</v>
      </c>
      <c r="U267" s="4">
        <f>'American Financial'!J267</f>
        <v>0</v>
      </c>
      <c r="V267" s="2">
        <f t="shared" si="49"/>
        <v>0</v>
      </c>
      <c r="W267" s="2">
        <f t="shared" si="42"/>
        <v>0</v>
      </c>
    </row>
    <row r="268" spans="2:23" x14ac:dyDescent="0.2">
      <c r="B268">
        <f t="shared" si="55"/>
        <v>237</v>
      </c>
      <c r="C268" s="4">
        <f t="shared" si="50"/>
        <v>0</v>
      </c>
      <c r="D268" s="2">
        <f t="shared" si="43"/>
        <v>0</v>
      </c>
      <c r="E268" s="4">
        <f t="shared" si="44"/>
        <v>0</v>
      </c>
      <c r="F268" s="4">
        <f t="shared" si="51"/>
        <v>0</v>
      </c>
      <c r="G268" s="4">
        <f t="shared" si="45"/>
        <v>0</v>
      </c>
      <c r="H268" s="4">
        <f t="shared" si="46"/>
        <v>0</v>
      </c>
      <c r="I268" s="4">
        <f t="shared" si="47"/>
        <v>0</v>
      </c>
      <c r="J268" s="4">
        <f t="shared" si="52"/>
        <v>0</v>
      </c>
      <c r="L268" s="2">
        <f t="shared" si="48"/>
        <v>0</v>
      </c>
      <c r="M268" s="55">
        <f t="shared" si="53"/>
        <v>0</v>
      </c>
      <c r="N268" s="2">
        <f t="shared" si="54"/>
        <v>0</v>
      </c>
      <c r="U268" s="4">
        <f>'American Financial'!J268</f>
        <v>0</v>
      </c>
      <c r="V268" s="2">
        <f t="shared" si="49"/>
        <v>0</v>
      </c>
      <c r="W268" s="2">
        <f t="shared" si="42"/>
        <v>0</v>
      </c>
    </row>
    <row r="269" spans="2:23" x14ac:dyDescent="0.2">
      <c r="B269">
        <f t="shared" si="55"/>
        <v>238</v>
      </c>
      <c r="C269" s="4">
        <f t="shared" si="50"/>
        <v>0</v>
      </c>
      <c r="D269" s="2">
        <f t="shared" si="43"/>
        <v>0</v>
      </c>
      <c r="E269" s="4">
        <f t="shared" si="44"/>
        <v>0</v>
      </c>
      <c r="F269" s="4">
        <f t="shared" si="51"/>
        <v>0</v>
      </c>
      <c r="G269" s="4">
        <f t="shared" si="45"/>
        <v>0</v>
      </c>
      <c r="H269" s="4">
        <f t="shared" si="46"/>
        <v>0</v>
      </c>
      <c r="I269" s="4">
        <f t="shared" si="47"/>
        <v>0</v>
      </c>
      <c r="J269" s="4">
        <f t="shared" si="52"/>
        <v>0</v>
      </c>
      <c r="L269" s="2">
        <f t="shared" si="48"/>
        <v>0</v>
      </c>
      <c r="M269" s="55">
        <f t="shared" si="53"/>
        <v>0</v>
      </c>
      <c r="N269" s="2">
        <f t="shared" si="54"/>
        <v>0</v>
      </c>
      <c r="U269" s="4">
        <f>'American Financial'!J269</f>
        <v>0</v>
      </c>
      <c r="V269" s="2">
        <f t="shared" si="49"/>
        <v>0</v>
      </c>
      <c r="W269" s="2">
        <f t="shared" si="42"/>
        <v>0</v>
      </c>
    </row>
    <row r="270" spans="2:23" x14ac:dyDescent="0.2">
      <c r="B270">
        <f t="shared" si="55"/>
        <v>239</v>
      </c>
      <c r="C270" s="4">
        <f t="shared" si="50"/>
        <v>0</v>
      </c>
      <c r="D270" s="2">
        <f t="shared" si="43"/>
        <v>0</v>
      </c>
      <c r="E270" s="4">
        <f t="shared" si="44"/>
        <v>0</v>
      </c>
      <c r="F270" s="4">
        <f t="shared" si="51"/>
        <v>0</v>
      </c>
      <c r="G270" s="4">
        <f t="shared" si="45"/>
        <v>0</v>
      </c>
      <c r="H270" s="4">
        <f t="shared" si="46"/>
        <v>0</v>
      </c>
      <c r="I270" s="4">
        <f t="shared" si="47"/>
        <v>0</v>
      </c>
      <c r="J270" s="4">
        <f t="shared" si="52"/>
        <v>0</v>
      </c>
      <c r="L270" s="2">
        <f t="shared" si="48"/>
        <v>0</v>
      </c>
      <c r="M270" s="55">
        <f t="shared" si="53"/>
        <v>0</v>
      </c>
      <c r="N270" s="2">
        <f t="shared" si="54"/>
        <v>0</v>
      </c>
      <c r="U270" s="4">
        <f>'American Financial'!J270</f>
        <v>0</v>
      </c>
      <c r="V270" s="2">
        <f t="shared" si="49"/>
        <v>0</v>
      </c>
      <c r="W270" s="2">
        <f t="shared" si="42"/>
        <v>0</v>
      </c>
    </row>
    <row r="271" spans="2:23" x14ac:dyDescent="0.2">
      <c r="B271">
        <f t="shared" si="55"/>
        <v>240</v>
      </c>
      <c r="C271" s="4">
        <f t="shared" si="50"/>
        <v>0</v>
      </c>
      <c r="D271" s="2">
        <f t="shared" si="43"/>
        <v>0</v>
      </c>
      <c r="E271" s="4">
        <f t="shared" si="44"/>
        <v>0</v>
      </c>
      <c r="F271" s="4">
        <f t="shared" si="51"/>
        <v>0</v>
      </c>
      <c r="G271" s="4">
        <f t="shared" si="45"/>
        <v>0</v>
      </c>
      <c r="H271" s="4">
        <f t="shared" si="46"/>
        <v>0</v>
      </c>
      <c r="I271" s="4">
        <f t="shared" si="47"/>
        <v>0</v>
      </c>
      <c r="J271" s="4">
        <f t="shared" si="52"/>
        <v>0</v>
      </c>
      <c r="L271" s="2">
        <f t="shared" si="48"/>
        <v>0</v>
      </c>
      <c r="M271" s="55">
        <f t="shared" si="53"/>
        <v>0</v>
      </c>
      <c r="N271" s="2">
        <f t="shared" si="54"/>
        <v>0</v>
      </c>
      <c r="U271" s="4">
        <f>'American Financial'!J271</f>
        <v>0</v>
      </c>
      <c r="V271" s="2">
        <f t="shared" si="49"/>
        <v>0</v>
      </c>
      <c r="W271" s="2">
        <f t="shared" si="42"/>
        <v>0</v>
      </c>
    </row>
    <row r="272" spans="2:23" x14ac:dyDescent="0.2">
      <c r="B272">
        <f t="shared" si="55"/>
        <v>241</v>
      </c>
      <c r="C272" s="4">
        <f t="shared" si="50"/>
        <v>0</v>
      </c>
      <c r="D272" s="2">
        <f t="shared" si="43"/>
        <v>0</v>
      </c>
      <c r="E272" s="4">
        <f t="shared" si="44"/>
        <v>0</v>
      </c>
      <c r="F272" s="4">
        <f t="shared" si="51"/>
        <v>0</v>
      </c>
      <c r="G272" s="4">
        <f t="shared" si="45"/>
        <v>0</v>
      </c>
      <c r="H272" s="4">
        <f t="shared" si="46"/>
        <v>0</v>
      </c>
      <c r="I272" s="4">
        <f t="shared" si="47"/>
        <v>0</v>
      </c>
      <c r="J272" s="4">
        <f t="shared" si="52"/>
        <v>0</v>
      </c>
      <c r="L272" s="2">
        <f t="shared" si="48"/>
        <v>0</v>
      </c>
      <c r="M272" s="55">
        <f t="shared" si="53"/>
        <v>0</v>
      </c>
      <c r="N272" s="2">
        <f t="shared" si="54"/>
        <v>0</v>
      </c>
      <c r="U272" s="4">
        <f>'American Financial'!J272</f>
        <v>0</v>
      </c>
      <c r="V272" s="2">
        <f t="shared" si="49"/>
        <v>0</v>
      </c>
      <c r="W272" s="2">
        <f t="shared" si="42"/>
        <v>0</v>
      </c>
    </row>
    <row r="273" spans="2:23" x14ac:dyDescent="0.2">
      <c r="B273">
        <f t="shared" si="55"/>
        <v>242</v>
      </c>
      <c r="C273" s="4">
        <f t="shared" si="50"/>
        <v>0</v>
      </c>
      <c r="D273" s="2">
        <f t="shared" si="43"/>
        <v>0</v>
      </c>
      <c r="E273" s="4">
        <f t="shared" si="44"/>
        <v>0</v>
      </c>
      <c r="F273" s="4">
        <f t="shared" si="51"/>
        <v>0</v>
      </c>
      <c r="G273" s="4">
        <f t="shared" si="45"/>
        <v>0</v>
      </c>
      <c r="H273" s="4">
        <f t="shared" si="46"/>
        <v>0</v>
      </c>
      <c r="I273" s="4">
        <f t="shared" si="47"/>
        <v>0</v>
      </c>
      <c r="J273" s="4">
        <f t="shared" si="52"/>
        <v>0</v>
      </c>
      <c r="L273" s="2">
        <f t="shared" si="48"/>
        <v>0</v>
      </c>
      <c r="M273" s="55">
        <f t="shared" si="53"/>
        <v>0</v>
      </c>
      <c r="N273" s="2">
        <f t="shared" si="54"/>
        <v>0</v>
      </c>
      <c r="U273" s="4">
        <f>'American Financial'!J273</f>
        <v>0</v>
      </c>
      <c r="V273" s="2">
        <f t="shared" si="49"/>
        <v>0</v>
      </c>
      <c r="W273" s="2">
        <f t="shared" si="42"/>
        <v>0</v>
      </c>
    </row>
    <row r="274" spans="2:23" x14ac:dyDescent="0.2">
      <c r="B274">
        <f t="shared" si="55"/>
        <v>243</v>
      </c>
      <c r="C274" s="4">
        <f t="shared" si="50"/>
        <v>0</v>
      </c>
      <c r="D274" s="2">
        <f t="shared" si="43"/>
        <v>0</v>
      </c>
      <c r="E274" s="4">
        <f t="shared" si="44"/>
        <v>0</v>
      </c>
      <c r="F274" s="4">
        <f t="shared" si="51"/>
        <v>0</v>
      </c>
      <c r="G274" s="4">
        <f t="shared" si="45"/>
        <v>0</v>
      </c>
      <c r="H274" s="4">
        <f t="shared" si="46"/>
        <v>0</v>
      </c>
      <c r="I274" s="4">
        <f t="shared" si="47"/>
        <v>0</v>
      </c>
      <c r="J274" s="4">
        <f t="shared" si="52"/>
        <v>0</v>
      </c>
      <c r="L274" s="2">
        <f t="shared" si="48"/>
        <v>0</v>
      </c>
      <c r="M274" s="55">
        <f t="shared" si="53"/>
        <v>0</v>
      </c>
      <c r="N274" s="2">
        <f t="shared" si="54"/>
        <v>0</v>
      </c>
      <c r="U274" s="4">
        <f>'American Financial'!J274</f>
        <v>0</v>
      </c>
      <c r="V274" s="2">
        <f t="shared" si="49"/>
        <v>0</v>
      </c>
      <c r="W274" s="2">
        <f t="shared" si="42"/>
        <v>0</v>
      </c>
    </row>
    <row r="275" spans="2:23" x14ac:dyDescent="0.2">
      <c r="B275">
        <f t="shared" si="55"/>
        <v>244</v>
      </c>
      <c r="C275" s="4">
        <f t="shared" si="50"/>
        <v>0</v>
      </c>
      <c r="D275" s="2">
        <f t="shared" si="43"/>
        <v>0</v>
      </c>
      <c r="E275" s="4">
        <f t="shared" si="44"/>
        <v>0</v>
      </c>
      <c r="F275" s="4">
        <f t="shared" si="51"/>
        <v>0</v>
      </c>
      <c r="G275" s="4">
        <f t="shared" si="45"/>
        <v>0</v>
      </c>
      <c r="H275" s="4">
        <f t="shared" si="46"/>
        <v>0</v>
      </c>
      <c r="I275" s="4">
        <f t="shared" si="47"/>
        <v>0</v>
      </c>
      <c r="J275" s="4">
        <f t="shared" si="52"/>
        <v>0</v>
      </c>
      <c r="L275" s="2">
        <f t="shared" si="48"/>
        <v>0</v>
      </c>
      <c r="M275" s="55">
        <f t="shared" si="53"/>
        <v>0</v>
      </c>
      <c r="N275" s="2">
        <f t="shared" si="54"/>
        <v>0</v>
      </c>
      <c r="U275" s="4">
        <f>'American Financial'!J275</f>
        <v>0</v>
      </c>
      <c r="V275" s="2">
        <f t="shared" si="49"/>
        <v>0</v>
      </c>
      <c r="W275" s="2">
        <f t="shared" si="42"/>
        <v>0</v>
      </c>
    </row>
    <row r="276" spans="2:23" x14ac:dyDescent="0.2">
      <c r="B276">
        <f t="shared" si="55"/>
        <v>245</v>
      </c>
      <c r="C276" s="4">
        <f t="shared" si="50"/>
        <v>0</v>
      </c>
      <c r="D276" s="2">
        <f t="shared" si="43"/>
        <v>0</v>
      </c>
      <c r="E276" s="4">
        <f t="shared" si="44"/>
        <v>0</v>
      </c>
      <c r="F276" s="4">
        <f t="shared" si="51"/>
        <v>0</v>
      </c>
      <c r="G276" s="4">
        <f t="shared" si="45"/>
        <v>0</v>
      </c>
      <c r="H276" s="4">
        <f t="shared" si="46"/>
        <v>0</v>
      </c>
      <c r="I276" s="4">
        <f t="shared" si="47"/>
        <v>0</v>
      </c>
      <c r="J276" s="4">
        <f t="shared" si="52"/>
        <v>0</v>
      </c>
      <c r="L276" s="2">
        <f t="shared" si="48"/>
        <v>0</v>
      </c>
      <c r="M276" s="55">
        <f t="shared" si="53"/>
        <v>0</v>
      </c>
      <c r="N276" s="2">
        <f t="shared" si="54"/>
        <v>0</v>
      </c>
      <c r="U276" s="4">
        <f>'American Financial'!J276</f>
        <v>0</v>
      </c>
      <c r="V276" s="2">
        <f t="shared" si="49"/>
        <v>0</v>
      </c>
      <c r="W276" s="2">
        <f t="shared" si="42"/>
        <v>0</v>
      </c>
    </row>
    <row r="277" spans="2:23" x14ac:dyDescent="0.2">
      <c r="B277">
        <f t="shared" si="55"/>
        <v>246</v>
      </c>
      <c r="C277" s="4">
        <f t="shared" si="50"/>
        <v>0</v>
      </c>
      <c r="D277" s="2">
        <f t="shared" si="43"/>
        <v>0</v>
      </c>
      <c r="E277" s="4">
        <f t="shared" si="44"/>
        <v>0</v>
      </c>
      <c r="F277" s="4">
        <f t="shared" si="51"/>
        <v>0</v>
      </c>
      <c r="G277" s="4">
        <f t="shared" si="45"/>
        <v>0</v>
      </c>
      <c r="H277" s="4">
        <f t="shared" si="46"/>
        <v>0</v>
      </c>
      <c r="I277" s="4">
        <f t="shared" si="47"/>
        <v>0</v>
      </c>
      <c r="J277" s="4">
        <f t="shared" si="52"/>
        <v>0</v>
      </c>
      <c r="L277" s="2">
        <f t="shared" si="48"/>
        <v>0</v>
      </c>
      <c r="M277" s="55">
        <f t="shared" si="53"/>
        <v>0</v>
      </c>
      <c r="N277" s="2">
        <f t="shared" si="54"/>
        <v>0</v>
      </c>
      <c r="U277" s="4">
        <f>'American Financial'!J277</f>
        <v>0</v>
      </c>
      <c r="V277" s="2">
        <f t="shared" si="49"/>
        <v>0</v>
      </c>
      <c r="W277" s="2">
        <f t="shared" si="42"/>
        <v>0</v>
      </c>
    </row>
    <row r="278" spans="2:23" x14ac:dyDescent="0.2">
      <c r="B278">
        <f t="shared" si="55"/>
        <v>247</v>
      </c>
      <c r="C278" s="4">
        <f t="shared" si="50"/>
        <v>0</v>
      </c>
      <c r="D278" s="2">
        <f t="shared" si="43"/>
        <v>0</v>
      </c>
      <c r="E278" s="4">
        <f t="shared" si="44"/>
        <v>0</v>
      </c>
      <c r="F278" s="4">
        <f t="shared" si="51"/>
        <v>0</v>
      </c>
      <c r="G278" s="4">
        <f t="shared" si="45"/>
        <v>0</v>
      </c>
      <c r="H278" s="4">
        <f t="shared" si="46"/>
        <v>0</v>
      </c>
      <c r="I278" s="4">
        <f t="shared" si="47"/>
        <v>0</v>
      </c>
      <c r="J278" s="4">
        <f t="shared" si="52"/>
        <v>0</v>
      </c>
      <c r="L278" s="2">
        <f t="shared" si="48"/>
        <v>0</v>
      </c>
      <c r="M278" s="55">
        <f t="shared" si="53"/>
        <v>0</v>
      </c>
      <c r="N278" s="2">
        <f t="shared" si="54"/>
        <v>0</v>
      </c>
      <c r="U278" s="4">
        <f>'American Financial'!J278</f>
        <v>0</v>
      </c>
      <c r="V278" s="2">
        <f t="shared" si="49"/>
        <v>0</v>
      </c>
      <c r="W278" s="2">
        <f t="shared" si="42"/>
        <v>0</v>
      </c>
    </row>
    <row r="279" spans="2:23" x14ac:dyDescent="0.2">
      <c r="B279">
        <f t="shared" si="55"/>
        <v>248</v>
      </c>
      <c r="C279" s="4">
        <f t="shared" si="50"/>
        <v>0</v>
      </c>
      <c r="D279" s="2">
        <f t="shared" si="43"/>
        <v>0</v>
      </c>
      <c r="E279" s="4">
        <f t="shared" si="44"/>
        <v>0</v>
      </c>
      <c r="F279" s="4">
        <f t="shared" si="51"/>
        <v>0</v>
      </c>
      <c r="G279" s="4">
        <f t="shared" si="45"/>
        <v>0</v>
      </c>
      <c r="H279" s="4">
        <f t="shared" si="46"/>
        <v>0</v>
      </c>
      <c r="I279" s="4">
        <f t="shared" si="47"/>
        <v>0</v>
      </c>
      <c r="J279" s="4">
        <f t="shared" si="52"/>
        <v>0</v>
      </c>
      <c r="L279" s="2">
        <f t="shared" si="48"/>
        <v>0</v>
      </c>
      <c r="M279" s="55">
        <f t="shared" si="53"/>
        <v>0</v>
      </c>
      <c r="N279" s="2">
        <f t="shared" si="54"/>
        <v>0</v>
      </c>
      <c r="U279" s="4">
        <f>'American Financial'!J279</f>
        <v>0</v>
      </c>
      <c r="V279" s="2">
        <f t="shared" si="49"/>
        <v>0</v>
      </c>
      <c r="W279" s="2">
        <f t="shared" si="42"/>
        <v>0</v>
      </c>
    </row>
    <row r="280" spans="2:23" x14ac:dyDescent="0.2">
      <c r="B280">
        <f t="shared" si="55"/>
        <v>249</v>
      </c>
      <c r="C280" s="4">
        <f t="shared" si="50"/>
        <v>0</v>
      </c>
      <c r="D280" s="2">
        <f t="shared" si="43"/>
        <v>0</v>
      </c>
      <c r="E280" s="4">
        <f t="shared" si="44"/>
        <v>0</v>
      </c>
      <c r="F280" s="4">
        <f t="shared" si="51"/>
        <v>0</v>
      </c>
      <c r="G280" s="4">
        <f t="shared" si="45"/>
        <v>0</v>
      </c>
      <c r="H280" s="4">
        <f t="shared" si="46"/>
        <v>0</v>
      </c>
      <c r="I280" s="4">
        <f t="shared" si="47"/>
        <v>0</v>
      </c>
      <c r="J280" s="4">
        <f t="shared" si="52"/>
        <v>0</v>
      </c>
      <c r="L280" s="2">
        <f t="shared" si="48"/>
        <v>0</v>
      </c>
      <c r="M280" s="55">
        <f t="shared" si="53"/>
        <v>0</v>
      </c>
      <c r="N280" s="2">
        <f t="shared" si="54"/>
        <v>0</v>
      </c>
      <c r="U280" s="4">
        <f>'American Financial'!J280</f>
        <v>0</v>
      </c>
      <c r="V280" s="2">
        <f t="shared" si="49"/>
        <v>0</v>
      </c>
      <c r="W280" s="2">
        <f t="shared" si="42"/>
        <v>0</v>
      </c>
    </row>
    <row r="281" spans="2:23" x14ac:dyDescent="0.2">
      <c r="B281">
        <f t="shared" si="55"/>
        <v>250</v>
      </c>
      <c r="C281" s="4">
        <f t="shared" si="50"/>
        <v>0</v>
      </c>
      <c r="D281" s="2">
        <f t="shared" si="43"/>
        <v>0</v>
      </c>
      <c r="E281" s="4">
        <f t="shared" si="44"/>
        <v>0</v>
      </c>
      <c r="F281" s="4">
        <f t="shared" si="51"/>
        <v>0</v>
      </c>
      <c r="G281" s="4">
        <f t="shared" si="45"/>
        <v>0</v>
      </c>
      <c r="H281" s="4">
        <f t="shared" si="46"/>
        <v>0</v>
      </c>
      <c r="I281" s="4">
        <f t="shared" si="47"/>
        <v>0</v>
      </c>
      <c r="J281" s="4">
        <f t="shared" si="52"/>
        <v>0</v>
      </c>
      <c r="L281" s="2">
        <f t="shared" si="48"/>
        <v>0</v>
      </c>
      <c r="M281" s="55">
        <f t="shared" si="53"/>
        <v>0</v>
      </c>
      <c r="N281" s="2">
        <f t="shared" si="54"/>
        <v>0</v>
      </c>
      <c r="U281" s="4">
        <f>'American Financial'!J281</f>
        <v>0</v>
      </c>
      <c r="V281" s="2">
        <f t="shared" si="49"/>
        <v>0</v>
      </c>
      <c r="W281" s="2">
        <f t="shared" si="42"/>
        <v>0</v>
      </c>
    </row>
    <row r="282" spans="2:23" x14ac:dyDescent="0.2">
      <c r="B282">
        <f t="shared" si="55"/>
        <v>251</v>
      </c>
      <c r="C282" s="4">
        <f t="shared" si="50"/>
        <v>0</v>
      </c>
      <c r="D282" s="2">
        <f t="shared" si="43"/>
        <v>0</v>
      </c>
      <c r="E282" s="4">
        <f t="shared" si="44"/>
        <v>0</v>
      </c>
      <c r="F282" s="4">
        <f t="shared" si="51"/>
        <v>0</v>
      </c>
      <c r="G282" s="4">
        <f t="shared" si="45"/>
        <v>0</v>
      </c>
      <c r="H282" s="4">
        <f t="shared" si="46"/>
        <v>0</v>
      </c>
      <c r="I282" s="4">
        <f t="shared" si="47"/>
        <v>0</v>
      </c>
      <c r="J282" s="4">
        <f t="shared" si="52"/>
        <v>0</v>
      </c>
      <c r="L282" s="2">
        <f t="shared" si="48"/>
        <v>0</v>
      </c>
      <c r="M282" s="55">
        <f t="shared" si="53"/>
        <v>0</v>
      </c>
      <c r="N282" s="2">
        <f t="shared" si="54"/>
        <v>0</v>
      </c>
      <c r="U282" s="4">
        <f>'American Financial'!J282</f>
        <v>0</v>
      </c>
      <c r="V282" s="2">
        <f t="shared" si="49"/>
        <v>0</v>
      </c>
      <c r="W282" s="2">
        <f t="shared" si="42"/>
        <v>0</v>
      </c>
    </row>
    <row r="283" spans="2:23" x14ac:dyDescent="0.2">
      <c r="B283">
        <f t="shared" si="55"/>
        <v>252</v>
      </c>
      <c r="C283" s="4">
        <f t="shared" si="50"/>
        <v>0</v>
      </c>
      <c r="D283" s="2">
        <f t="shared" si="43"/>
        <v>0</v>
      </c>
      <c r="E283" s="4">
        <f t="shared" si="44"/>
        <v>0</v>
      </c>
      <c r="F283" s="4">
        <f t="shared" si="51"/>
        <v>0</v>
      </c>
      <c r="G283" s="4">
        <f t="shared" si="45"/>
        <v>0</v>
      </c>
      <c r="H283" s="4">
        <f t="shared" si="46"/>
        <v>0</v>
      </c>
      <c r="I283" s="4">
        <f t="shared" si="47"/>
        <v>0</v>
      </c>
      <c r="J283" s="4">
        <f t="shared" si="52"/>
        <v>0</v>
      </c>
      <c r="L283" s="2">
        <f t="shared" si="48"/>
        <v>0</v>
      </c>
      <c r="M283" s="55">
        <f t="shared" si="53"/>
        <v>0</v>
      </c>
      <c r="N283" s="2">
        <f t="shared" si="54"/>
        <v>0</v>
      </c>
      <c r="U283" s="4">
        <f>'American Financial'!J283</f>
        <v>0</v>
      </c>
      <c r="V283" s="2">
        <f t="shared" si="49"/>
        <v>0</v>
      </c>
      <c r="W283" s="2">
        <f t="shared" si="42"/>
        <v>0</v>
      </c>
    </row>
    <row r="284" spans="2:23" x14ac:dyDescent="0.2">
      <c r="B284">
        <f t="shared" si="55"/>
        <v>253</v>
      </c>
      <c r="C284" s="4">
        <f t="shared" si="50"/>
        <v>0</v>
      </c>
      <c r="D284" s="2">
        <f t="shared" si="43"/>
        <v>0</v>
      </c>
      <c r="E284" s="4">
        <f t="shared" si="44"/>
        <v>0</v>
      </c>
      <c r="F284" s="4">
        <f t="shared" si="51"/>
        <v>0</v>
      </c>
      <c r="G284" s="4">
        <f t="shared" si="45"/>
        <v>0</v>
      </c>
      <c r="H284" s="4">
        <f t="shared" si="46"/>
        <v>0</v>
      </c>
      <c r="I284" s="4">
        <f t="shared" si="47"/>
        <v>0</v>
      </c>
      <c r="J284" s="4">
        <f t="shared" si="52"/>
        <v>0</v>
      </c>
      <c r="L284" s="2">
        <f t="shared" si="48"/>
        <v>0</v>
      </c>
      <c r="M284" s="55">
        <f t="shared" si="53"/>
        <v>0</v>
      </c>
      <c r="N284" s="2">
        <f t="shared" si="54"/>
        <v>0</v>
      </c>
      <c r="U284" s="4">
        <f>'American Financial'!J284</f>
        <v>0</v>
      </c>
      <c r="V284" s="2">
        <f t="shared" si="49"/>
        <v>0</v>
      </c>
      <c r="W284" s="2">
        <f t="shared" si="42"/>
        <v>0</v>
      </c>
    </row>
    <row r="285" spans="2:23" x14ac:dyDescent="0.2">
      <c r="B285">
        <f t="shared" si="55"/>
        <v>254</v>
      </c>
      <c r="C285" s="4">
        <f t="shared" si="50"/>
        <v>0</v>
      </c>
      <c r="D285" s="2">
        <f t="shared" si="43"/>
        <v>0</v>
      </c>
      <c r="E285" s="4">
        <f t="shared" si="44"/>
        <v>0</v>
      </c>
      <c r="F285" s="4">
        <f t="shared" si="51"/>
        <v>0</v>
      </c>
      <c r="G285" s="4">
        <f t="shared" si="45"/>
        <v>0</v>
      </c>
      <c r="H285" s="4">
        <f t="shared" si="46"/>
        <v>0</v>
      </c>
      <c r="I285" s="4">
        <f t="shared" si="47"/>
        <v>0</v>
      </c>
      <c r="J285" s="4">
        <f t="shared" si="52"/>
        <v>0</v>
      </c>
      <c r="L285" s="2">
        <f t="shared" si="48"/>
        <v>0</v>
      </c>
      <c r="M285" s="55">
        <f t="shared" si="53"/>
        <v>0</v>
      </c>
      <c r="N285" s="2">
        <f t="shared" si="54"/>
        <v>0</v>
      </c>
      <c r="U285" s="4">
        <f>'American Financial'!J285</f>
        <v>0</v>
      </c>
      <c r="V285" s="2">
        <f t="shared" si="49"/>
        <v>0</v>
      </c>
      <c r="W285" s="2">
        <f t="shared" si="42"/>
        <v>0</v>
      </c>
    </row>
    <row r="286" spans="2:23" x14ac:dyDescent="0.2">
      <c r="B286">
        <f t="shared" si="55"/>
        <v>255</v>
      </c>
      <c r="C286" s="4">
        <f t="shared" si="50"/>
        <v>0</v>
      </c>
      <c r="D286" s="2">
        <f t="shared" si="43"/>
        <v>0</v>
      </c>
      <c r="E286" s="4">
        <f t="shared" si="44"/>
        <v>0</v>
      </c>
      <c r="F286" s="4">
        <f t="shared" si="51"/>
        <v>0</v>
      </c>
      <c r="G286" s="4">
        <f t="shared" si="45"/>
        <v>0</v>
      </c>
      <c r="H286" s="4">
        <f t="shared" si="46"/>
        <v>0</v>
      </c>
      <c r="I286" s="4">
        <f t="shared" si="47"/>
        <v>0</v>
      </c>
      <c r="J286" s="4">
        <f t="shared" si="52"/>
        <v>0</v>
      </c>
      <c r="L286" s="2">
        <f t="shared" si="48"/>
        <v>0</v>
      </c>
      <c r="M286" s="55">
        <f t="shared" si="53"/>
        <v>0</v>
      </c>
      <c r="N286" s="2">
        <f t="shared" si="54"/>
        <v>0</v>
      </c>
      <c r="U286" s="4">
        <f>'American Financial'!J286</f>
        <v>0</v>
      </c>
      <c r="V286" s="2">
        <f t="shared" si="49"/>
        <v>0</v>
      </c>
      <c r="W286" s="2">
        <f t="shared" si="42"/>
        <v>0</v>
      </c>
    </row>
    <row r="287" spans="2:23" x14ac:dyDescent="0.2">
      <c r="B287">
        <f t="shared" si="55"/>
        <v>256</v>
      </c>
      <c r="C287" s="4">
        <f t="shared" si="50"/>
        <v>0</v>
      </c>
      <c r="D287" s="2">
        <f t="shared" si="43"/>
        <v>0</v>
      </c>
      <c r="E287" s="4">
        <f t="shared" si="44"/>
        <v>0</v>
      </c>
      <c r="F287" s="4">
        <f t="shared" si="51"/>
        <v>0</v>
      </c>
      <c r="G287" s="4">
        <f t="shared" si="45"/>
        <v>0</v>
      </c>
      <c r="H287" s="4">
        <f t="shared" si="46"/>
        <v>0</v>
      </c>
      <c r="I287" s="4">
        <f t="shared" si="47"/>
        <v>0</v>
      </c>
      <c r="J287" s="4">
        <f t="shared" si="52"/>
        <v>0</v>
      </c>
      <c r="L287" s="2">
        <f t="shared" si="48"/>
        <v>0</v>
      </c>
      <c r="M287" s="55">
        <f t="shared" si="53"/>
        <v>0</v>
      </c>
      <c r="N287" s="2">
        <f t="shared" si="54"/>
        <v>0</v>
      </c>
      <c r="U287" s="4">
        <f>'American Financial'!J287</f>
        <v>0</v>
      </c>
      <c r="V287" s="2">
        <f t="shared" si="49"/>
        <v>0</v>
      </c>
      <c r="W287" s="2">
        <f t="shared" ref="W287:W350" si="56">V287-U287</f>
        <v>0</v>
      </c>
    </row>
    <row r="288" spans="2:23" x14ac:dyDescent="0.2">
      <c r="B288">
        <f t="shared" si="55"/>
        <v>257</v>
      </c>
      <c r="C288" s="4">
        <f t="shared" si="50"/>
        <v>0</v>
      </c>
      <c r="D288" s="2">
        <f t="shared" ref="D288:D351" si="57">IF(B288&lt;=$C$12,IF(B288&lt;=$C$7,ROUND($C$4*$C$8/$C$6,2),$C$20),0)</f>
        <v>0</v>
      </c>
      <c r="E288" s="4">
        <f t="shared" ref="E288:E351" si="58">IF(B288&lt;=$C$12,ROUND(C288*$C$8/$C$6,2),0)</f>
        <v>0</v>
      </c>
      <c r="F288" s="4">
        <f t="shared" si="51"/>
        <v>0</v>
      </c>
      <c r="G288" s="4">
        <f t="shared" ref="G288:G351" si="59">IF(B288&lt;=$C$12,C288-F288,0)</f>
        <v>0</v>
      </c>
      <c r="H288" s="4">
        <f t="shared" ref="H288:H351" si="60">IF(B288=$C$12,$C$13*G288,0)</f>
        <v>0</v>
      </c>
      <c r="I288" s="4">
        <f t="shared" ref="I288:I351" si="61">IF(B288=$C$12,G288+H288,0)</f>
        <v>0</v>
      </c>
      <c r="J288" s="4">
        <f t="shared" si="52"/>
        <v>0</v>
      </c>
      <c r="L288" s="2">
        <f t="shared" ref="L288:L351" si="62">IF(B288&lt;=$C$12,L287+$M$16,0)</f>
        <v>0</v>
      </c>
      <c r="M288" s="55">
        <f t="shared" si="53"/>
        <v>0</v>
      </c>
      <c r="N288" s="2">
        <f t="shared" si="54"/>
        <v>0</v>
      </c>
      <c r="U288" s="4">
        <f>'American Financial'!J288</f>
        <v>0</v>
      </c>
      <c r="V288" s="2">
        <f t="shared" ref="V288:V351" si="63">J288</f>
        <v>0</v>
      </c>
      <c r="W288" s="2">
        <f t="shared" si="56"/>
        <v>0</v>
      </c>
    </row>
    <row r="289" spans="2:23" x14ac:dyDescent="0.2">
      <c r="B289">
        <f t="shared" si="55"/>
        <v>258</v>
      </c>
      <c r="C289" s="4">
        <f t="shared" ref="C289:C352" si="64">IF(B289&lt;=$C$12,G288,0)</f>
        <v>0</v>
      </c>
      <c r="D289" s="2">
        <f t="shared" si="57"/>
        <v>0</v>
      </c>
      <c r="E289" s="4">
        <f t="shared" si="58"/>
        <v>0</v>
      </c>
      <c r="F289" s="4">
        <f t="shared" ref="F289:F352" si="65">IF(B289&lt;=$C$12,D289-E289,0)</f>
        <v>0</v>
      </c>
      <c r="G289" s="4">
        <f t="shared" si="59"/>
        <v>0</v>
      </c>
      <c r="H289" s="4">
        <f t="shared" si="60"/>
        <v>0</v>
      </c>
      <c r="I289" s="4">
        <f t="shared" si="61"/>
        <v>0</v>
      </c>
      <c r="J289" s="4">
        <f t="shared" ref="J289:J352" si="66">IF(B289&lt;=$C$12,-D289-I289,0)</f>
        <v>0</v>
      </c>
      <c r="L289" s="2">
        <f t="shared" si="62"/>
        <v>0</v>
      </c>
      <c r="M289" s="55">
        <f t="shared" ref="M289:M352" si="67">($M$17/$C$6)*L289</f>
        <v>0</v>
      </c>
      <c r="N289" s="2">
        <f t="shared" ref="N289:N352" si="68">J289-M289</f>
        <v>0</v>
      </c>
      <c r="U289" s="4">
        <f>'American Financial'!J289</f>
        <v>0</v>
      </c>
      <c r="V289" s="2">
        <f t="shared" si="63"/>
        <v>0</v>
      </c>
      <c r="W289" s="2">
        <f t="shared" si="56"/>
        <v>0</v>
      </c>
    </row>
    <row r="290" spans="2:23" x14ac:dyDescent="0.2">
      <c r="B290">
        <f t="shared" ref="B290:B353" si="69">B289+1</f>
        <v>259</v>
      </c>
      <c r="C290" s="4">
        <f t="shared" si="64"/>
        <v>0</v>
      </c>
      <c r="D290" s="2">
        <f t="shared" si="57"/>
        <v>0</v>
      </c>
      <c r="E290" s="4">
        <f t="shared" si="58"/>
        <v>0</v>
      </c>
      <c r="F290" s="4">
        <f t="shared" si="65"/>
        <v>0</v>
      </c>
      <c r="G290" s="4">
        <f t="shared" si="59"/>
        <v>0</v>
      </c>
      <c r="H290" s="4">
        <f t="shared" si="60"/>
        <v>0</v>
      </c>
      <c r="I290" s="4">
        <f t="shared" si="61"/>
        <v>0</v>
      </c>
      <c r="J290" s="4">
        <f t="shared" si="66"/>
        <v>0</v>
      </c>
      <c r="L290" s="2">
        <f t="shared" si="62"/>
        <v>0</v>
      </c>
      <c r="M290" s="55">
        <f t="shared" si="67"/>
        <v>0</v>
      </c>
      <c r="N290" s="2">
        <f t="shared" si="68"/>
        <v>0</v>
      </c>
      <c r="U290" s="4">
        <f>'American Financial'!J290</f>
        <v>0</v>
      </c>
      <c r="V290" s="2">
        <f t="shared" si="63"/>
        <v>0</v>
      </c>
      <c r="W290" s="2">
        <f t="shared" si="56"/>
        <v>0</v>
      </c>
    </row>
    <row r="291" spans="2:23" x14ac:dyDescent="0.2">
      <c r="B291">
        <f t="shared" si="69"/>
        <v>260</v>
      </c>
      <c r="C291" s="4">
        <f t="shared" si="64"/>
        <v>0</v>
      </c>
      <c r="D291" s="2">
        <f t="shared" si="57"/>
        <v>0</v>
      </c>
      <c r="E291" s="4">
        <f t="shared" si="58"/>
        <v>0</v>
      </c>
      <c r="F291" s="4">
        <f t="shared" si="65"/>
        <v>0</v>
      </c>
      <c r="G291" s="4">
        <f t="shared" si="59"/>
        <v>0</v>
      </c>
      <c r="H291" s="4">
        <f t="shared" si="60"/>
        <v>0</v>
      </c>
      <c r="I291" s="4">
        <f t="shared" si="61"/>
        <v>0</v>
      </c>
      <c r="J291" s="4">
        <f t="shared" si="66"/>
        <v>0</v>
      </c>
      <c r="L291" s="2">
        <f t="shared" si="62"/>
        <v>0</v>
      </c>
      <c r="M291" s="55">
        <f t="shared" si="67"/>
        <v>0</v>
      </c>
      <c r="N291" s="2">
        <f t="shared" si="68"/>
        <v>0</v>
      </c>
      <c r="U291" s="4">
        <f>'American Financial'!J291</f>
        <v>0</v>
      </c>
      <c r="V291" s="2">
        <f t="shared" si="63"/>
        <v>0</v>
      </c>
      <c r="W291" s="2">
        <f t="shared" si="56"/>
        <v>0</v>
      </c>
    </row>
    <row r="292" spans="2:23" x14ac:dyDescent="0.2">
      <c r="B292">
        <f t="shared" si="69"/>
        <v>261</v>
      </c>
      <c r="C292" s="4">
        <f t="shared" si="64"/>
        <v>0</v>
      </c>
      <c r="D292" s="2">
        <f t="shared" si="57"/>
        <v>0</v>
      </c>
      <c r="E292" s="4">
        <f t="shared" si="58"/>
        <v>0</v>
      </c>
      <c r="F292" s="4">
        <f t="shared" si="65"/>
        <v>0</v>
      </c>
      <c r="G292" s="4">
        <f t="shared" si="59"/>
        <v>0</v>
      </c>
      <c r="H292" s="4">
        <f t="shared" si="60"/>
        <v>0</v>
      </c>
      <c r="I292" s="4">
        <f t="shared" si="61"/>
        <v>0</v>
      </c>
      <c r="J292" s="4">
        <f t="shared" si="66"/>
        <v>0</v>
      </c>
      <c r="L292" s="2">
        <f t="shared" si="62"/>
        <v>0</v>
      </c>
      <c r="M292" s="55">
        <f t="shared" si="67"/>
        <v>0</v>
      </c>
      <c r="N292" s="2">
        <f t="shared" si="68"/>
        <v>0</v>
      </c>
      <c r="U292" s="4">
        <f>'American Financial'!J292</f>
        <v>0</v>
      </c>
      <c r="V292" s="2">
        <f t="shared" si="63"/>
        <v>0</v>
      </c>
      <c r="W292" s="2">
        <f t="shared" si="56"/>
        <v>0</v>
      </c>
    </row>
    <row r="293" spans="2:23" x14ac:dyDescent="0.2">
      <c r="B293">
        <f t="shared" si="69"/>
        <v>262</v>
      </c>
      <c r="C293" s="4">
        <f t="shared" si="64"/>
        <v>0</v>
      </c>
      <c r="D293" s="2">
        <f t="shared" si="57"/>
        <v>0</v>
      </c>
      <c r="E293" s="4">
        <f t="shared" si="58"/>
        <v>0</v>
      </c>
      <c r="F293" s="4">
        <f t="shared" si="65"/>
        <v>0</v>
      </c>
      <c r="G293" s="4">
        <f t="shared" si="59"/>
        <v>0</v>
      </c>
      <c r="H293" s="4">
        <f t="shared" si="60"/>
        <v>0</v>
      </c>
      <c r="I293" s="4">
        <f t="shared" si="61"/>
        <v>0</v>
      </c>
      <c r="J293" s="4">
        <f t="shared" si="66"/>
        <v>0</v>
      </c>
      <c r="L293" s="2">
        <f t="shared" si="62"/>
        <v>0</v>
      </c>
      <c r="M293" s="55">
        <f t="shared" si="67"/>
        <v>0</v>
      </c>
      <c r="N293" s="2">
        <f t="shared" si="68"/>
        <v>0</v>
      </c>
      <c r="U293" s="4">
        <f>'American Financial'!J293</f>
        <v>0</v>
      </c>
      <c r="V293" s="2">
        <f t="shared" si="63"/>
        <v>0</v>
      </c>
      <c r="W293" s="2">
        <f t="shared" si="56"/>
        <v>0</v>
      </c>
    </row>
    <row r="294" spans="2:23" x14ac:dyDescent="0.2">
      <c r="B294">
        <f t="shared" si="69"/>
        <v>263</v>
      </c>
      <c r="C294" s="4">
        <f t="shared" si="64"/>
        <v>0</v>
      </c>
      <c r="D294" s="2">
        <f t="shared" si="57"/>
        <v>0</v>
      </c>
      <c r="E294" s="4">
        <f t="shared" si="58"/>
        <v>0</v>
      </c>
      <c r="F294" s="4">
        <f t="shared" si="65"/>
        <v>0</v>
      </c>
      <c r="G294" s="4">
        <f t="shared" si="59"/>
        <v>0</v>
      </c>
      <c r="H294" s="4">
        <f t="shared" si="60"/>
        <v>0</v>
      </c>
      <c r="I294" s="4">
        <f t="shared" si="61"/>
        <v>0</v>
      </c>
      <c r="J294" s="4">
        <f t="shared" si="66"/>
        <v>0</v>
      </c>
      <c r="L294" s="2">
        <f t="shared" si="62"/>
        <v>0</v>
      </c>
      <c r="M294" s="55">
        <f t="shared" si="67"/>
        <v>0</v>
      </c>
      <c r="N294" s="2">
        <f t="shared" si="68"/>
        <v>0</v>
      </c>
      <c r="U294" s="4">
        <f>'American Financial'!J294</f>
        <v>0</v>
      </c>
      <c r="V294" s="2">
        <f t="shared" si="63"/>
        <v>0</v>
      </c>
      <c r="W294" s="2">
        <f t="shared" si="56"/>
        <v>0</v>
      </c>
    </row>
    <row r="295" spans="2:23" x14ac:dyDescent="0.2">
      <c r="B295">
        <f t="shared" si="69"/>
        <v>264</v>
      </c>
      <c r="C295" s="4">
        <f t="shared" si="64"/>
        <v>0</v>
      </c>
      <c r="D295" s="2">
        <f t="shared" si="57"/>
        <v>0</v>
      </c>
      <c r="E295" s="4">
        <f t="shared" si="58"/>
        <v>0</v>
      </c>
      <c r="F295" s="4">
        <f t="shared" si="65"/>
        <v>0</v>
      </c>
      <c r="G295" s="4">
        <f t="shared" si="59"/>
        <v>0</v>
      </c>
      <c r="H295" s="4">
        <f t="shared" si="60"/>
        <v>0</v>
      </c>
      <c r="I295" s="4">
        <f t="shared" si="61"/>
        <v>0</v>
      </c>
      <c r="J295" s="4">
        <f t="shared" si="66"/>
        <v>0</v>
      </c>
      <c r="L295" s="2">
        <f t="shared" si="62"/>
        <v>0</v>
      </c>
      <c r="M295" s="55">
        <f t="shared" si="67"/>
        <v>0</v>
      </c>
      <c r="N295" s="2">
        <f t="shared" si="68"/>
        <v>0</v>
      </c>
      <c r="U295" s="4">
        <f>'American Financial'!J295</f>
        <v>0</v>
      </c>
      <c r="V295" s="2">
        <f t="shared" si="63"/>
        <v>0</v>
      </c>
      <c r="W295" s="2">
        <f t="shared" si="56"/>
        <v>0</v>
      </c>
    </row>
    <row r="296" spans="2:23" x14ac:dyDescent="0.2">
      <c r="B296">
        <f t="shared" si="69"/>
        <v>265</v>
      </c>
      <c r="C296" s="4">
        <f t="shared" si="64"/>
        <v>0</v>
      </c>
      <c r="D296" s="2">
        <f t="shared" si="57"/>
        <v>0</v>
      </c>
      <c r="E296" s="4">
        <f t="shared" si="58"/>
        <v>0</v>
      </c>
      <c r="F296" s="4">
        <f t="shared" si="65"/>
        <v>0</v>
      </c>
      <c r="G296" s="4">
        <f t="shared" si="59"/>
        <v>0</v>
      </c>
      <c r="H296" s="4">
        <f t="shared" si="60"/>
        <v>0</v>
      </c>
      <c r="I296" s="4">
        <f t="shared" si="61"/>
        <v>0</v>
      </c>
      <c r="J296" s="4">
        <f t="shared" si="66"/>
        <v>0</v>
      </c>
      <c r="L296" s="2">
        <f t="shared" si="62"/>
        <v>0</v>
      </c>
      <c r="M296" s="55">
        <f t="shared" si="67"/>
        <v>0</v>
      </c>
      <c r="N296" s="2">
        <f t="shared" si="68"/>
        <v>0</v>
      </c>
      <c r="U296" s="4">
        <f>'American Financial'!J296</f>
        <v>0</v>
      </c>
      <c r="V296" s="2">
        <f t="shared" si="63"/>
        <v>0</v>
      </c>
      <c r="W296" s="2">
        <f t="shared" si="56"/>
        <v>0</v>
      </c>
    </row>
    <row r="297" spans="2:23" x14ac:dyDescent="0.2">
      <c r="B297">
        <f t="shared" si="69"/>
        <v>266</v>
      </c>
      <c r="C297" s="4">
        <f t="shared" si="64"/>
        <v>0</v>
      </c>
      <c r="D297" s="2">
        <f t="shared" si="57"/>
        <v>0</v>
      </c>
      <c r="E297" s="4">
        <f t="shared" si="58"/>
        <v>0</v>
      </c>
      <c r="F297" s="4">
        <f t="shared" si="65"/>
        <v>0</v>
      </c>
      <c r="G297" s="4">
        <f t="shared" si="59"/>
        <v>0</v>
      </c>
      <c r="H297" s="4">
        <f t="shared" si="60"/>
        <v>0</v>
      </c>
      <c r="I297" s="4">
        <f t="shared" si="61"/>
        <v>0</v>
      </c>
      <c r="J297" s="4">
        <f t="shared" si="66"/>
        <v>0</v>
      </c>
      <c r="L297" s="2">
        <f t="shared" si="62"/>
        <v>0</v>
      </c>
      <c r="M297" s="55">
        <f t="shared" si="67"/>
        <v>0</v>
      </c>
      <c r="N297" s="2">
        <f t="shared" si="68"/>
        <v>0</v>
      </c>
      <c r="U297" s="4">
        <f>'American Financial'!J297</f>
        <v>0</v>
      </c>
      <c r="V297" s="2">
        <f t="shared" si="63"/>
        <v>0</v>
      </c>
      <c r="W297" s="2">
        <f t="shared" si="56"/>
        <v>0</v>
      </c>
    </row>
    <row r="298" spans="2:23" x14ac:dyDescent="0.2">
      <c r="B298">
        <f t="shared" si="69"/>
        <v>267</v>
      </c>
      <c r="C298" s="4">
        <f t="shared" si="64"/>
        <v>0</v>
      </c>
      <c r="D298" s="2">
        <f t="shared" si="57"/>
        <v>0</v>
      </c>
      <c r="E298" s="4">
        <f t="shared" si="58"/>
        <v>0</v>
      </c>
      <c r="F298" s="4">
        <f t="shared" si="65"/>
        <v>0</v>
      </c>
      <c r="G298" s="4">
        <f t="shared" si="59"/>
        <v>0</v>
      </c>
      <c r="H298" s="4">
        <f t="shared" si="60"/>
        <v>0</v>
      </c>
      <c r="I298" s="4">
        <f t="shared" si="61"/>
        <v>0</v>
      </c>
      <c r="J298" s="4">
        <f t="shared" si="66"/>
        <v>0</v>
      </c>
      <c r="L298" s="2">
        <f t="shared" si="62"/>
        <v>0</v>
      </c>
      <c r="M298" s="55">
        <f t="shared" si="67"/>
        <v>0</v>
      </c>
      <c r="N298" s="2">
        <f t="shared" si="68"/>
        <v>0</v>
      </c>
      <c r="U298" s="4">
        <f>'American Financial'!J298</f>
        <v>0</v>
      </c>
      <c r="V298" s="2">
        <f t="shared" si="63"/>
        <v>0</v>
      </c>
      <c r="W298" s="2">
        <f t="shared" si="56"/>
        <v>0</v>
      </c>
    </row>
    <row r="299" spans="2:23" x14ac:dyDescent="0.2">
      <c r="B299">
        <f t="shared" si="69"/>
        <v>268</v>
      </c>
      <c r="C299" s="4">
        <f t="shared" si="64"/>
        <v>0</v>
      </c>
      <c r="D299" s="2">
        <f t="shared" si="57"/>
        <v>0</v>
      </c>
      <c r="E299" s="4">
        <f t="shared" si="58"/>
        <v>0</v>
      </c>
      <c r="F299" s="4">
        <f t="shared" si="65"/>
        <v>0</v>
      </c>
      <c r="G299" s="4">
        <f t="shared" si="59"/>
        <v>0</v>
      </c>
      <c r="H299" s="4">
        <f t="shared" si="60"/>
        <v>0</v>
      </c>
      <c r="I299" s="4">
        <f t="shared" si="61"/>
        <v>0</v>
      </c>
      <c r="J299" s="4">
        <f t="shared" si="66"/>
        <v>0</v>
      </c>
      <c r="L299" s="2">
        <f t="shared" si="62"/>
        <v>0</v>
      </c>
      <c r="M299" s="55">
        <f t="shared" si="67"/>
        <v>0</v>
      </c>
      <c r="N299" s="2">
        <f t="shared" si="68"/>
        <v>0</v>
      </c>
      <c r="U299" s="4">
        <f>'American Financial'!J299</f>
        <v>0</v>
      </c>
      <c r="V299" s="2">
        <f t="shared" si="63"/>
        <v>0</v>
      </c>
      <c r="W299" s="2">
        <f t="shared" si="56"/>
        <v>0</v>
      </c>
    </row>
    <row r="300" spans="2:23" x14ac:dyDescent="0.2">
      <c r="B300">
        <f t="shared" si="69"/>
        <v>269</v>
      </c>
      <c r="C300" s="4">
        <f t="shared" si="64"/>
        <v>0</v>
      </c>
      <c r="D300" s="2">
        <f t="shared" si="57"/>
        <v>0</v>
      </c>
      <c r="E300" s="4">
        <f t="shared" si="58"/>
        <v>0</v>
      </c>
      <c r="F300" s="4">
        <f t="shared" si="65"/>
        <v>0</v>
      </c>
      <c r="G300" s="4">
        <f t="shared" si="59"/>
        <v>0</v>
      </c>
      <c r="H300" s="4">
        <f t="shared" si="60"/>
        <v>0</v>
      </c>
      <c r="I300" s="4">
        <f t="shared" si="61"/>
        <v>0</v>
      </c>
      <c r="J300" s="4">
        <f t="shared" si="66"/>
        <v>0</v>
      </c>
      <c r="L300" s="2">
        <f t="shared" si="62"/>
        <v>0</v>
      </c>
      <c r="M300" s="55">
        <f t="shared" si="67"/>
        <v>0</v>
      </c>
      <c r="N300" s="2">
        <f t="shared" si="68"/>
        <v>0</v>
      </c>
      <c r="U300" s="4">
        <f>'American Financial'!J300</f>
        <v>0</v>
      </c>
      <c r="V300" s="2">
        <f t="shared" si="63"/>
        <v>0</v>
      </c>
      <c r="W300" s="2">
        <f t="shared" si="56"/>
        <v>0</v>
      </c>
    </row>
    <row r="301" spans="2:23" x14ac:dyDescent="0.2">
      <c r="B301">
        <f t="shared" si="69"/>
        <v>270</v>
      </c>
      <c r="C301" s="4">
        <f t="shared" si="64"/>
        <v>0</v>
      </c>
      <c r="D301" s="2">
        <f t="shared" si="57"/>
        <v>0</v>
      </c>
      <c r="E301" s="4">
        <f t="shared" si="58"/>
        <v>0</v>
      </c>
      <c r="F301" s="4">
        <f t="shared" si="65"/>
        <v>0</v>
      </c>
      <c r="G301" s="4">
        <f t="shared" si="59"/>
        <v>0</v>
      </c>
      <c r="H301" s="4">
        <f t="shared" si="60"/>
        <v>0</v>
      </c>
      <c r="I301" s="4">
        <f t="shared" si="61"/>
        <v>0</v>
      </c>
      <c r="J301" s="4">
        <f t="shared" si="66"/>
        <v>0</v>
      </c>
      <c r="L301" s="2">
        <f t="shared" si="62"/>
        <v>0</v>
      </c>
      <c r="M301" s="55">
        <f t="shared" si="67"/>
        <v>0</v>
      </c>
      <c r="N301" s="2">
        <f t="shared" si="68"/>
        <v>0</v>
      </c>
      <c r="U301" s="4">
        <f>'American Financial'!J301</f>
        <v>0</v>
      </c>
      <c r="V301" s="2">
        <f t="shared" si="63"/>
        <v>0</v>
      </c>
      <c r="W301" s="2">
        <f t="shared" si="56"/>
        <v>0</v>
      </c>
    </row>
    <row r="302" spans="2:23" x14ac:dyDescent="0.2">
      <c r="B302">
        <f t="shared" si="69"/>
        <v>271</v>
      </c>
      <c r="C302" s="4">
        <f t="shared" si="64"/>
        <v>0</v>
      </c>
      <c r="D302" s="2">
        <f t="shared" si="57"/>
        <v>0</v>
      </c>
      <c r="E302" s="4">
        <f t="shared" si="58"/>
        <v>0</v>
      </c>
      <c r="F302" s="4">
        <f t="shared" si="65"/>
        <v>0</v>
      </c>
      <c r="G302" s="4">
        <f t="shared" si="59"/>
        <v>0</v>
      </c>
      <c r="H302" s="4">
        <f t="shared" si="60"/>
        <v>0</v>
      </c>
      <c r="I302" s="4">
        <f t="shared" si="61"/>
        <v>0</v>
      </c>
      <c r="J302" s="4">
        <f t="shared" si="66"/>
        <v>0</v>
      </c>
      <c r="L302" s="2">
        <f t="shared" si="62"/>
        <v>0</v>
      </c>
      <c r="M302" s="55">
        <f t="shared" si="67"/>
        <v>0</v>
      </c>
      <c r="N302" s="2">
        <f t="shared" si="68"/>
        <v>0</v>
      </c>
      <c r="U302" s="4">
        <f>'American Financial'!J302</f>
        <v>0</v>
      </c>
      <c r="V302" s="2">
        <f t="shared" si="63"/>
        <v>0</v>
      </c>
      <c r="W302" s="2">
        <f t="shared" si="56"/>
        <v>0</v>
      </c>
    </row>
    <row r="303" spans="2:23" x14ac:dyDescent="0.2">
      <c r="B303">
        <f t="shared" si="69"/>
        <v>272</v>
      </c>
      <c r="C303" s="4">
        <f t="shared" si="64"/>
        <v>0</v>
      </c>
      <c r="D303" s="2">
        <f t="shared" si="57"/>
        <v>0</v>
      </c>
      <c r="E303" s="4">
        <f t="shared" si="58"/>
        <v>0</v>
      </c>
      <c r="F303" s="4">
        <f t="shared" si="65"/>
        <v>0</v>
      </c>
      <c r="G303" s="4">
        <f t="shared" si="59"/>
        <v>0</v>
      </c>
      <c r="H303" s="4">
        <f t="shared" si="60"/>
        <v>0</v>
      </c>
      <c r="I303" s="4">
        <f t="shared" si="61"/>
        <v>0</v>
      </c>
      <c r="J303" s="4">
        <f t="shared" si="66"/>
        <v>0</v>
      </c>
      <c r="L303" s="2">
        <f t="shared" si="62"/>
        <v>0</v>
      </c>
      <c r="M303" s="55">
        <f t="shared" si="67"/>
        <v>0</v>
      </c>
      <c r="N303" s="2">
        <f t="shared" si="68"/>
        <v>0</v>
      </c>
      <c r="U303" s="4">
        <f>'American Financial'!J303</f>
        <v>0</v>
      </c>
      <c r="V303" s="2">
        <f t="shared" si="63"/>
        <v>0</v>
      </c>
      <c r="W303" s="2">
        <f t="shared" si="56"/>
        <v>0</v>
      </c>
    </row>
    <row r="304" spans="2:23" x14ac:dyDescent="0.2">
      <c r="B304">
        <f t="shared" si="69"/>
        <v>273</v>
      </c>
      <c r="C304" s="4">
        <f t="shared" si="64"/>
        <v>0</v>
      </c>
      <c r="D304" s="2">
        <f t="shared" si="57"/>
        <v>0</v>
      </c>
      <c r="E304" s="4">
        <f t="shared" si="58"/>
        <v>0</v>
      </c>
      <c r="F304" s="4">
        <f t="shared" si="65"/>
        <v>0</v>
      </c>
      <c r="G304" s="4">
        <f t="shared" si="59"/>
        <v>0</v>
      </c>
      <c r="H304" s="4">
        <f t="shared" si="60"/>
        <v>0</v>
      </c>
      <c r="I304" s="4">
        <f t="shared" si="61"/>
        <v>0</v>
      </c>
      <c r="J304" s="4">
        <f t="shared" si="66"/>
        <v>0</v>
      </c>
      <c r="L304" s="2">
        <f t="shared" si="62"/>
        <v>0</v>
      </c>
      <c r="M304" s="55">
        <f t="shared" si="67"/>
        <v>0</v>
      </c>
      <c r="N304" s="2">
        <f t="shared" si="68"/>
        <v>0</v>
      </c>
      <c r="U304" s="4">
        <f>'American Financial'!J304</f>
        <v>0</v>
      </c>
      <c r="V304" s="2">
        <f t="shared" si="63"/>
        <v>0</v>
      </c>
      <c r="W304" s="2">
        <f t="shared" si="56"/>
        <v>0</v>
      </c>
    </row>
    <row r="305" spans="2:23" x14ac:dyDescent="0.2">
      <c r="B305">
        <f t="shared" si="69"/>
        <v>274</v>
      </c>
      <c r="C305" s="4">
        <f t="shared" si="64"/>
        <v>0</v>
      </c>
      <c r="D305" s="2">
        <f t="shared" si="57"/>
        <v>0</v>
      </c>
      <c r="E305" s="4">
        <f t="shared" si="58"/>
        <v>0</v>
      </c>
      <c r="F305" s="4">
        <f t="shared" si="65"/>
        <v>0</v>
      </c>
      <c r="G305" s="4">
        <f t="shared" si="59"/>
        <v>0</v>
      </c>
      <c r="H305" s="4">
        <f t="shared" si="60"/>
        <v>0</v>
      </c>
      <c r="I305" s="4">
        <f t="shared" si="61"/>
        <v>0</v>
      </c>
      <c r="J305" s="4">
        <f t="shared" si="66"/>
        <v>0</v>
      </c>
      <c r="L305" s="2">
        <f t="shared" si="62"/>
        <v>0</v>
      </c>
      <c r="M305" s="55">
        <f t="shared" si="67"/>
        <v>0</v>
      </c>
      <c r="N305" s="2">
        <f t="shared" si="68"/>
        <v>0</v>
      </c>
      <c r="U305" s="4">
        <f>'American Financial'!J305</f>
        <v>0</v>
      </c>
      <c r="V305" s="2">
        <f t="shared" si="63"/>
        <v>0</v>
      </c>
      <c r="W305" s="2">
        <f t="shared" si="56"/>
        <v>0</v>
      </c>
    </row>
    <row r="306" spans="2:23" x14ac:dyDescent="0.2">
      <c r="B306">
        <f t="shared" si="69"/>
        <v>275</v>
      </c>
      <c r="C306" s="4">
        <f t="shared" si="64"/>
        <v>0</v>
      </c>
      <c r="D306" s="2">
        <f t="shared" si="57"/>
        <v>0</v>
      </c>
      <c r="E306" s="4">
        <f t="shared" si="58"/>
        <v>0</v>
      </c>
      <c r="F306" s="4">
        <f t="shared" si="65"/>
        <v>0</v>
      </c>
      <c r="G306" s="4">
        <f t="shared" si="59"/>
        <v>0</v>
      </c>
      <c r="H306" s="4">
        <f t="shared" si="60"/>
        <v>0</v>
      </c>
      <c r="I306" s="4">
        <f t="shared" si="61"/>
        <v>0</v>
      </c>
      <c r="J306" s="4">
        <f t="shared" si="66"/>
        <v>0</v>
      </c>
      <c r="L306" s="2">
        <f t="shared" si="62"/>
        <v>0</v>
      </c>
      <c r="M306" s="55">
        <f t="shared" si="67"/>
        <v>0</v>
      </c>
      <c r="N306" s="2">
        <f t="shared" si="68"/>
        <v>0</v>
      </c>
      <c r="U306" s="4">
        <f>'American Financial'!J306</f>
        <v>0</v>
      </c>
      <c r="V306" s="2">
        <f t="shared" si="63"/>
        <v>0</v>
      </c>
      <c r="W306" s="2">
        <f t="shared" si="56"/>
        <v>0</v>
      </c>
    </row>
    <row r="307" spans="2:23" x14ac:dyDescent="0.2">
      <c r="B307">
        <f t="shared" si="69"/>
        <v>276</v>
      </c>
      <c r="C307" s="4">
        <f t="shared" si="64"/>
        <v>0</v>
      </c>
      <c r="D307" s="2">
        <f t="shared" si="57"/>
        <v>0</v>
      </c>
      <c r="E307" s="4">
        <f t="shared" si="58"/>
        <v>0</v>
      </c>
      <c r="F307" s="4">
        <f t="shared" si="65"/>
        <v>0</v>
      </c>
      <c r="G307" s="4">
        <f t="shared" si="59"/>
        <v>0</v>
      </c>
      <c r="H307" s="4">
        <f t="shared" si="60"/>
        <v>0</v>
      </c>
      <c r="I307" s="4">
        <f t="shared" si="61"/>
        <v>0</v>
      </c>
      <c r="J307" s="4">
        <f t="shared" si="66"/>
        <v>0</v>
      </c>
      <c r="L307" s="2">
        <f t="shared" si="62"/>
        <v>0</v>
      </c>
      <c r="M307" s="55">
        <f t="shared" si="67"/>
        <v>0</v>
      </c>
      <c r="N307" s="2">
        <f t="shared" si="68"/>
        <v>0</v>
      </c>
      <c r="U307" s="4">
        <f>'American Financial'!J307</f>
        <v>0</v>
      </c>
      <c r="V307" s="2">
        <f t="shared" si="63"/>
        <v>0</v>
      </c>
      <c r="W307" s="2">
        <f t="shared" si="56"/>
        <v>0</v>
      </c>
    </row>
    <row r="308" spans="2:23" x14ac:dyDescent="0.2">
      <c r="B308">
        <f t="shared" si="69"/>
        <v>277</v>
      </c>
      <c r="C308" s="4">
        <f t="shared" si="64"/>
        <v>0</v>
      </c>
      <c r="D308" s="2">
        <f t="shared" si="57"/>
        <v>0</v>
      </c>
      <c r="E308" s="4">
        <f t="shared" si="58"/>
        <v>0</v>
      </c>
      <c r="F308" s="4">
        <f t="shared" si="65"/>
        <v>0</v>
      </c>
      <c r="G308" s="4">
        <f t="shared" si="59"/>
        <v>0</v>
      </c>
      <c r="H308" s="4">
        <f t="shared" si="60"/>
        <v>0</v>
      </c>
      <c r="I308" s="4">
        <f t="shared" si="61"/>
        <v>0</v>
      </c>
      <c r="J308" s="4">
        <f t="shared" si="66"/>
        <v>0</v>
      </c>
      <c r="L308" s="2">
        <f t="shared" si="62"/>
        <v>0</v>
      </c>
      <c r="M308" s="55">
        <f t="shared" si="67"/>
        <v>0</v>
      </c>
      <c r="N308" s="2">
        <f t="shared" si="68"/>
        <v>0</v>
      </c>
      <c r="U308" s="4">
        <f>'American Financial'!J308</f>
        <v>0</v>
      </c>
      <c r="V308" s="2">
        <f t="shared" si="63"/>
        <v>0</v>
      </c>
      <c r="W308" s="2">
        <f t="shared" si="56"/>
        <v>0</v>
      </c>
    </row>
    <row r="309" spans="2:23" x14ac:dyDescent="0.2">
      <c r="B309">
        <f t="shared" si="69"/>
        <v>278</v>
      </c>
      <c r="C309" s="4">
        <f t="shared" si="64"/>
        <v>0</v>
      </c>
      <c r="D309" s="2">
        <f t="shared" si="57"/>
        <v>0</v>
      </c>
      <c r="E309" s="4">
        <f t="shared" si="58"/>
        <v>0</v>
      </c>
      <c r="F309" s="4">
        <f t="shared" si="65"/>
        <v>0</v>
      </c>
      <c r="G309" s="4">
        <f t="shared" si="59"/>
        <v>0</v>
      </c>
      <c r="H309" s="4">
        <f t="shared" si="60"/>
        <v>0</v>
      </c>
      <c r="I309" s="4">
        <f t="shared" si="61"/>
        <v>0</v>
      </c>
      <c r="J309" s="4">
        <f t="shared" si="66"/>
        <v>0</v>
      </c>
      <c r="L309" s="2">
        <f t="shared" si="62"/>
        <v>0</v>
      </c>
      <c r="M309" s="55">
        <f t="shared" si="67"/>
        <v>0</v>
      </c>
      <c r="N309" s="2">
        <f t="shared" si="68"/>
        <v>0</v>
      </c>
      <c r="U309" s="4">
        <f>'American Financial'!J309</f>
        <v>0</v>
      </c>
      <c r="V309" s="2">
        <f t="shared" si="63"/>
        <v>0</v>
      </c>
      <c r="W309" s="2">
        <f t="shared" si="56"/>
        <v>0</v>
      </c>
    </row>
    <row r="310" spans="2:23" x14ac:dyDescent="0.2">
      <c r="B310">
        <f t="shared" si="69"/>
        <v>279</v>
      </c>
      <c r="C310" s="4">
        <f t="shared" si="64"/>
        <v>0</v>
      </c>
      <c r="D310" s="2">
        <f t="shared" si="57"/>
        <v>0</v>
      </c>
      <c r="E310" s="4">
        <f t="shared" si="58"/>
        <v>0</v>
      </c>
      <c r="F310" s="4">
        <f t="shared" si="65"/>
        <v>0</v>
      </c>
      <c r="G310" s="4">
        <f t="shared" si="59"/>
        <v>0</v>
      </c>
      <c r="H310" s="4">
        <f t="shared" si="60"/>
        <v>0</v>
      </c>
      <c r="I310" s="4">
        <f t="shared" si="61"/>
        <v>0</v>
      </c>
      <c r="J310" s="4">
        <f t="shared" si="66"/>
        <v>0</v>
      </c>
      <c r="L310" s="2">
        <f t="shared" si="62"/>
        <v>0</v>
      </c>
      <c r="M310" s="55">
        <f t="shared" si="67"/>
        <v>0</v>
      </c>
      <c r="N310" s="2">
        <f t="shared" si="68"/>
        <v>0</v>
      </c>
      <c r="U310" s="4">
        <f>'American Financial'!J310</f>
        <v>0</v>
      </c>
      <c r="V310" s="2">
        <f t="shared" si="63"/>
        <v>0</v>
      </c>
      <c r="W310" s="2">
        <f t="shared" si="56"/>
        <v>0</v>
      </c>
    </row>
    <row r="311" spans="2:23" x14ac:dyDescent="0.2">
      <c r="B311">
        <f t="shared" si="69"/>
        <v>280</v>
      </c>
      <c r="C311" s="4">
        <f t="shared" si="64"/>
        <v>0</v>
      </c>
      <c r="D311" s="2">
        <f t="shared" si="57"/>
        <v>0</v>
      </c>
      <c r="E311" s="4">
        <f t="shared" si="58"/>
        <v>0</v>
      </c>
      <c r="F311" s="4">
        <f t="shared" si="65"/>
        <v>0</v>
      </c>
      <c r="G311" s="4">
        <f t="shared" si="59"/>
        <v>0</v>
      </c>
      <c r="H311" s="4">
        <f t="shared" si="60"/>
        <v>0</v>
      </c>
      <c r="I311" s="4">
        <f t="shared" si="61"/>
        <v>0</v>
      </c>
      <c r="J311" s="4">
        <f t="shared" si="66"/>
        <v>0</v>
      </c>
      <c r="L311" s="2">
        <f t="shared" si="62"/>
        <v>0</v>
      </c>
      <c r="M311" s="55">
        <f t="shared" si="67"/>
        <v>0</v>
      </c>
      <c r="N311" s="2">
        <f t="shared" si="68"/>
        <v>0</v>
      </c>
      <c r="U311" s="4">
        <f>'American Financial'!J311</f>
        <v>0</v>
      </c>
      <c r="V311" s="2">
        <f t="shared" si="63"/>
        <v>0</v>
      </c>
      <c r="W311" s="2">
        <f t="shared" si="56"/>
        <v>0</v>
      </c>
    </row>
    <row r="312" spans="2:23" x14ac:dyDescent="0.2">
      <c r="B312">
        <f t="shared" si="69"/>
        <v>281</v>
      </c>
      <c r="C312" s="4">
        <f t="shared" si="64"/>
        <v>0</v>
      </c>
      <c r="D312" s="2">
        <f t="shared" si="57"/>
        <v>0</v>
      </c>
      <c r="E312" s="4">
        <f t="shared" si="58"/>
        <v>0</v>
      </c>
      <c r="F312" s="4">
        <f t="shared" si="65"/>
        <v>0</v>
      </c>
      <c r="G312" s="4">
        <f t="shared" si="59"/>
        <v>0</v>
      </c>
      <c r="H312" s="4">
        <f t="shared" si="60"/>
        <v>0</v>
      </c>
      <c r="I312" s="4">
        <f t="shared" si="61"/>
        <v>0</v>
      </c>
      <c r="J312" s="4">
        <f t="shared" si="66"/>
        <v>0</v>
      </c>
      <c r="L312" s="2">
        <f t="shared" si="62"/>
        <v>0</v>
      </c>
      <c r="M312" s="55">
        <f t="shared" si="67"/>
        <v>0</v>
      </c>
      <c r="N312" s="2">
        <f t="shared" si="68"/>
        <v>0</v>
      </c>
      <c r="U312" s="4">
        <f>'American Financial'!J312</f>
        <v>0</v>
      </c>
      <c r="V312" s="2">
        <f t="shared" si="63"/>
        <v>0</v>
      </c>
      <c r="W312" s="2">
        <f t="shared" si="56"/>
        <v>0</v>
      </c>
    </row>
    <row r="313" spans="2:23" x14ac:dyDescent="0.2">
      <c r="B313">
        <f t="shared" si="69"/>
        <v>282</v>
      </c>
      <c r="C313" s="4">
        <f t="shared" si="64"/>
        <v>0</v>
      </c>
      <c r="D313" s="2">
        <f t="shared" si="57"/>
        <v>0</v>
      </c>
      <c r="E313" s="4">
        <f t="shared" si="58"/>
        <v>0</v>
      </c>
      <c r="F313" s="4">
        <f t="shared" si="65"/>
        <v>0</v>
      </c>
      <c r="G313" s="4">
        <f t="shared" si="59"/>
        <v>0</v>
      </c>
      <c r="H313" s="4">
        <f t="shared" si="60"/>
        <v>0</v>
      </c>
      <c r="I313" s="4">
        <f t="shared" si="61"/>
        <v>0</v>
      </c>
      <c r="J313" s="4">
        <f t="shared" si="66"/>
        <v>0</v>
      </c>
      <c r="L313" s="2">
        <f t="shared" si="62"/>
        <v>0</v>
      </c>
      <c r="M313" s="55">
        <f t="shared" si="67"/>
        <v>0</v>
      </c>
      <c r="N313" s="2">
        <f t="shared" si="68"/>
        <v>0</v>
      </c>
      <c r="U313" s="4">
        <f>'American Financial'!J313</f>
        <v>0</v>
      </c>
      <c r="V313" s="2">
        <f t="shared" si="63"/>
        <v>0</v>
      </c>
      <c r="W313" s="2">
        <f t="shared" si="56"/>
        <v>0</v>
      </c>
    </row>
    <row r="314" spans="2:23" x14ac:dyDescent="0.2">
      <c r="B314">
        <f t="shared" si="69"/>
        <v>283</v>
      </c>
      <c r="C314" s="4">
        <f t="shared" si="64"/>
        <v>0</v>
      </c>
      <c r="D314" s="2">
        <f t="shared" si="57"/>
        <v>0</v>
      </c>
      <c r="E314" s="4">
        <f t="shared" si="58"/>
        <v>0</v>
      </c>
      <c r="F314" s="4">
        <f t="shared" si="65"/>
        <v>0</v>
      </c>
      <c r="G314" s="4">
        <f t="shared" si="59"/>
        <v>0</v>
      </c>
      <c r="H314" s="4">
        <f t="shared" si="60"/>
        <v>0</v>
      </c>
      <c r="I314" s="4">
        <f t="shared" si="61"/>
        <v>0</v>
      </c>
      <c r="J314" s="4">
        <f t="shared" si="66"/>
        <v>0</v>
      </c>
      <c r="L314" s="2">
        <f t="shared" si="62"/>
        <v>0</v>
      </c>
      <c r="M314" s="55">
        <f t="shared" si="67"/>
        <v>0</v>
      </c>
      <c r="N314" s="2">
        <f t="shared" si="68"/>
        <v>0</v>
      </c>
      <c r="U314" s="4">
        <f>'American Financial'!J314</f>
        <v>0</v>
      </c>
      <c r="V314" s="2">
        <f t="shared" si="63"/>
        <v>0</v>
      </c>
      <c r="W314" s="2">
        <f t="shared" si="56"/>
        <v>0</v>
      </c>
    </row>
    <row r="315" spans="2:23" x14ac:dyDescent="0.2">
      <c r="B315">
        <f t="shared" si="69"/>
        <v>284</v>
      </c>
      <c r="C315" s="4">
        <f t="shared" si="64"/>
        <v>0</v>
      </c>
      <c r="D315" s="2">
        <f t="shared" si="57"/>
        <v>0</v>
      </c>
      <c r="E315" s="4">
        <f t="shared" si="58"/>
        <v>0</v>
      </c>
      <c r="F315" s="4">
        <f t="shared" si="65"/>
        <v>0</v>
      </c>
      <c r="G315" s="4">
        <f t="shared" si="59"/>
        <v>0</v>
      </c>
      <c r="H315" s="4">
        <f t="shared" si="60"/>
        <v>0</v>
      </c>
      <c r="I315" s="4">
        <f t="shared" si="61"/>
        <v>0</v>
      </c>
      <c r="J315" s="4">
        <f t="shared" si="66"/>
        <v>0</v>
      </c>
      <c r="L315" s="2">
        <f t="shared" si="62"/>
        <v>0</v>
      </c>
      <c r="M315" s="55">
        <f t="shared" si="67"/>
        <v>0</v>
      </c>
      <c r="N315" s="2">
        <f t="shared" si="68"/>
        <v>0</v>
      </c>
      <c r="U315" s="4">
        <f>'American Financial'!J315</f>
        <v>0</v>
      </c>
      <c r="V315" s="2">
        <f t="shared" si="63"/>
        <v>0</v>
      </c>
      <c r="W315" s="2">
        <f t="shared" si="56"/>
        <v>0</v>
      </c>
    </row>
    <row r="316" spans="2:23" x14ac:dyDescent="0.2">
      <c r="B316">
        <f t="shared" si="69"/>
        <v>285</v>
      </c>
      <c r="C316" s="4">
        <f t="shared" si="64"/>
        <v>0</v>
      </c>
      <c r="D316" s="2">
        <f t="shared" si="57"/>
        <v>0</v>
      </c>
      <c r="E316" s="4">
        <f t="shared" si="58"/>
        <v>0</v>
      </c>
      <c r="F316" s="4">
        <f t="shared" si="65"/>
        <v>0</v>
      </c>
      <c r="G316" s="4">
        <f t="shared" si="59"/>
        <v>0</v>
      </c>
      <c r="H316" s="4">
        <f t="shared" si="60"/>
        <v>0</v>
      </c>
      <c r="I316" s="4">
        <f t="shared" si="61"/>
        <v>0</v>
      </c>
      <c r="J316" s="4">
        <f t="shared" si="66"/>
        <v>0</v>
      </c>
      <c r="L316" s="2">
        <f t="shared" si="62"/>
        <v>0</v>
      </c>
      <c r="M316" s="55">
        <f t="shared" si="67"/>
        <v>0</v>
      </c>
      <c r="N316" s="2">
        <f t="shared" si="68"/>
        <v>0</v>
      </c>
      <c r="U316" s="4">
        <f>'American Financial'!J316</f>
        <v>0</v>
      </c>
      <c r="V316" s="2">
        <f t="shared" si="63"/>
        <v>0</v>
      </c>
      <c r="W316" s="2">
        <f t="shared" si="56"/>
        <v>0</v>
      </c>
    </row>
    <row r="317" spans="2:23" x14ac:dyDescent="0.2">
      <c r="B317">
        <f t="shared" si="69"/>
        <v>286</v>
      </c>
      <c r="C317" s="4">
        <f t="shared" si="64"/>
        <v>0</v>
      </c>
      <c r="D317" s="2">
        <f t="shared" si="57"/>
        <v>0</v>
      </c>
      <c r="E317" s="4">
        <f t="shared" si="58"/>
        <v>0</v>
      </c>
      <c r="F317" s="4">
        <f t="shared" si="65"/>
        <v>0</v>
      </c>
      <c r="G317" s="4">
        <f t="shared" si="59"/>
        <v>0</v>
      </c>
      <c r="H317" s="4">
        <f t="shared" si="60"/>
        <v>0</v>
      </c>
      <c r="I317" s="4">
        <f t="shared" si="61"/>
        <v>0</v>
      </c>
      <c r="J317" s="4">
        <f t="shared" si="66"/>
        <v>0</v>
      </c>
      <c r="L317" s="2">
        <f t="shared" si="62"/>
        <v>0</v>
      </c>
      <c r="M317" s="55">
        <f t="shared" si="67"/>
        <v>0</v>
      </c>
      <c r="N317" s="2">
        <f t="shared" si="68"/>
        <v>0</v>
      </c>
      <c r="U317" s="4">
        <f>'American Financial'!J317</f>
        <v>0</v>
      </c>
      <c r="V317" s="2">
        <f t="shared" si="63"/>
        <v>0</v>
      </c>
      <c r="W317" s="2">
        <f t="shared" si="56"/>
        <v>0</v>
      </c>
    </row>
    <row r="318" spans="2:23" x14ac:dyDescent="0.2">
      <c r="B318">
        <f t="shared" si="69"/>
        <v>287</v>
      </c>
      <c r="C318" s="4">
        <f t="shared" si="64"/>
        <v>0</v>
      </c>
      <c r="D318" s="2">
        <f t="shared" si="57"/>
        <v>0</v>
      </c>
      <c r="E318" s="4">
        <f t="shared" si="58"/>
        <v>0</v>
      </c>
      <c r="F318" s="4">
        <f t="shared" si="65"/>
        <v>0</v>
      </c>
      <c r="G318" s="4">
        <f t="shared" si="59"/>
        <v>0</v>
      </c>
      <c r="H318" s="4">
        <f t="shared" si="60"/>
        <v>0</v>
      </c>
      <c r="I318" s="4">
        <f t="shared" si="61"/>
        <v>0</v>
      </c>
      <c r="J318" s="4">
        <f t="shared" si="66"/>
        <v>0</v>
      </c>
      <c r="L318" s="2">
        <f t="shared" si="62"/>
        <v>0</v>
      </c>
      <c r="M318" s="55">
        <f t="shared" si="67"/>
        <v>0</v>
      </c>
      <c r="N318" s="2">
        <f t="shared" si="68"/>
        <v>0</v>
      </c>
      <c r="U318" s="4">
        <f>'American Financial'!J318</f>
        <v>0</v>
      </c>
      <c r="V318" s="2">
        <f t="shared" si="63"/>
        <v>0</v>
      </c>
      <c r="W318" s="2">
        <f t="shared" si="56"/>
        <v>0</v>
      </c>
    </row>
    <row r="319" spans="2:23" x14ac:dyDescent="0.2">
      <c r="B319">
        <f t="shared" si="69"/>
        <v>288</v>
      </c>
      <c r="C319" s="4">
        <f t="shared" si="64"/>
        <v>0</v>
      </c>
      <c r="D319" s="2">
        <f t="shared" si="57"/>
        <v>0</v>
      </c>
      <c r="E319" s="4">
        <f t="shared" si="58"/>
        <v>0</v>
      </c>
      <c r="F319" s="4">
        <f t="shared" si="65"/>
        <v>0</v>
      </c>
      <c r="G319" s="4">
        <f t="shared" si="59"/>
        <v>0</v>
      </c>
      <c r="H319" s="4">
        <f t="shared" si="60"/>
        <v>0</v>
      </c>
      <c r="I319" s="4">
        <f t="shared" si="61"/>
        <v>0</v>
      </c>
      <c r="J319" s="4">
        <f t="shared" si="66"/>
        <v>0</v>
      </c>
      <c r="L319" s="2">
        <f t="shared" si="62"/>
        <v>0</v>
      </c>
      <c r="M319" s="55">
        <f t="shared" si="67"/>
        <v>0</v>
      </c>
      <c r="N319" s="2">
        <f t="shared" si="68"/>
        <v>0</v>
      </c>
      <c r="U319" s="4">
        <f>'American Financial'!J319</f>
        <v>0</v>
      </c>
      <c r="V319" s="2">
        <f t="shared" si="63"/>
        <v>0</v>
      </c>
      <c r="W319" s="2">
        <f t="shared" si="56"/>
        <v>0</v>
      </c>
    </row>
    <row r="320" spans="2:23" x14ac:dyDescent="0.2">
      <c r="B320">
        <f t="shared" si="69"/>
        <v>289</v>
      </c>
      <c r="C320" s="4">
        <f t="shared" si="64"/>
        <v>0</v>
      </c>
      <c r="D320" s="2">
        <f t="shared" si="57"/>
        <v>0</v>
      </c>
      <c r="E320" s="4">
        <f t="shared" si="58"/>
        <v>0</v>
      </c>
      <c r="F320" s="4">
        <f t="shared" si="65"/>
        <v>0</v>
      </c>
      <c r="G320" s="4">
        <f t="shared" si="59"/>
        <v>0</v>
      </c>
      <c r="H320" s="4">
        <f t="shared" si="60"/>
        <v>0</v>
      </c>
      <c r="I320" s="4">
        <f t="shared" si="61"/>
        <v>0</v>
      </c>
      <c r="J320" s="4">
        <f t="shared" si="66"/>
        <v>0</v>
      </c>
      <c r="L320" s="2">
        <f t="shared" si="62"/>
        <v>0</v>
      </c>
      <c r="M320" s="55">
        <f t="shared" si="67"/>
        <v>0</v>
      </c>
      <c r="N320" s="2">
        <f t="shared" si="68"/>
        <v>0</v>
      </c>
      <c r="U320" s="4">
        <f>'American Financial'!J320</f>
        <v>0</v>
      </c>
      <c r="V320" s="2">
        <f t="shared" si="63"/>
        <v>0</v>
      </c>
      <c r="W320" s="2">
        <f t="shared" si="56"/>
        <v>0</v>
      </c>
    </row>
    <row r="321" spans="2:23" x14ac:dyDescent="0.2">
      <c r="B321">
        <f t="shared" si="69"/>
        <v>290</v>
      </c>
      <c r="C321" s="4">
        <f t="shared" si="64"/>
        <v>0</v>
      </c>
      <c r="D321" s="2">
        <f t="shared" si="57"/>
        <v>0</v>
      </c>
      <c r="E321" s="4">
        <f t="shared" si="58"/>
        <v>0</v>
      </c>
      <c r="F321" s="4">
        <f t="shared" si="65"/>
        <v>0</v>
      </c>
      <c r="G321" s="4">
        <f t="shared" si="59"/>
        <v>0</v>
      </c>
      <c r="H321" s="4">
        <f t="shared" si="60"/>
        <v>0</v>
      </c>
      <c r="I321" s="4">
        <f t="shared" si="61"/>
        <v>0</v>
      </c>
      <c r="J321" s="4">
        <f t="shared" si="66"/>
        <v>0</v>
      </c>
      <c r="L321" s="2">
        <f t="shared" si="62"/>
        <v>0</v>
      </c>
      <c r="M321" s="55">
        <f t="shared" si="67"/>
        <v>0</v>
      </c>
      <c r="N321" s="2">
        <f t="shared" si="68"/>
        <v>0</v>
      </c>
      <c r="U321" s="4">
        <f>'American Financial'!J321</f>
        <v>0</v>
      </c>
      <c r="V321" s="2">
        <f t="shared" si="63"/>
        <v>0</v>
      </c>
      <c r="W321" s="2">
        <f t="shared" si="56"/>
        <v>0</v>
      </c>
    </row>
    <row r="322" spans="2:23" x14ac:dyDescent="0.2">
      <c r="B322">
        <f t="shared" si="69"/>
        <v>291</v>
      </c>
      <c r="C322" s="4">
        <f t="shared" si="64"/>
        <v>0</v>
      </c>
      <c r="D322" s="2">
        <f t="shared" si="57"/>
        <v>0</v>
      </c>
      <c r="E322" s="4">
        <f t="shared" si="58"/>
        <v>0</v>
      </c>
      <c r="F322" s="4">
        <f t="shared" si="65"/>
        <v>0</v>
      </c>
      <c r="G322" s="4">
        <f t="shared" si="59"/>
        <v>0</v>
      </c>
      <c r="H322" s="4">
        <f t="shared" si="60"/>
        <v>0</v>
      </c>
      <c r="I322" s="4">
        <f t="shared" si="61"/>
        <v>0</v>
      </c>
      <c r="J322" s="4">
        <f t="shared" si="66"/>
        <v>0</v>
      </c>
      <c r="L322" s="2">
        <f t="shared" si="62"/>
        <v>0</v>
      </c>
      <c r="M322" s="55">
        <f t="shared" si="67"/>
        <v>0</v>
      </c>
      <c r="N322" s="2">
        <f t="shared" si="68"/>
        <v>0</v>
      </c>
      <c r="U322" s="4">
        <f>'American Financial'!J322</f>
        <v>0</v>
      </c>
      <c r="V322" s="2">
        <f t="shared" si="63"/>
        <v>0</v>
      </c>
      <c r="W322" s="2">
        <f t="shared" si="56"/>
        <v>0</v>
      </c>
    </row>
    <row r="323" spans="2:23" x14ac:dyDescent="0.2">
      <c r="B323">
        <f t="shared" si="69"/>
        <v>292</v>
      </c>
      <c r="C323" s="4">
        <f t="shared" si="64"/>
        <v>0</v>
      </c>
      <c r="D323" s="2">
        <f t="shared" si="57"/>
        <v>0</v>
      </c>
      <c r="E323" s="4">
        <f t="shared" si="58"/>
        <v>0</v>
      </c>
      <c r="F323" s="4">
        <f t="shared" si="65"/>
        <v>0</v>
      </c>
      <c r="G323" s="4">
        <f t="shared" si="59"/>
        <v>0</v>
      </c>
      <c r="H323" s="4">
        <f t="shared" si="60"/>
        <v>0</v>
      </c>
      <c r="I323" s="4">
        <f t="shared" si="61"/>
        <v>0</v>
      </c>
      <c r="J323" s="4">
        <f t="shared" si="66"/>
        <v>0</v>
      </c>
      <c r="L323" s="2">
        <f t="shared" si="62"/>
        <v>0</v>
      </c>
      <c r="M323" s="55">
        <f t="shared" si="67"/>
        <v>0</v>
      </c>
      <c r="N323" s="2">
        <f t="shared" si="68"/>
        <v>0</v>
      </c>
      <c r="U323" s="4">
        <f>'American Financial'!J323</f>
        <v>0</v>
      </c>
      <c r="V323" s="2">
        <f t="shared" si="63"/>
        <v>0</v>
      </c>
      <c r="W323" s="2">
        <f t="shared" si="56"/>
        <v>0</v>
      </c>
    </row>
    <row r="324" spans="2:23" x14ac:dyDescent="0.2">
      <c r="B324">
        <f t="shared" si="69"/>
        <v>293</v>
      </c>
      <c r="C324" s="4">
        <f t="shared" si="64"/>
        <v>0</v>
      </c>
      <c r="D324" s="2">
        <f t="shared" si="57"/>
        <v>0</v>
      </c>
      <c r="E324" s="4">
        <f t="shared" si="58"/>
        <v>0</v>
      </c>
      <c r="F324" s="4">
        <f t="shared" si="65"/>
        <v>0</v>
      </c>
      <c r="G324" s="4">
        <f t="shared" si="59"/>
        <v>0</v>
      </c>
      <c r="H324" s="4">
        <f t="shared" si="60"/>
        <v>0</v>
      </c>
      <c r="I324" s="4">
        <f t="shared" si="61"/>
        <v>0</v>
      </c>
      <c r="J324" s="4">
        <f t="shared" si="66"/>
        <v>0</v>
      </c>
      <c r="L324" s="2">
        <f t="shared" si="62"/>
        <v>0</v>
      </c>
      <c r="M324" s="55">
        <f t="shared" si="67"/>
        <v>0</v>
      </c>
      <c r="N324" s="2">
        <f t="shared" si="68"/>
        <v>0</v>
      </c>
      <c r="U324" s="4">
        <f>'American Financial'!J324</f>
        <v>0</v>
      </c>
      <c r="V324" s="2">
        <f t="shared" si="63"/>
        <v>0</v>
      </c>
      <c r="W324" s="2">
        <f t="shared" si="56"/>
        <v>0</v>
      </c>
    </row>
    <row r="325" spans="2:23" x14ac:dyDescent="0.2">
      <c r="B325">
        <f t="shared" si="69"/>
        <v>294</v>
      </c>
      <c r="C325" s="4">
        <f t="shared" si="64"/>
        <v>0</v>
      </c>
      <c r="D325" s="2">
        <f t="shared" si="57"/>
        <v>0</v>
      </c>
      <c r="E325" s="4">
        <f t="shared" si="58"/>
        <v>0</v>
      </c>
      <c r="F325" s="4">
        <f t="shared" si="65"/>
        <v>0</v>
      </c>
      <c r="G325" s="4">
        <f t="shared" si="59"/>
        <v>0</v>
      </c>
      <c r="H325" s="4">
        <f t="shared" si="60"/>
        <v>0</v>
      </c>
      <c r="I325" s="4">
        <f t="shared" si="61"/>
        <v>0</v>
      </c>
      <c r="J325" s="4">
        <f t="shared" si="66"/>
        <v>0</v>
      </c>
      <c r="L325" s="2">
        <f t="shared" si="62"/>
        <v>0</v>
      </c>
      <c r="M325" s="55">
        <f t="shared" si="67"/>
        <v>0</v>
      </c>
      <c r="N325" s="2">
        <f t="shared" si="68"/>
        <v>0</v>
      </c>
      <c r="U325" s="4">
        <f>'American Financial'!J325</f>
        <v>0</v>
      </c>
      <c r="V325" s="2">
        <f t="shared" si="63"/>
        <v>0</v>
      </c>
      <c r="W325" s="2">
        <f t="shared" si="56"/>
        <v>0</v>
      </c>
    </row>
    <row r="326" spans="2:23" x14ac:dyDescent="0.2">
      <c r="B326">
        <f t="shared" si="69"/>
        <v>295</v>
      </c>
      <c r="C326" s="4">
        <f t="shared" si="64"/>
        <v>0</v>
      </c>
      <c r="D326" s="2">
        <f t="shared" si="57"/>
        <v>0</v>
      </c>
      <c r="E326" s="4">
        <f t="shared" si="58"/>
        <v>0</v>
      </c>
      <c r="F326" s="4">
        <f t="shared" si="65"/>
        <v>0</v>
      </c>
      <c r="G326" s="4">
        <f t="shared" si="59"/>
        <v>0</v>
      </c>
      <c r="H326" s="4">
        <f t="shared" si="60"/>
        <v>0</v>
      </c>
      <c r="I326" s="4">
        <f t="shared" si="61"/>
        <v>0</v>
      </c>
      <c r="J326" s="4">
        <f t="shared" si="66"/>
        <v>0</v>
      </c>
      <c r="L326" s="2">
        <f t="shared" si="62"/>
        <v>0</v>
      </c>
      <c r="M326" s="55">
        <f t="shared" si="67"/>
        <v>0</v>
      </c>
      <c r="N326" s="2">
        <f t="shared" si="68"/>
        <v>0</v>
      </c>
      <c r="U326" s="4">
        <f>'American Financial'!J326</f>
        <v>0</v>
      </c>
      <c r="V326" s="2">
        <f t="shared" si="63"/>
        <v>0</v>
      </c>
      <c r="W326" s="2">
        <f t="shared" si="56"/>
        <v>0</v>
      </c>
    </row>
    <row r="327" spans="2:23" x14ac:dyDescent="0.2">
      <c r="B327">
        <f t="shared" si="69"/>
        <v>296</v>
      </c>
      <c r="C327" s="4">
        <f t="shared" si="64"/>
        <v>0</v>
      </c>
      <c r="D327" s="2">
        <f t="shared" si="57"/>
        <v>0</v>
      </c>
      <c r="E327" s="4">
        <f t="shared" si="58"/>
        <v>0</v>
      </c>
      <c r="F327" s="4">
        <f t="shared" si="65"/>
        <v>0</v>
      </c>
      <c r="G327" s="4">
        <f t="shared" si="59"/>
        <v>0</v>
      </c>
      <c r="H327" s="4">
        <f t="shared" si="60"/>
        <v>0</v>
      </c>
      <c r="I327" s="4">
        <f t="shared" si="61"/>
        <v>0</v>
      </c>
      <c r="J327" s="4">
        <f t="shared" si="66"/>
        <v>0</v>
      </c>
      <c r="L327" s="2">
        <f t="shared" si="62"/>
        <v>0</v>
      </c>
      <c r="M327" s="55">
        <f t="shared" si="67"/>
        <v>0</v>
      </c>
      <c r="N327" s="2">
        <f t="shared" si="68"/>
        <v>0</v>
      </c>
      <c r="U327" s="4">
        <f>'American Financial'!J327</f>
        <v>0</v>
      </c>
      <c r="V327" s="2">
        <f t="shared" si="63"/>
        <v>0</v>
      </c>
      <c r="W327" s="2">
        <f t="shared" si="56"/>
        <v>0</v>
      </c>
    </row>
    <row r="328" spans="2:23" x14ac:dyDescent="0.2">
      <c r="B328">
        <f t="shared" si="69"/>
        <v>297</v>
      </c>
      <c r="C328" s="4">
        <f t="shared" si="64"/>
        <v>0</v>
      </c>
      <c r="D328" s="2">
        <f t="shared" si="57"/>
        <v>0</v>
      </c>
      <c r="E328" s="4">
        <f t="shared" si="58"/>
        <v>0</v>
      </c>
      <c r="F328" s="4">
        <f t="shared" si="65"/>
        <v>0</v>
      </c>
      <c r="G328" s="4">
        <f t="shared" si="59"/>
        <v>0</v>
      </c>
      <c r="H328" s="4">
        <f t="shared" si="60"/>
        <v>0</v>
      </c>
      <c r="I328" s="4">
        <f t="shared" si="61"/>
        <v>0</v>
      </c>
      <c r="J328" s="4">
        <f t="shared" si="66"/>
        <v>0</v>
      </c>
      <c r="L328" s="2">
        <f t="shared" si="62"/>
        <v>0</v>
      </c>
      <c r="M328" s="55">
        <f t="shared" si="67"/>
        <v>0</v>
      </c>
      <c r="N328" s="2">
        <f t="shared" si="68"/>
        <v>0</v>
      </c>
      <c r="U328" s="4">
        <f>'American Financial'!J328</f>
        <v>0</v>
      </c>
      <c r="V328" s="2">
        <f t="shared" si="63"/>
        <v>0</v>
      </c>
      <c r="W328" s="2">
        <f t="shared" si="56"/>
        <v>0</v>
      </c>
    </row>
    <row r="329" spans="2:23" x14ac:dyDescent="0.2">
      <c r="B329">
        <f t="shared" si="69"/>
        <v>298</v>
      </c>
      <c r="C329" s="4">
        <f t="shared" si="64"/>
        <v>0</v>
      </c>
      <c r="D329" s="2">
        <f t="shared" si="57"/>
        <v>0</v>
      </c>
      <c r="E329" s="4">
        <f t="shared" si="58"/>
        <v>0</v>
      </c>
      <c r="F329" s="4">
        <f t="shared" si="65"/>
        <v>0</v>
      </c>
      <c r="G329" s="4">
        <f t="shared" si="59"/>
        <v>0</v>
      </c>
      <c r="H329" s="4">
        <f t="shared" si="60"/>
        <v>0</v>
      </c>
      <c r="I329" s="4">
        <f t="shared" si="61"/>
        <v>0</v>
      </c>
      <c r="J329" s="4">
        <f t="shared" si="66"/>
        <v>0</v>
      </c>
      <c r="L329" s="2">
        <f t="shared" si="62"/>
        <v>0</v>
      </c>
      <c r="M329" s="55">
        <f t="shared" si="67"/>
        <v>0</v>
      </c>
      <c r="N329" s="2">
        <f t="shared" si="68"/>
        <v>0</v>
      </c>
      <c r="U329" s="4">
        <f>'American Financial'!J329</f>
        <v>0</v>
      </c>
      <c r="V329" s="2">
        <f t="shared" si="63"/>
        <v>0</v>
      </c>
      <c r="W329" s="2">
        <f t="shared" si="56"/>
        <v>0</v>
      </c>
    </row>
    <row r="330" spans="2:23" x14ac:dyDescent="0.2">
      <c r="B330">
        <f t="shared" si="69"/>
        <v>299</v>
      </c>
      <c r="C330" s="4">
        <f t="shared" si="64"/>
        <v>0</v>
      </c>
      <c r="D330" s="2">
        <f t="shared" si="57"/>
        <v>0</v>
      </c>
      <c r="E330" s="4">
        <f t="shared" si="58"/>
        <v>0</v>
      </c>
      <c r="F330" s="4">
        <f t="shared" si="65"/>
        <v>0</v>
      </c>
      <c r="G330" s="4">
        <f t="shared" si="59"/>
        <v>0</v>
      </c>
      <c r="H330" s="4">
        <f t="shared" si="60"/>
        <v>0</v>
      </c>
      <c r="I330" s="4">
        <f t="shared" si="61"/>
        <v>0</v>
      </c>
      <c r="J330" s="4">
        <f t="shared" si="66"/>
        <v>0</v>
      </c>
      <c r="L330" s="2">
        <f t="shared" si="62"/>
        <v>0</v>
      </c>
      <c r="M330" s="55">
        <f t="shared" si="67"/>
        <v>0</v>
      </c>
      <c r="N330" s="2">
        <f t="shared" si="68"/>
        <v>0</v>
      </c>
      <c r="U330" s="4">
        <f>'American Financial'!J330</f>
        <v>0</v>
      </c>
      <c r="V330" s="2">
        <f t="shared" si="63"/>
        <v>0</v>
      </c>
      <c r="W330" s="2">
        <f t="shared" si="56"/>
        <v>0</v>
      </c>
    </row>
    <row r="331" spans="2:23" x14ac:dyDescent="0.2">
      <c r="B331">
        <f t="shared" si="69"/>
        <v>300</v>
      </c>
      <c r="C331" s="4">
        <f t="shared" si="64"/>
        <v>0</v>
      </c>
      <c r="D331" s="2">
        <f t="shared" si="57"/>
        <v>0</v>
      </c>
      <c r="E331" s="4">
        <f t="shared" si="58"/>
        <v>0</v>
      </c>
      <c r="F331" s="4">
        <f t="shared" si="65"/>
        <v>0</v>
      </c>
      <c r="G331" s="4">
        <f t="shared" si="59"/>
        <v>0</v>
      </c>
      <c r="H331" s="4">
        <f t="shared" si="60"/>
        <v>0</v>
      </c>
      <c r="I331" s="4">
        <f t="shared" si="61"/>
        <v>0</v>
      </c>
      <c r="J331" s="4">
        <f t="shared" si="66"/>
        <v>0</v>
      </c>
      <c r="L331" s="2">
        <f t="shared" si="62"/>
        <v>0</v>
      </c>
      <c r="M331" s="55">
        <f t="shared" si="67"/>
        <v>0</v>
      </c>
      <c r="N331" s="2">
        <f t="shared" si="68"/>
        <v>0</v>
      </c>
      <c r="U331" s="4">
        <f>'American Financial'!J331</f>
        <v>0</v>
      </c>
      <c r="V331" s="2">
        <f t="shared" si="63"/>
        <v>0</v>
      </c>
      <c r="W331" s="2">
        <f t="shared" si="56"/>
        <v>0</v>
      </c>
    </row>
    <row r="332" spans="2:23" x14ac:dyDescent="0.2">
      <c r="B332">
        <f t="shared" si="69"/>
        <v>301</v>
      </c>
      <c r="C332" s="4">
        <f t="shared" si="64"/>
        <v>0</v>
      </c>
      <c r="D332" s="2">
        <f t="shared" si="57"/>
        <v>0</v>
      </c>
      <c r="E332" s="4">
        <f t="shared" si="58"/>
        <v>0</v>
      </c>
      <c r="F332" s="4">
        <f t="shared" si="65"/>
        <v>0</v>
      </c>
      <c r="G332" s="4">
        <f t="shared" si="59"/>
        <v>0</v>
      </c>
      <c r="H332" s="4">
        <f t="shared" si="60"/>
        <v>0</v>
      </c>
      <c r="I332" s="4">
        <f t="shared" si="61"/>
        <v>0</v>
      </c>
      <c r="J332" s="4">
        <f t="shared" si="66"/>
        <v>0</v>
      </c>
      <c r="L332" s="2">
        <f t="shared" si="62"/>
        <v>0</v>
      </c>
      <c r="M332" s="55">
        <f t="shared" si="67"/>
        <v>0</v>
      </c>
      <c r="N332" s="2">
        <f t="shared" si="68"/>
        <v>0</v>
      </c>
      <c r="U332" s="4">
        <f>'American Financial'!J332</f>
        <v>0</v>
      </c>
      <c r="V332" s="2">
        <f t="shared" si="63"/>
        <v>0</v>
      </c>
      <c r="W332" s="2">
        <f t="shared" si="56"/>
        <v>0</v>
      </c>
    </row>
    <row r="333" spans="2:23" x14ac:dyDescent="0.2">
      <c r="B333">
        <f t="shared" si="69"/>
        <v>302</v>
      </c>
      <c r="C333" s="4">
        <f t="shared" si="64"/>
        <v>0</v>
      </c>
      <c r="D333" s="2">
        <f t="shared" si="57"/>
        <v>0</v>
      </c>
      <c r="E333" s="4">
        <f t="shared" si="58"/>
        <v>0</v>
      </c>
      <c r="F333" s="4">
        <f t="shared" si="65"/>
        <v>0</v>
      </c>
      <c r="G333" s="4">
        <f t="shared" si="59"/>
        <v>0</v>
      </c>
      <c r="H333" s="4">
        <f t="shared" si="60"/>
        <v>0</v>
      </c>
      <c r="I333" s="4">
        <f t="shared" si="61"/>
        <v>0</v>
      </c>
      <c r="J333" s="4">
        <f t="shared" si="66"/>
        <v>0</v>
      </c>
      <c r="L333" s="2">
        <f t="shared" si="62"/>
        <v>0</v>
      </c>
      <c r="M333" s="55">
        <f t="shared" si="67"/>
        <v>0</v>
      </c>
      <c r="N333" s="2">
        <f t="shared" si="68"/>
        <v>0</v>
      </c>
      <c r="U333" s="4">
        <f>'American Financial'!J333</f>
        <v>0</v>
      </c>
      <c r="V333" s="2">
        <f t="shared" si="63"/>
        <v>0</v>
      </c>
      <c r="W333" s="2">
        <f t="shared" si="56"/>
        <v>0</v>
      </c>
    </row>
    <row r="334" spans="2:23" x14ac:dyDescent="0.2">
      <c r="B334">
        <f t="shared" si="69"/>
        <v>303</v>
      </c>
      <c r="C334" s="4">
        <f t="shared" si="64"/>
        <v>0</v>
      </c>
      <c r="D334" s="2">
        <f t="shared" si="57"/>
        <v>0</v>
      </c>
      <c r="E334" s="4">
        <f t="shared" si="58"/>
        <v>0</v>
      </c>
      <c r="F334" s="4">
        <f t="shared" si="65"/>
        <v>0</v>
      </c>
      <c r="G334" s="4">
        <f t="shared" si="59"/>
        <v>0</v>
      </c>
      <c r="H334" s="4">
        <f t="shared" si="60"/>
        <v>0</v>
      </c>
      <c r="I334" s="4">
        <f t="shared" si="61"/>
        <v>0</v>
      </c>
      <c r="J334" s="4">
        <f t="shared" si="66"/>
        <v>0</v>
      </c>
      <c r="L334" s="2">
        <f t="shared" si="62"/>
        <v>0</v>
      </c>
      <c r="M334" s="55">
        <f t="shared" si="67"/>
        <v>0</v>
      </c>
      <c r="N334" s="2">
        <f t="shared" si="68"/>
        <v>0</v>
      </c>
      <c r="U334" s="4">
        <f>'American Financial'!J334</f>
        <v>0</v>
      </c>
      <c r="V334" s="2">
        <f t="shared" si="63"/>
        <v>0</v>
      </c>
      <c r="W334" s="2">
        <f t="shared" si="56"/>
        <v>0</v>
      </c>
    </row>
    <row r="335" spans="2:23" x14ac:dyDescent="0.2">
      <c r="B335">
        <f t="shared" si="69"/>
        <v>304</v>
      </c>
      <c r="C335" s="4">
        <f t="shared" si="64"/>
        <v>0</v>
      </c>
      <c r="D335" s="2">
        <f t="shared" si="57"/>
        <v>0</v>
      </c>
      <c r="E335" s="4">
        <f t="shared" si="58"/>
        <v>0</v>
      </c>
      <c r="F335" s="4">
        <f t="shared" si="65"/>
        <v>0</v>
      </c>
      <c r="G335" s="4">
        <f t="shared" si="59"/>
        <v>0</v>
      </c>
      <c r="H335" s="4">
        <f t="shared" si="60"/>
        <v>0</v>
      </c>
      <c r="I335" s="4">
        <f t="shared" si="61"/>
        <v>0</v>
      </c>
      <c r="J335" s="4">
        <f t="shared" si="66"/>
        <v>0</v>
      </c>
      <c r="L335" s="2">
        <f t="shared" si="62"/>
        <v>0</v>
      </c>
      <c r="M335" s="55">
        <f t="shared" si="67"/>
        <v>0</v>
      </c>
      <c r="N335" s="2">
        <f t="shared" si="68"/>
        <v>0</v>
      </c>
      <c r="U335" s="4">
        <f>'American Financial'!J335</f>
        <v>0</v>
      </c>
      <c r="V335" s="2">
        <f t="shared" si="63"/>
        <v>0</v>
      </c>
      <c r="W335" s="2">
        <f t="shared" si="56"/>
        <v>0</v>
      </c>
    </row>
    <row r="336" spans="2:23" x14ac:dyDescent="0.2">
      <c r="B336">
        <f t="shared" si="69"/>
        <v>305</v>
      </c>
      <c r="C336" s="4">
        <f t="shared" si="64"/>
        <v>0</v>
      </c>
      <c r="D336" s="2">
        <f t="shared" si="57"/>
        <v>0</v>
      </c>
      <c r="E336" s="4">
        <f t="shared" si="58"/>
        <v>0</v>
      </c>
      <c r="F336" s="4">
        <f t="shared" si="65"/>
        <v>0</v>
      </c>
      <c r="G336" s="4">
        <f t="shared" si="59"/>
        <v>0</v>
      </c>
      <c r="H336" s="4">
        <f t="shared" si="60"/>
        <v>0</v>
      </c>
      <c r="I336" s="4">
        <f t="shared" si="61"/>
        <v>0</v>
      </c>
      <c r="J336" s="4">
        <f t="shared" si="66"/>
        <v>0</v>
      </c>
      <c r="L336" s="2">
        <f t="shared" si="62"/>
        <v>0</v>
      </c>
      <c r="M336" s="55">
        <f t="shared" si="67"/>
        <v>0</v>
      </c>
      <c r="N336" s="2">
        <f t="shared" si="68"/>
        <v>0</v>
      </c>
      <c r="U336" s="4">
        <f>'American Financial'!J336</f>
        <v>0</v>
      </c>
      <c r="V336" s="2">
        <f t="shared" si="63"/>
        <v>0</v>
      </c>
      <c r="W336" s="2">
        <f t="shared" si="56"/>
        <v>0</v>
      </c>
    </row>
    <row r="337" spans="2:23" x14ac:dyDescent="0.2">
      <c r="B337">
        <f t="shared" si="69"/>
        <v>306</v>
      </c>
      <c r="C337" s="4">
        <f t="shared" si="64"/>
        <v>0</v>
      </c>
      <c r="D337" s="2">
        <f t="shared" si="57"/>
        <v>0</v>
      </c>
      <c r="E337" s="4">
        <f t="shared" si="58"/>
        <v>0</v>
      </c>
      <c r="F337" s="4">
        <f t="shared" si="65"/>
        <v>0</v>
      </c>
      <c r="G337" s="4">
        <f t="shared" si="59"/>
        <v>0</v>
      </c>
      <c r="H337" s="4">
        <f t="shared" si="60"/>
        <v>0</v>
      </c>
      <c r="I337" s="4">
        <f t="shared" si="61"/>
        <v>0</v>
      </c>
      <c r="J337" s="4">
        <f t="shared" si="66"/>
        <v>0</v>
      </c>
      <c r="L337" s="2">
        <f t="shared" si="62"/>
        <v>0</v>
      </c>
      <c r="M337" s="55">
        <f t="shared" si="67"/>
        <v>0</v>
      </c>
      <c r="N337" s="2">
        <f t="shared" si="68"/>
        <v>0</v>
      </c>
      <c r="U337" s="4">
        <f>'American Financial'!J337</f>
        <v>0</v>
      </c>
      <c r="V337" s="2">
        <f t="shared" si="63"/>
        <v>0</v>
      </c>
      <c r="W337" s="2">
        <f t="shared" si="56"/>
        <v>0</v>
      </c>
    </row>
    <row r="338" spans="2:23" x14ac:dyDescent="0.2">
      <c r="B338">
        <f t="shared" si="69"/>
        <v>307</v>
      </c>
      <c r="C338" s="4">
        <f t="shared" si="64"/>
        <v>0</v>
      </c>
      <c r="D338" s="2">
        <f t="shared" si="57"/>
        <v>0</v>
      </c>
      <c r="E338" s="4">
        <f t="shared" si="58"/>
        <v>0</v>
      </c>
      <c r="F338" s="4">
        <f t="shared" si="65"/>
        <v>0</v>
      </c>
      <c r="G338" s="4">
        <f t="shared" si="59"/>
        <v>0</v>
      </c>
      <c r="H338" s="4">
        <f t="shared" si="60"/>
        <v>0</v>
      </c>
      <c r="I338" s="4">
        <f t="shared" si="61"/>
        <v>0</v>
      </c>
      <c r="J338" s="4">
        <f t="shared" si="66"/>
        <v>0</v>
      </c>
      <c r="L338" s="2">
        <f t="shared" si="62"/>
        <v>0</v>
      </c>
      <c r="M338" s="55">
        <f t="shared" si="67"/>
        <v>0</v>
      </c>
      <c r="N338" s="2">
        <f t="shared" si="68"/>
        <v>0</v>
      </c>
      <c r="U338" s="4">
        <f>'American Financial'!J338</f>
        <v>0</v>
      </c>
      <c r="V338" s="2">
        <f t="shared" si="63"/>
        <v>0</v>
      </c>
      <c r="W338" s="2">
        <f t="shared" si="56"/>
        <v>0</v>
      </c>
    </row>
    <row r="339" spans="2:23" x14ac:dyDescent="0.2">
      <c r="B339">
        <f t="shared" si="69"/>
        <v>308</v>
      </c>
      <c r="C339" s="4">
        <f t="shared" si="64"/>
        <v>0</v>
      </c>
      <c r="D339" s="2">
        <f t="shared" si="57"/>
        <v>0</v>
      </c>
      <c r="E339" s="4">
        <f t="shared" si="58"/>
        <v>0</v>
      </c>
      <c r="F339" s="4">
        <f t="shared" si="65"/>
        <v>0</v>
      </c>
      <c r="G339" s="4">
        <f t="shared" si="59"/>
        <v>0</v>
      </c>
      <c r="H339" s="4">
        <f t="shared" si="60"/>
        <v>0</v>
      </c>
      <c r="I339" s="4">
        <f t="shared" si="61"/>
        <v>0</v>
      </c>
      <c r="J339" s="4">
        <f t="shared" si="66"/>
        <v>0</v>
      </c>
      <c r="L339" s="2">
        <f t="shared" si="62"/>
        <v>0</v>
      </c>
      <c r="M339" s="55">
        <f t="shared" si="67"/>
        <v>0</v>
      </c>
      <c r="N339" s="2">
        <f t="shared" si="68"/>
        <v>0</v>
      </c>
      <c r="U339" s="4">
        <f>'American Financial'!J339</f>
        <v>0</v>
      </c>
      <c r="V339" s="2">
        <f t="shared" si="63"/>
        <v>0</v>
      </c>
      <c r="W339" s="2">
        <f t="shared" si="56"/>
        <v>0</v>
      </c>
    </row>
    <row r="340" spans="2:23" x14ac:dyDescent="0.2">
      <c r="B340">
        <f t="shared" si="69"/>
        <v>309</v>
      </c>
      <c r="C340" s="4">
        <f t="shared" si="64"/>
        <v>0</v>
      </c>
      <c r="D340" s="2">
        <f t="shared" si="57"/>
        <v>0</v>
      </c>
      <c r="E340" s="4">
        <f t="shared" si="58"/>
        <v>0</v>
      </c>
      <c r="F340" s="4">
        <f t="shared" si="65"/>
        <v>0</v>
      </c>
      <c r="G340" s="4">
        <f t="shared" si="59"/>
        <v>0</v>
      </c>
      <c r="H340" s="4">
        <f t="shared" si="60"/>
        <v>0</v>
      </c>
      <c r="I340" s="4">
        <f t="shared" si="61"/>
        <v>0</v>
      </c>
      <c r="J340" s="4">
        <f t="shared" si="66"/>
        <v>0</v>
      </c>
      <c r="L340" s="2">
        <f t="shared" si="62"/>
        <v>0</v>
      </c>
      <c r="M340" s="55">
        <f t="shared" si="67"/>
        <v>0</v>
      </c>
      <c r="N340" s="2">
        <f t="shared" si="68"/>
        <v>0</v>
      </c>
      <c r="U340" s="4">
        <f>'American Financial'!J340</f>
        <v>0</v>
      </c>
      <c r="V340" s="2">
        <f t="shared" si="63"/>
        <v>0</v>
      </c>
      <c r="W340" s="2">
        <f t="shared" si="56"/>
        <v>0</v>
      </c>
    </row>
    <row r="341" spans="2:23" x14ac:dyDescent="0.2">
      <c r="B341">
        <f t="shared" si="69"/>
        <v>310</v>
      </c>
      <c r="C341" s="4">
        <f t="shared" si="64"/>
        <v>0</v>
      </c>
      <c r="D341" s="2">
        <f t="shared" si="57"/>
        <v>0</v>
      </c>
      <c r="E341" s="4">
        <f t="shared" si="58"/>
        <v>0</v>
      </c>
      <c r="F341" s="4">
        <f t="shared" si="65"/>
        <v>0</v>
      </c>
      <c r="G341" s="4">
        <f t="shared" si="59"/>
        <v>0</v>
      </c>
      <c r="H341" s="4">
        <f t="shared" si="60"/>
        <v>0</v>
      </c>
      <c r="I341" s="4">
        <f t="shared" si="61"/>
        <v>0</v>
      </c>
      <c r="J341" s="4">
        <f t="shared" si="66"/>
        <v>0</v>
      </c>
      <c r="L341" s="2">
        <f t="shared" si="62"/>
        <v>0</v>
      </c>
      <c r="M341" s="55">
        <f t="shared" si="67"/>
        <v>0</v>
      </c>
      <c r="N341" s="2">
        <f t="shared" si="68"/>
        <v>0</v>
      </c>
      <c r="U341" s="4">
        <f>'American Financial'!J341</f>
        <v>0</v>
      </c>
      <c r="V341" s="2">
        <f t="shared" si="63"/>
        <v>0</v>
      </c>
      <c r="W341" s="2">
        <f t="shared" si="56"/>
        <v>0</v>
      </c>
    </row>
    <row r="342" spans="2:23" x14ac:dyDescent="0.2">
      <c r="B342">
        <f t="shared" si="69"/>
        <v>311</v>
      </c>
      <c r="C342" s="4">
        <f t="shared" si="64"/>
        <v>0</v>
      </c>
      <c r="D342" s="2">
        <f t="shared" si="57"/>
        <v>0</v>
      </c>
      <c r="E342" s="4">
        <f t="shared" si="58"/>
        <v>0</v>
      </c>
      <c r="F342" s="4">
        <f t="shared" si="65"/>
        <v>0</v>
      </c>
      <c r="G342" s="4">
        <f t="shared" si="59"/>
        <v>0</v>
      </c>
      <c r="H342" s="4">
        <f t="shared" si="60"/>
        <v>0</v>
      </c>
      <c r="I342" s="4">
        <f t="shared" si="61"/>
        <v>0</v>
      </c>
      <c r="J342" s="4">
        <f t="shared" si="66"/>
        <v>0</v>
      </c>
      <c r="L342" s="2">
        <f t="shared" si="62"/>
        <v>0</v>
      </c>
      <c r="M342" s="55">
        <f t="shared" si="67"/>
        <v>0</v>
      </c>
      <c r="N342" s="2">
        <f t="shared" si="68"/>
        <v>0</v>
      </c>
      <c r="U342" s="4">
        <f>'American Financial'!J342</f>
        <v>0</v>
      </c>
      <c r="V342" s="2">
        <f t="shared" si="63"/>
        <v>0</v>
      </c>
      <c r="W342" s="2">
        <f t="shared" si="56"/>
        <v>0</v>
      </c>
    </row>
    <row r="343" spans="2:23" x14ac:dyDescent="0.2">
      <c r="B343">
        <f t="shared" si="69"/>
        <v>312</v>
      </c>
      <c r="C343" s="4">
        <f t="shared" si="64"/>
        <v>0</v>
      </c>
      <c r="D343" s="2">
        <f t="shared" si="57"/>
        <v>0</v>
      </c>
      <c r="E343" s="4">
        <f t="shared" si="58"/>
        <v>0</v>
      </c>
      <c r="F343" s="4">
        <f t="shared" si="65"/>
        <v>0</v>
      </c>
      <c r="G343" s="4">
        <f t="shared" si="59"/>
        <v>0</v>
      </c>
      <c r="H343" s="4">
        <f t="shared" si="60"/>
        <v>0</v>
      </c>
      <c r="I343" s="4">
        <f t="shared" si="61"/>
        <v>0</v>
      </c>
      <c r="J343" s="4">
        <f t="shared" si="66"/>
        <v>0</v>
      </c>
      <c r="L343" s="2">
        <f t="shared" si="62"/>
        <v>0</v>
      </c>
      <c r="M343" s="55">
        <f t="shared" si="67"/>
        <v>0</v>
      </c>
      <c r="N343" s="2">
        <f t="shared" si="68"/>
        <v>0</v>
      </c>
      <c r="U343" s="4">
        <f>'American Financial'!J343</f>
        <v>0</v>
      </c>
      <c r="V343" s="2">
        <f t="shared" si="63"/>
        <v>0</v>
      </c>
      <c r="W343" s="2">
        <f t="shared" si="56"/>
        <v>0</v>
      </c>
    </row>
    <row r="344" spans="2:23" x14ac:dyDescent="0.2">
      <c r="B344">
        <f t="shared" si="69"/>
        <v>313</v>
      </c>
      <c r="C344" s="4">
        <f t="shared" si="64"/>
        <v>0</v>
      </c>
      <c r="D344" s="2">
        <f t="shared" si="57"/>
        <v>0</v>
      </c>
      <c r="E344" s="4">
        <f t="shared" si="58"/>
        <v>0</v>
      </c>
      <c r="F344" s="4">
        <f t="shared" si="65"/>
        <v>0</v>
      </c>
      <c r="G344" s="4">
        <f t="shared" si="59"/>
        <v>0</v>
      </c>
      <c r="H344" s="4">
        <f t="shared" si="60"/>
        <v>0</v>
      </c>
      <c r="I344" s="4">
        <f t="shared" si="61"/>
        <v>0</v>
      </c>
      <c r="J344" s="4">
        <f t="shared" si="66"/>
        <v>0</v>
      </c>
      <c r="L344" s="2">
        <f t="shared" si="62"/>
        <v>0</v>
      </c>
      <c r="M344" s="55">
        <f t="shared" si="67"/>
        <v>0</v>
      </c>
      <c r="N344" s="2">
        <f t="shared" si="68"/>
        <v>0</v>
      </c>
      <c r="U344" s="4">
        <f>'American Financial'!J344</f>
        <v>0</v>
      </c>
      <c r="V344" s="2">
        <f t="shared" si="63"/>
        <v>0</v>
      </c>
      <c r="W344" s="2">
        <f t="shared" si="56"/>
        <v>0</v>
      </c>
    </row>
    <row r="345" spans="2:23" x14ac:dyDescent="0.2">
      <c r="B345">
        <f t="shared" si="69"/>
        <v>314</v>
      </c>
      <c r="C345" s="4">
        <f t="shared" si="64"/>
        <v>0</v>
      </c>
      <c r="D345" s="2">
        <f t="shared" si="57"/>
        <v>0</v>
      </c>
      <c r="E345" s="4">
        <f t="shared" si="58"/>
        <v>0</v>
      </c>
      <c r="F345" s="4">
        <f t="shared" si="65"/>
        <v>0</v>
      </c>
      <c r="G345" s="4">
        <f t="shared" si="59"/>
        <v>0</v>
      </c>
      <c r="H345" s="4">
        <f t="shared" si="60"/>
        <v>0</v>
      </c>
      <c r="I345" s="4">
        <f t="shared" si="61"/>
        <v>0</v>
      </c>
      <c r="J345" s="4">
        <f t="shared" si="66"/>
        <v>0</v>
      </c>
      <c r="L345" s="2">
        <f t="shared" si="62"/>
        <v>0</v>
      </c>
      <c r="M345" s="55">
        <f t="shared" si="67"/>
        <v>0</v>
      </c>
      <c r="N345" s="2">
        <f t="shared" si="68"/>
        <v>0</v>
      </c>
      <c r="U345" s="4">
        <f>'American Financial'!J345</f>
        <v>0</v>
      </c>
      <c r="V345" s="2">
        <f t="shared" si="63"/>
        <v>0</v>
      </c>
      <c r="W345" s="2">
        <f t="shared" si="56"/>
        <v>0</v>
      </c>
    </row>
    <row r="346" spans="2:23" x14ac:dyDescent="0.2">
      <c r="B346">
        <f t="shared" si="69"/>
        <v>315</v>
      </c>
      <c r="C346" s="4">
        <f t="shared" si="64"/>
        <v>0</v>
      </c>
      <c r="D346" s="2">
        <f t="shared" si="57"/>
        <v>0</v>
      </c>
      <c r="E346" s="4">
        <f t="shared" si="58"/>
        <v>0</v>
      </c>
      <c r="F346" s="4">
        <f t="shared" si="65"/>
        <v>0</v>
      </c>
      <c r="G346" s="4">
        <f t="shared" si="59"/>
        <v>0</v>
      </c>
      <c r="H346" s="4">
        <f t="shared" si="60"/>
        <v>0</v>
      </c>
      <c r="I346" s="4">
        <f t="shared" si="61"/>
        <v>0</v>
      </c>
      <c r="J346" s="4">
        <f t="shared" si="66"/>
        <v>0</v>
      </c>
      <c r="L346" s="2">
        <f t="shared" si="62"/>
        <v>0</v>
      </c>
      <c r="M346" s="55">
        <f t="shared" si="67"/>
        <v>0</v>
      </c>
      <c r="N346" s="2">
        <f t="shared" si="68"/>
        <v>0</v>
      </c>
      <c r="U346" s="4">
        <f>'American Financial'!J346</f>
        <v>0</v>
      </c>
      <c r="V346" s="2">
        <f t="shared" si="63"/>
        <v>0</v>
      </c>
      <c r="W346" s="2">
        <f t="shared" si="56"/>
        <v>0</v>
      </c>
    </row>
    <row r="347" spans="2:23" x14ac:dyDescent="0.2">
      <c r="B347">
        <f t="shared" si="69"/>
        <v>316</v>
      </c>
      <c r="C347" s="4">
        <f t="shared" si="64"/>
        <v>0</v>
      </c>
      <c r="D347" s="2">
        <f t="shared" si="57"/>
        <v>0</v>
      </c>
      <c r="E347" s="4">
        <f t="shared" si="58"/>
        <v>0</v>
      </c>
      <c r="F347" s="4">
        <f t="shared" si="65"/>
        <v>0</v>
      </c>
      <c r="G347" s="4">
        <f t="shared" si="59"/>
        <v>0</v>
      </c>
      <c r="H347" s="4">
        <f t="shared" si="60"/>
        <v>0</v>
      </c>
      <c r="I347" s="4">
        <f t="shared" si="61"/>
        <v>0</v>
      </c>
      <c r="J347" s="4">
        <f t="shared" si="66"/>
        <v>0</v>
      </c>
      <c r="L347" s="2">
        <f t="shared" si="62"/>
        <v>0</v>
      </c>
      <c r="M347" s="55">
        <f t="shared" si="67"/>
        <v>0</v>
      </c>
      <c r="N347" s="2">
        <f t="shared" si="68"/>
        <v>0</v>
      </c>
      <c r="U347" s="4">
        <f>'American Financial'!J347</f>
        <v>0</v>
      </c>
      <c r="V347" s="2">
        <f t="shared" si="63"/>
        <v>0</v>
      </c>
      <c r="W347" s="2">
        <f t="shared" si="56"/>
        <v>0</v>
      </c>
    </row>
    <row r="348" spans="2:23" x14ac:dyDescent="0.2">
      <c r="B348">
        <f t="shared" si="69"/>
        <v>317</v>
      </c>
      <c r="C348" s="4">
        <f t="shared" si="64"/>
        <v>0</v>
      </c>
      <c r="D348" s="2">
        <f t="shared" si="57"/>
        <v>0</v>
      </c>
      <c r="E348" s="4">
        <f t="shared" si="58"/>
        <v>0</v>
      </c>
      <c r="F348" s="4">
        <f t="shared" si="65"/>
        <v>0</v>
      </c>
      <c r="G348" s="4">
        <f t="shared" si="59"/>
        <v>0</v>
      </c>
      <c r="H348" s="4">
        <f t="shared" si="60"/>
        <v>0</v>
      </c>
      <c r="I348" s="4">
        <f t="shared" si="61"/>
        <v>0</v>
      </c>
      <c r="J348" s="4">
        <f t="shared" si="66"/>
        <v>0</v>
      </c>
      <c r="L348" s="2">
        <f t="shared" si="62"/>
        <v>0</v>
      </c>
      <c r="M348" s="55">
        <f t="shared" si="67"/>
        <v>0</v>
      </c>
      <c r="N348" s="2">
        <f t="shared" si="68"/>
        <v>0</v>
      </c>
      <c r="U348" s="4">
        <f>'American Financial'!J348</f>
        <v>0</v>
      </c>
      <c r="V348" s="2">
        <f t="shared" si="63"/>
        <v>0</v>
      </c>
      <c r="W348" s="2">
        <f t="shared" si="56"/>
        <v>0</v>
      </c>
    </row>
    <row r="349" spans="2:23" x14ac:dyDescent="0.2">
      <c r="B349">
        <f t="shared" si="69"/>
        <v>318</v>
      </c>
      <c r="C349" s="4">
        <f t="shared" si="64"/>
        <v>0</v>
      </c>
      <c r="D349" s="2">
        <f t="shared" si="57"/>
        <v>0</v>
      </c>
      <c r="E349" s="4">
        <f t="shared" si="58"/>
        <v>0</v>
      </c>
      <c r="F349" s="4">
        <f t="shared" si="65"/>
        <v>0</v>
      </c>
      <c r="G349" s="4">
        <f t="shared" si="59"/>
        <v>0</v>
      </c>
      <c r="H349" s="4">
        <f t="shared" si="60"/>
        <v>0</v>
      </c>
      <c r="I349" s="4">
        <f t="shared" si="61"/>
        <v>0</v>
      </c>
      <c r="J349" s="4">
        <f t="shared" si="66"/>
        <v>0</v>
      </c>
      <c r="L349" s="2">
        <f t="shared" si="62"/>
        <v>0</v>
      </c>
      <c r="M349" s="55">
        <f t="shared" si="67"/>
        <v>0</v>
      </c>
      <c r="N349" s="2">
        <f t="shared" si="68"/>
        <v>0</v>
      </c>
      <c r="U349" s="4">
        <f>'American Financial'!J349</f>
        <v>0</v>
      </c>
      <c r="V349" s="2">
        <f t="shared" si="63"/>
        <v>0</v>
      </c>
      <c r="W349" s="2">
        <f t="shared" si="56"/>
        <v>0</v>
      </c>
    </row>
    <row r="350" spans="2:23" x14ac:dyDescent="0.2">
      <c r="B350">
        <f t="shared" si="69"/>
        <v>319</v>
      </c>
      <c r="C350" s="4">
        <f t="shared" si="64"/>
        <v>0</v>
      </c>
      <c r="D350" s="2">
        <f t="shared" si="57"/>
        <v>0</v>
      </c>
      <c r="E350" s="4">
        <f t="shared" si="58"/>
        <v>0</v>
      </c>
      <c r="F350" s="4">
        <f t="shared" si="65"/>
        <v>0</v>
      </c>
      <c r="G350" s="4">
        <f t="shared" si="59"/>
        <v>0</v>
      </c>
      <c r="H350" s="4">
        <f t="shared" si="60"/>
        <v>0</v>
      </c>
      <c r="I350" s="4">
        <f t="shared" si="61"/>
        <v>0</v>
      </c>
      <c r="J350" s="4">
        <f t="shared" si="66"/>
        <v>0</v>
      </c>
      <c r="L350" s="2">
        <f t="shared" si="62"/>
        <v>0</v>
      </c>
      <c r="M350" s="55">
        <f t="shared" si="67"/>
        <v>0</v>
      </c>
      <c r="N350" s="2">
        <f t="shared" si="68"/>
        <v>0</v>
      </c>
      <c r="U350" s="4">
        <f>'American Financial'!J350</f>
        <v>0</v>
      </c>
      <c r="V350" s="2">
        <f t="shared" si="63"/>
        <v>0</v>
      </c>
      <c r="W350" s="2">
        <f t="shared" si="56"/>
        <v>0</v>
      </c>
    </row>
    <row r="351" spans="2:23" x14ac:dyDescent="0.2">
      <c r="B351">
        <f t="shared" si="69"/>
        <v>320</v>
      </c>
      <c r="C351" s="4">
        <f t="shared" si="64"/>
        <v>0</v>
      </c>
      <c r="D351" s="2">
        <f t="shared" si="57"/>
        <v>0</v>
      </c>
      <c r="E351" s="4">
        <f t="shared" si="58"/>
        <v>0</v>
      </c>
      <c r="F351" s="4">
        <f t="shared" si="65"/>
        <v>0</v>
      </c>
      <c r="G351" s="4">
        <f t="shared" si="59"/>
        <v>0</v>
      </c>
      <c r="H351" s="4">
        <f t="shared" si="60"/>
        <v>0</v>
      </c>
      <c r="I351" s="4">
        <f t="shared" si="61"/>
        <v>0</v>
      </c>
      <c r="J351" s="4">
        <f t="shared" si="66"/>
        <v>0</v>
      </c>
      <c r="L351" s="2">
        <f t="shared" si="62"/>
        <v>0</v>
      </c>
      <c r="M351" s="55">
        <f t="shared" si="67"/>
        <v>0</v>
      </c>
      <c r="N351" s="2">
        <f t="shared" si="68"/>
        <v>0</v>
      </c>
      <c r="U351" s="4">
        <f>'American Financial'!J351</f>
        <v>0</v>
      </c>
      <c r="V351" s="2">
        <f t="shared" si="63"/>
        <v>0</v>
      </c>
      <c r="W351" s="2">
        <f t="shared" ref="W351:W390" si="70">V351-U351</f>
        <v>0</v>
      </c>
    </row>
    <row r="352" spans="2:23" x14ac:dyDescent="0.2">
      <c r="B352">
        <f t="shared" si="69"/>
        <v>321</v>
      </c>
      <c r="C352" s="4">
        <f t="shared" si="64"/>
        <v>0</v>
      </c>
      <c r="D352" s="2">
        <f t="shared" ref="D352:D391" si="71">IF(B352&lt;=$C$12,IF(B352&lt;=$C$7,ROUND($C$4*$C$8/$C$6,2),$C$20),0)</f>
        <v>0</v>
      </c>
      <c r="E352" s="4">
        <f t="shared" ref="E352:E391" si="72">IF(B352&lt;=$C$12,ROUND(C352*$C$8/$C$6,2),0)</f>
        <v>0</v>
      </c>
      <c r="F352" s="4">
        <f t="shared" si="65"/>
        <v>0</v>
      </c>
      <c r="G352" s="4">
        <f t="shared" ref="G352:G391" si="73">IF(B352&lt;=$C$12,C352-F352,0)</f>
        <v>0</v>
      </c>
      <c r="H352" s="4">
        <f t="shared" ref="H352:H390" si="74">IF(B352=$C$12,$C$13*G352,0)</f>
        <v>0</v>
      </c>
      <c r="I352" s="4">
        <f t="shared" ref="I352:I391" si="75">IF(B352=$C$12,G352+H352,0)</f>
        <v>0</v>
      </c>
      <c r="J352" s="4">
        <f t="shared" si="66"/>
        <v>0</v>
      </c>
      <c r="L352" s="2">
        <f t="shared" ref="L352:L391" si="76">IF(B352&lt;=$C$12,L351+$M$16,0)</f>
        <v>0</v>
      </c>
      <c r="M352" s="55">
        <f t="shared" si="67"/>
        <v>0</v>
      </c>
      <c r="N352" s="2">
        <f t="shared" si="68"/>
        <v>0</v>
      </c>
      <c r="U352" s="4">
        <f>'American Financial'!J352</f>
        <v>0</v>
      </c>
      <c r="V352" s="2">
        <f t="shared" ref="V352:V391" si="77">J352</f>
        <v>0</v>
      </c>
      <c r="W352" s="2">
        <f t="shared" si="70"/>
        <v>0</v>
      </c>
    </row>
    <row r="353" spans="2:23" x14ac:dyDescent="0.2">
      <c r="B353">
        <f t="shared" si="69"/>
        <v>322</v>
      </c>
      <c r="C353" s="4">
        <f t="shared" ref="C353:C391" si="78">IF(B353&lt;=$C$12,G352,0)</f>
        <v>0</v>
      </c>
      <c r="D353" s="2">
        <f t="shared" si="71"/>
        <v>0</v>
      </c>
      <c r="E353" s="4">
        <f t="shared" si="72"/>
        <v>0</v>
      </c>
      <c r="F353" s="4">
        <f t="shared" ref="F353:F391" si="79">IF(B353&lt;=$C$12,D353-E353,0)</f>
        <v>0</v>
      </c>
      <c r="G353" s="4">
        <f t="shared" si="73"/>
        <v>0</v>
      </c>
      <c r="H353" s="4">
        <f t="shared" si="74"/>
        <v>0</v>
      </c>
      <c r="I353" s="4">
        <f t="shared" si="75"/>
        <v>0</v>
      </c>
      <c r="J353" s="4">
        <f t="shared" ref="J353:J391" si="80">IF(B353&lt;=$C$12,-D353-I353,0)</f>
        <v>0</v>
      </c>
      <c r="L353" s="2">
        <f t="shared" si="76"/>
        <v>0</v>
      </c>
      <c r="M353" s="55">
        <f t="shared" ref="M353:M391" si="81">($M$17/$C$6)*L353</f>
        <v>0</v>
      </c>
      <c r="N353" s="2">
        <f t="shared" ref="N353:N391" si="82">J353-M353</f>
        <v>0</v>
      </c>
      <c r="U353" s="4">
        <f>'American Financial'!J353</f>
        <v>0</v>
      </c>
      <c r="V353" s="2">
        <f t="shared" si="77"/>
        <v>0</v>
      </c>
      <c r="W353" s="2">
        <f t="shared" si="70"/>
        <v>0</v>
      </c>
    </row>
    <row r="354" spans="2:23" x14ac:dyDescent="0.2">
      <c r="B354">
        <f t="shared" ref="B354:B391" si="83">B353+1</f>
        <v>323</v>
      </c>
      <c r="C354" s="4">
        <f t="shared" si="78"/>
        <v>0</v>
      </c>
      <c r="D354" s="2">
        <f t="shared" si="71"/>
        <v>0</v>
      </c>
      <c r="E354" s="4">
        <f t="shared" si="72"/>
        <v>0</v>
      </c>
      <c r="F354" s="4">
        <f t="shared" si="79"/>
        <v>0</v>
      </c>
      <c r="G354" s="4">
        <f t="shared" si="73"/>
        <v>0</v>
      </c>
      <c r="H354" s="4">
        <f t="shared" si="74"/>
        <v>0</v>
      </c>
      <c r="I354" s="4">
        <f t="shared" si="75"/>
        <v>0</v>
      </c>
      <c r="J354" s="4">
        <f t="shared" si="80"/>
        <v>0</v>
      </c>
      <c r="L354" s="2">
        <f t="shared" si="76"/>
        <v>0</v>
      </c>
      <c r="M354" s="55">
        <f t="shared" si="81"/>
        <v>0</v>
      </c>
      <c r="N354" s="2">
        <f t="shared" si="82"/>
        <v>0</v>
      </c>
      <c r="U354" s="4">
        <f>'American Financial'!J354</f>
        <v>0</v>
      </c>
      <c r="V354" s="2">
        <f t="shared" si="77"/>
        <v>0</v>
      </c>
      <c r="W354" s="2">
        <f t="shared" si="70"/>
        <v>0</v>
      </c>
    </row>
    <row r="355" spans="2:23" x14ac:dyDescent="0.2">
      <c r="B355">
        <f t="shared" si="83"/>
        <v>324</v>
      </c>
      <c r="C355" s="4">
        <f t="shared" si="78"/>
        <v>0</v>
      </c>
      <c r="D355" s="2">
        <f t="shared" si="71"/>
        <v>0</v>
      </c>
      <c r="E355" s="4">
        <f t="shared" si="72"/>
        <v>0</v>
      </c>
      <c r="F355" s="4">
        <f t="shared" si="79"/>
        <v>0</v>
      </c>
      <c r="G355" s="4">
        <f t="shared" si="73"/>
        <v>0</v>
      </c>
      <c r="H355" s="4">
        <f t="shared" si="74"/>
        <v>0</v>
      </c>
      <c r="I355" s="4">
        <f t="shared" si="75"/>
        <v>0</v>
      </c>
      <c r="J355" s="4">
        <f t="shared" si="80"/>
        <v>0</v>
      </c>
      <c r="L355" s="2">
        <f t="shared" si="76"/>
        <v>0</v>
      </c>
      <c r="M355" s="55">
        <f t="shared" si="81"/>
        <v>0</v>
      </c>
      <c r="N355" s="2">
        <f t="shared" si="82"/>
        <v>0</v>
      </c>
      <c r="U355" s="4">
        <f>'American Financial'!J355</f>
        <v>0</v>
      </c>
      <c r="V355" s="2">
        <f t="shared" si="77"/>
        <v>0</v>
      </c>
      <c r="W355" s="2">
        <f t="shared" si="70"/>
        <v>0</v>
      </c>
    </row>
    <row r="356" spans="2:23" x14ac:dyDescent="0.2">
      <c r="B356">
        <f t="shared" si="83"/>
        <v>325</v>
      </c>
      <c r="C356" s="4">
        <f t="shared" si="78"/>
        <v>0</v>
      </c>
      <c r="D356" s="2">
        <f t="shared" si="71"/>
        <v>0</v>
      </c>
      <c r="E356" s="4">
        <f t="shared" si="72"/>
        <v>0</v>
      </c>
      <c r="F356" s="4">
        <f t="shared" si="79"/>
        <v>0</v>
      </c>
      <c r="G356" s="4">
        <f t="shared" si="73"/>
        <v>0</v>
      </c>
      <c r="H356" s="4">
        <f t="shared" si="74"/>
        <v>0</v>
      </c>
      <c r="I356" s="4">
        <f t="shared" si="75"/>
        <v>0</v>
      </c>
      <c r="J356" s="4">
        <f t="shared" si="80"/>
        <v>0</v>
      </c>
      <c r="L356" s="2">
        <f t="shared" si="76"/>
        <v>0</v>
      </c>
      <c r="M356" s="55">
        <f t="shared" si="81"/>
        <v>0</v>
      </c>
      <c r="N356" s="2">
        <f t="shared" si="82"/>
        <v>0</v>
      </c>
      <c r="U356" s="4">
        <f>'American Financial'!J356</f>
        <v>0</v>
      </c>
      <c r="V356" s="2">
        <f t="shared" si="77"/>
        <v>0</v>
      </c>
      <c r="W356" s="2">
        <f t="shared" si="70"/>
        <v>0</v>
      </c>
    </row>
    <row r="357" spans="2:23" x14ac:dyDescent="0.2">
      <c r="B357">
        <f t="shared" si="83"/>
        <v>326</v>
      </c>
      <c r="C357" s="4">
        <f t="shared" si="78"/>
        <v>0</v>
      </c>
      <c r="D357" s="2">
        <f t="shared" si="71"/>
        <v>0</v>
      </c>
      <c r="E357" s="4">
        <f t="shared" si="72"/>
        <v>0</v>
      </c>
      <c r="F357" s="4">
        <f t="shared" si="79"/>
        <v>0</v>
      </c>
      <c r="G357" s="4">
        <f t="shared" si="73"/>
        <v>0</v>
      </c>
      <c r="H357" s="4">
        <f t="shared" si="74"/>
        <v>0</v>
      </c>
      <c r="I357" s="4">
        <f t="shared" si="75"/>
        <v>0</v>
      </c>
      <c r="J357" s="4">
        <f t="shared" si="80"/>
        <v>0</v>
      </c>
      <c r="L357" s="2">
        <f t="shared" si="76"/>
        <v>0</v>
      </c>
      <c r="M357" s="55">
        <f t="shared" si="81"/>
        <v>0</v>
      </c>
      <c r="N357" s="2">
        <f t="shared" si="82"/>
        <v>0</v>
      </c>
      <c r="U357" s="4">
        <f>'American Financial'!J357</f>
        <v>0</v>
      </c>
      <c r="V357" s="2">
        <f t="shared" si="77"/>
        <v>0</v>
      </c>
      <c r="W357" s="2">
        <f t="shared" si="70"/>
        <v>0</v>
      </c>
    </row>
    <row r="358" spans="2:23" x14ac:dyDescent="0.2">
      <c r="B358">
        <f t="shared" si="83"/>
        <v>327</v>
      </c>
      <c r="C358" s="4">
        <f t="shared" si="78"/>
        <v>0</v>
      </c>
      <c r="D358" s="2">
        <f t="shared" si="71"/>
        <v>0</v>
      </c>
      <c r="E358" s="4">
        <f t="shared" si="72"/>
        <v>0</v>
      </c>
      <c r="F358" s="4">
        <f t="shared" si="79"/>
        <v>0</v>
      </c>
      <c r="G358" s="4">
        <f t="shared" si="73"/>
        <v>0</v>
      </c>
      <c r="H358" s="4">
        <f t="shared" si="74"/>
        <v>0</v>
      </c>
      <c r="I358" s="4">
        <f t="shared" si="75"/>
        <v>0</v>
      </c>
      <c r="J358" s="4">
        <f t="shared" si="80"/>
        <v>0</v>
      </c>
      <c r="L358" s="2">
        <f t="shared" si="76"/>
        <v>0</v>
      </c>
      <c r="M358" s="55">
        <f t="shared" si="81"/>
        <v>0</v>
      </c>
      <c r="N358" s="2">
        <f t="shared" si="82"/>
        <v>0</v>
      </c>
      <c r="U358" s="4">
        <f>'American Financial'!J358</f>
        <v>0</v>
      </c>
      <c r="V358" s="2">
        <f t="shared" si="77"/>
        <v>0</v>
      </c>
      <c r="W358" s="2">
        <f t="shared" si="70"/>
        <v>0</v>
      </c>
    </row>
    <row r="359" spans="2:23" x14ac:dyDescent="0.2">
      <c r="B359">
        <f t="shared" si="83"/>
        <v>328</v>
      </c>
      <c r="C359" s="4">
        <f t="shared" si="78"/>
        <v>0</v>
      </c>
      <c r="D359" s="2">
        <f t="shared" si="71"/>
        <v>0</v>
      </c>
      <c r="E359" s="4">
        <f t="shared" si="72"/>
        <v>0</v>
      </c>
      <c r="F359" s="4">
        <f t="shared" si="79"/>
        <v>0</v>
      </c>
      <c r="G359" s="4">
        <f t="shared" si="73"/>
        <v>0</v>
      </c>
      <c r="H359" s="4">
        <f t="shared" si="74"/>
        <v>0</v>
      </c>
      <c r="I359" s="4">
        <f t="shared" si="75"/>
        <v>0</v>
      </c>
      <c r="J359" s="4">
        <f t="shared" si="80"/>
        <v>0</v>
      </c>
      <c r="L359" s="2">
        <f t="shared" si="76"/>
        <v>0</v>
      </c>
      <c r="M359" s="55">
        <f t="shared" si="81"/>
        <v>0</v>
      </c>
      <c r="N359" s="2">
        <f t="shared" si="82"/>
        <v>0</v>
      </c>
      <c r="U359" s="4">
        <f>'American Financial'!J359</f>
        <v>0</v>
      </c>
      <c r="V359" s="2">
        <f t="shared" si="77"/>
        <v>0</v>
      </c>
      <c r="W359" s="2">
        <f t="shared" si="70"/>
        <v>0</v>
      </c>
    </row>
    <row r="360" spans="2:23" x14ac:dyDescent="0.2">
      <c r="B360">
        <f t="shared" si="83"/>
        <v>329</v>
      </c>
      <c r="C360" s="4">
        <f t="shared" si="78"/>
        <v>0</v>
      </c>
      <c r="D360" s="2">
        <f t="shared" si="71"/>
        <v>0</v>
      </c>
      <c r="E360" s="4">
        <f t="shared" si="72"/>
        <v>0</v>
      </c>
      <c r="F360" s="4">
        <f t="shared" si="79"/>
        <v>0</v>
      </c>
      <c r="G360" s="4">
        <f t="shared" si="73"/>
        <v>0</v>
      </c>
      <c r="H360" s="4">
        <f t="shared" si="74"/>
        <v>0</v>
      </c>
      <c r="I360" s="4">
        <f t="shared" si="75"/>
        <v>0</v>
      </c>
      <c r="J360" s="4">
        <f t="shared" si="80"/>
        <v>0</v>
      </c>
      <c r="L360" s="2">
        <f t="shared" si="76"/>
        <v>0</v>
      </c>
      <c r="M360" s="55">
        <f t="shared" si="81"/>
        <v>0</v>
      </c>
      <c r="N360" s="2">
        <f t="shared" si="82"/>
        <v>0</v>
      </c>
      <c r="U360" s="4">
        <f>'American Financial'!J360</f>
        <v>0</v>
      </c>
      <c r="V360" s="2">
        <f t="shared" si="77"/>
        <v>0</v>
      </c>
      <c r="W360" s="2">
        <f t="shared" si="70"/>
        <v>0</v>
      </c>
    </row>
    <row r="361" spans="2:23" x14ac:dyDescent="0.2">
      <c r="B361">
        <f t="shared" si="83"/>
        <v>330</v>
      </c>
      <c r="C361" s="4">
        <f t="shared" si="78"/>
        <v>0</v>
      </c>
      <c r="D361" s="2">
        <f t="shared" si="71"/>
        <v>0</v>
      </c>
      <c r="E361" s="4">
        <f t="shared" si="72"/>
        <v>0</v>
      </c>
      <c r="F361" s="4">
        <f t="shared" si="79"/>
        <v>0</v>
      </c>
      <c r="G361" s="4">
        <f t="shared" si="73"/>
        <v>0</v>
      </c>
      <c r="H361" s="4">
        <f t="shared" si="74"/>
        <v>0</v>
      </c>
      <c r="I361" s="4">
        <f t="shared" si="75"/>
        <v>0</v>
      </c>
      <c r="J361" s="4">
        <f t="shared" si="80"/>
        <v>0</v>
      </c>
      <c r="L361" s="2">
        <f t="shared" si="76"/>
        <v>0</v>
      </c>
      <c r="M361" s="55">
        <f t="shared" si="81"/>
        <v>0</v>
      </c>
      <c r="N361" s="2">
        <f t="shared" si="82"/>
        <v>0</v>
      </c>
      <c r="U361" s="4">
        <f>'American Financial'!J361</f>
        <v>0</v>
      </c>
      <c r="V361" s="2">
        <f t="shared" si="77"/>
        <v>0</v>
      </c>
      <c r="W361" s="2">
        <f t="shared" si="70"/>
        <v>0</v>
      </c>
    </row>
    <row r="362" spans="2:23" x14ac:dyDescent="0.2">
      <c r="B362">
        <f t="shared" si="83"/>
        <v>331</v>
      </c>
      <c r="C362" s="4">
        <f t="shared" si="78"/>
        <v>0</v>
      </c>
      <c r="D362" s="2">
        <f t="shared" si="71"/>
        <v>0</v>
      </c>
      <c r="E362" s="4">
        <f t="shared" si="72"/>
        <v>0</v>
      </c>
      <c r="F362" s="4">
        <f t="shared" si="79"/>
        <v>0</v>
      </c>
      <c r="G362" s="4">
        <f t="shared" si="73"/>
        <v>0</v>
      </c>
      <c r="H362" s="4">
        <f t="shared" si="74"/>
        <v>0</v>
      </c>
      <c r="I362" s="4">
        <f t="shared" si="75"/>
        <v>0</v>
      </c>
      <c r="J362" s="4">
        <f t="shared" si="80"/>
        <v>0</v>
      </c>
      <c r="L362" s="2">
        <f t="shared" si="76"/>
        <v>0</v>
      </c>
      <c r="M362" s="55">
        <f t="shared" si="81"/>
        <v>0</v>
      </c>
      <c r="N362" s="2">
        <f t="shared" si="82"/>
        <v>0</v>
      </c>
      <c r="U362" s="4">
        <f>'American Financial'!J362</f>
        <v>0</v>
      </c>
      <c r="V362" s="2">
        <f t="shared" si="77"/>
        <v>0</v>
      </c>
      <c r="W362" s="2">
        <f t="shared" si="70"/>
        <v>0</v>
      </c>
    </row>
    <row r="363" spans="2:23" x14ac:dyDescent="0.2">
      <c r="B363">
        <f t="shared" si="83"/>
        <v>332</v>
      </c>
      <c r="C363" s="4">
        <f t="shared" si="78"/>
        <v>0</v>
      </c>
      <c r="D363" s="2">
        <f t="shared" si="71"/>
        <v>0</v>
      </c>
      <c r="E363" s="4">
        <f t="shared" si="72"/>
        <v>0</v>
      </c>
      <c r="F363" s="4">
        <f t="shared" si="79"/>
        <v>0</v>
      </c>
      <c r="G363" s="4">
        <f t="shared" si="73"/>
        <v>0</v>
      </c>
      <c r="H363" s="4">
        <f t="shared" si="74"/>
        <v>0</v>
      </c>
      <c r="I363" s="4">
        <f t="shared" si="75"/>
        <v>0</v>
      </c>
      <c r="J363" s="4">
        <f t="shared" si="80"/>
        <v>0</v>
      </c>
      <c r="L363" s="2">
        <f t="shared" si="76"/>
        <v>0</v>
      </c>
      <c r="M363" s="55">
        <f t="shared" si="81"/>
        <v>0</v>
      </c>
      <c r="N363" s="2">
        <f t="shared" si="82"/>
        <v>0</v>
      </c>
      <c r="U363" s="4">
        <f>'American Financial'!J363</f>
        <v>0</v>
      </c>
      <c r="V363" s="2">
        <f t="shared" si="77"/>
        <v>0</v>
      </c>
      <c r="W363" s="2">
        <f t="shared" si="70"/>
        <v>0</v>
      </c>
    </row>
    <row r="364" spans="2:23" x14ac:dyDescent="0.2">
      <c r="B364">
        <f t="shared" si="83"/>
        <v>333</v>
      </c>
      <c r="C364" s="4">
        <f t="shared" si="78"/>
        <v>0</v>
      </c>
      <c r="D364" s="2">
        <f t="shared" si="71"/>
        <v>0</v>
      </c>
      <c r="E364" s="4">
        <f t="shared" si="72"/>
        <v>0</v>
      </c>
      <c r="F364" s="4">
        <f t="shared" si="79"/>
        <v>0</v>
      </c>
      <c r="G364" s="4">
        <f t="shared" si="73"/>
        <v>0</v>
      </c>
      <c r="H364" s="4">
        <f t="shared" si="74"/>
        <v>0</v>
      </c>
      <c r="I364" s="4">
        <f t="shared" si="75"/>
        <v>0</v>
      </c>
      <c r="J364" s="4">
        <f t="shared" si="80"/>
        <v>0</v>
      </c>
      <c r="L364" s="2">
        <f t="shared" si="76"/>
        <v>0</v>
      </c>
      <c r="M364" s="55">
        <f t="shared" si="81"/>
        <v>0</v>
      </c>
      <c r="N364" s="2">
        <f t="shared" si="82"/>
        <v>0</v>
      </c>
      <c r="U364" s="4">
        <f>'American Financial'!J364</f>
        <v>0</v>
      </c>
      <c r="V364" s="2">
        <f t="shared" si="77"/>
        <v>0</v>
      </c>
      <c r="W364" s="2">
        <f t="shared" si="70"/>
        <v>0</v>
      </c>
    </row>
    <row r="365" spans="2:23" x14ac:dyDescent="0.2">
      <c r="B365">
        <f t="shared" si="83"/>
        <v>334</v>
      </c>
      <c r="C365" s="4">
        <f t="shared" si="78"/>
        <v>0</v>
      </c>
      <c r="D365" s="2">
        <f t="shared" si="71"/>
        <v>0</v>
      </c>
      <c r="E365" s="4">
        <f t="shared" si="72"/>
        <v>0</v>
      </c>
      <c r="F365" s="4">
        <f t="shared" si="79"/>
        <v>0</v>
      </c>
      <c r="G365" s="4">
        <f t="shared" si="73"/>
        <v>0</v>
      </c>
      <c r="H365" s="4">
        <f t="shared" si="74"/>
        <v>0</v>
      </c>
      <c r="I365" s="4">
        <f t="shared" si="75"/>
        <v>0</v>
      </c>
      <c r="J365" s="4">
        <f t="shared" si="80"/>
        <v>0</v>
      </c>
      <c r="L365" s="2">
        <f t="shared" si="76"/>
        <v>0</v>
      </c>
      <c r="M365" s="55">
        <f t="shared" si="81"/>
        <v>0</v>
      </c>
      <c r="N365" s="2">
        <f t="shared" si="82"/>
        <v>0</v>
      </c>
      <c r="U365" s="4">
        <f>'American Financial'!J365</f>
        <v>0</v>
      </c>
      <c r="V365" s="2">
        <f t="shared" si="77"/>
        <v>0</v>
      </c>
      <c r="W365" s="2">
        <f t="shared" si="70"/>
        <v>0</v>
      </c>
    </row>
    <row r="366" spans="2:23" x14ac:dyDescent="0.2">
      <c r="B366">
        <f t="shared" si="83"/>
        <v>335</v>
      </c>
      <c r="C366" s="4">
        <f t="shared" si="78"/>
        <v>0</v>
      </c>
      <c r="D366" s="2">
        <f t="shared" si="71"/>
        <v>0</v>
      </c>
      <c r="E366" s="4">
        <f t="shared" si="72"/>
        <v>0</v>
      </c>
      <c r="F366" s="4">
        <f t="shared" si="79"/>
        <v>0</v>
      </c>
      <c r="G366" s="4">
        <f t="shared" si="73"/>
        <v>0</v>
      </c>
      <c r="H366" s="4">
        <f t="shared" si="74"/>
        <v>0</v>
      </c>
      <c r="I366" s="4">
        <f t="shared" si="75"/>
        <v>0</v>
      </c>
      <c r="J366" s="4">
        <f t="shared" si="80"/>
        <v>0</v>
      </c>
      <c r="L366" s="2">
        <f t="shared" si="76"/>
        <v>0</v>
      </c>
      <c r="M366" s="55">
        <f t="shared" si="81"/>
        <v>0</v>
      </c>
      <c r="N366" s="2">
        <f t="shared" si="82"/>
        <v>0</v>
      </c>
      <c r="U366" s="4">
        <f>'American Financial'!J366</f>
        <v>0</v>
      </c>
      <c r="V366" s="2">
        <f t="shared" si="77"/>
        <v>0</v>
      </c>
      <c r="W366" s="2">
        <f t="shared" si="70"/>
        <v>0</v>
      </c>
    </row>
    <row r="367" spans="2:23" x14ac:dyDescent="0.2">
      <c r="B367">
        <f t="shared" si="83"/>
        <v>336</v>
      </c>
      <c r="C367" s="4">
        <f t="shared" si="78"/>
        <v>0</v>
      </c>
      <c r="D367" s="2">
        <f t="shared" si="71"/>
        <v>0</v>
      </c>
      <c r="E367" s="4">
        <f t="shared" si="72"/>
        <v>0</v>
      </c>
      <c r="F367" s="4">
        <f t="shared" si="79"/>
        <v>0</v>
      </c>
      <c r="G367" s="4">
        <f t="shared" si="73"/>
        <v>0</v>
      </c>
      <c r="H367" s="4">
        <f t="shared" si="74"/>
        <v>0</v>
      </c>
      <c r="I367" s="4">
        <f t="shared" si="75"/>
        <v>0</v>
      </c>
      <c r="J367" s="4">
        <f t="shared" si="80"/>
        <v>0</v>
      </c>
      <c r="L367" s="2">
        <f t="shared" si="76"/>
        <v>0</v>
      </c>
      <c r="M367" s="55">
        <f t="shared" si="81"/>
        <v>0</v>
      </c>
      <c r="N367" s="2">
        <f t="shared" si="82"/>
        <v>0</v>
      </c>
      <c r="U367" s="4">
        <f>'American Financial'!J367</f>
        <v>0</v>
      </c>
      <c r="V367" s="2">
        <f t="shared" si="77"/>
        <v>0</v>
      </c>
      <c r="W367" s="2">
        <f t="shared" si="70"/>
        <v>0</v>
      </c>
    </row>
    <row r="368" spans="2:23" x14ac:dyDescent="0.2">
      <c r="B368">
        <f t="shared" si="83"/>
        <v>337</v>
      </c>
      <c r="C368" s="4">
        <f t="shared" si="78"/>
        <v>0</v>
      </c>
      <c r="D368" s="2">
        <f t="shared" si="71"/>
        <v>0</v>
      </c>
      <c r="E368" s="4">
        <f t="shared" si="72"/>
        <v>0</v>
      </c>
      <c r="F368" s="4">
        <f t="shared" si="79"/>
        <v>0</v>
      </c>
      <c r="G368" s="4">
        <f t="shared" si="73"/>
        <v>0</v>
      </c>
      <c r="H368" s="4">
        <f t="shared" si="74"/>
        <v>0</v>
      </c>
      <c r="I368" s="4">
        <f t="shared" si="75"/>
        <v>0</v>
      </c>
      <c r="J368" s="4">
        <f t="shared" si="80"/>
        <v>0</v>
      </c>
      <c r="L368" s="2">
        <f t="shared" si="76"/>
        <v>0</v>
      </c>
      <c r="M368" s="55">
        <f t="shared" si="81"/>
        <v>0</v>
      </c>
      <c r="N368" s="2">
        <f t="shared" si="82"/>
        <v>0</v>
      </c>
      <c r="U368" s="4">
        <f>'American Financial'!J368</f>
        <v>0</v>
      </c>
      <c r="V368" s="2">
        <f t="shared" si="77"/>
        <v>0</v>
      </c>
      <c r="W368" s="2">
        <f t="shared" si="70"/>
        <v>0</v>
      </c>
    </row>
    <row r="369" spans="2:23" x14ac:dyDescent="0.2">
      <c r="B369">
        <f t="shared" si="83"/>
        <v>338</v>
      </c>
      <c r="C369" s="4">
        <f t="shared" si="78"/>
        <v>0</v>
      </c>
      <c r="D369" s="2">
        <f t="shared" si="71"/>
        <v>0</v>
      </c>
      <c r="E369" s="4">
        <f t="shared" si="72"/>
        <v>0</v>
      </c>
      <c r="F369" s="4">
        <f t="shared" si="79"/>
        <v>0</v>
      </c>
      <c r="G369" s="4">
        <f t="shared" si="73"/>
        <v>0</v>
      </c>
      <c r="H369" s="4">
        <f t="shared" si="74"/>
        <v>0</v>
      </c>
      <c r="I369" s="4">
        <f t="shared" si="75"/>
        <v>0</v>
      </c>
      <c r="J369" s="4">
        <f t="shared" si="80"/>
        <v>0</v>
      </c>
      <c r="L369" s="2">
        <f t="shared" si="76"/>
        <v>0</v>
      </c>
      <c r="M369" s="55">
        <f t="shared" si="81"/>
        <v>0</v>
      </c>
      <c r="N369" s="2">
        <f t="shared" si="82"/>
        <v>0</v>
      </c>
      <c r="U369" s="4">
        <f>'American Financial'!J369</f>
        <v>0</v>
      </c>
      <c r="V369" s="2">
        <f t="shared" si="77"/>
        <v>0</v>
      </c>
      <c r="W369" s="2">
        <f t="shared" si="70"/>
        <v>0</v>
      </c>
    </row>
    <row r="370" spans="2:23" x14ac:dyDescent="0.2">
      <c r="B370">
        <f t="shared" si="83"/>
        <v>339</v>
      </c>
      <c r="C370" s="4">
        <f t="shared" si="78"/>
        <v>0</v>
      </c>
      <c r="D370" s="2">
        <f t="shared" si="71"/>
        <v>0</v>
      </c>
      <c r="E370" s="4">
        <f t="shared" si="72"/>
        <v>0</v>
      </c>
      <c r="F370" s="4">
        <f t="shared" si="79"/>
        <v>0</v>
      </c>
      <c r="G370" s="4">
        <f t="shared" si="73"/>
        <v>0</v>
      </c>
      <c r="H370" s="4">
        <f t="shared" si="74"/>
        <v>0</v>
      </c>
      <c r="I370" s="4">
        <f t="shared" si="75"/>
        <v>0</v>
      </c>
      <c r="J370" s="4">
        <f t="shared" si="80"/>
        <v>0</v>
      </c>
      <c r="L370" s="2">
        <f t="shared" si="76"/>
        <v>0</v>
      </c>
      <c r="M370" s="55">
        <f t="shared" si="81"/>
        <v>0</v>
      </c>
      <c r="N370" s="2">
        <f t="shared" si="82"/>
        <v>0</v>
      </c>
      <c r="U370" s="4">
        <f>'American Financial'!J370</f>
        <v>0</v>
      </c>
      <c r="V370" s="2">
        <f t="shared" si="77"/>
        <v>0</v>
      </c>
      <c r="W370" s="2">
        <f t="shared" si="70"/>
        <v>0</v>
      </c>
    </row>
    <row r="371" spans="2:23" x14ac:dyDescent="0.2">
      <c r="B371">
        <f t="shared" si="83"/>
        <v>340</v>
      </c>
      <c r="C371" s="4">
        <f t="shared" si="78"/>
        <v>0</v>
      </c>
      <c r="D371" s="2">
        <f t="shared" si="71"/>
        <v>0</v>
      </c>
      <c r="E371" s="4">
        <f t="shared" si="72"/>
        <v>0</v>
      </c>
      <c r="F371" s="4">
        <f t="shared" si="79"/>
        <v>0</v>
      </c>
      <c r="G371" s="4">
        <f t="shared" si="73"/>
        <v>0</v>
      </c>
      <c r="H371" s="4">
        <f t="shared" si="74"/>
        <v>0</v>
      </c>
      <c r="I371" s="4">
        <f t="shared" si="75"/>
        <v>0</v>
      </c>
      <c r="J371" s="4">
        <f t="shared" si="80"/>
        <v>0</v>
      </c>
      <c r="L371" s="2">
        <f t="shared" si="76"/>
        <v>0</v>
      </c>
      <c r="M371" s="55">
        <f t="shared" si="81"/>
        <v>0</v>
      </c>
      <c r="N371" s="2">
        <f t="shared" si="82"/>
        <v>0</v>
      </c>
      <c r="U371" s="4">
        <f>'American Financial'!J371</f>
        <v>0</v>
      </c>
      <c r="V371" s="2">
        <f t="shared" si="77"/>
        <v>0</v>
      </c>
      <c r="W371" s="2">
        <f t="shared" si="70"/>
        <v>0</v>
      </c>
    </row>
    <row r="372" spans="2:23" x14ac:dyDescent="0.2">
      <c r="B372">
        <f t="shared" si="83"/>
        <v>341</v>
      </c>
      <c r="C372" s="4">
        <f t="shared" si="78"/>
        <v>0</v>
      </c>
      <c r="D372" s="2">
        <f t="shared" si="71"/>
        <v>0</v>
      </c>
      <c r="E372" s="4">
        <f t="shared" si="72"/>
        <v>0</v>
      </c>
      <c r="F372" s="4">
        <f t="shared" si="79"/>
        <v>0</v>
      </c>
      <c r="G372" s="4">
        <f t="shared" si="73"/>
        <v>0</v>
      </c>
      <c r="H372" s="4">
        <f t="shared" si="74"/>
        <v>0</v>
      </c>
      <c r="I372" s="4">
        <f t="shared" si="75"/>
        <v>0</v>
      </c>
      <c r="J372" s="4">
        <f t="shared" si="80"/>
        <v>0</v>
      </c>
      <c r="L372" s="2">
        <f t="shared" si="76"/>
        <v>0</v>
      </c>
      <c r="M372" s="55">
        <f t="shared" si="81"/>
        <v>0</v>
      </c>
      <c r="N372" s="2">
        <f t="shared" si="82"/>
        <v>0</v>
      </c>
      <c r="U372" s="4">
        <f>'American Financial'!J372</f>
        <v>0</v>
      </c>
      <c r="V372" s="2">
        <f t="shared" si="77"/>
        <v>0</v>
      </c>
      <c r="W372" s="2">
        <f t="shared" si="70"/>
        <v>0</v>
      </c>
    </row>
    <row r="373" spans="2:23" x14ac:dyDescent="0.2">
      <c r="B373">
        <f t="shared" si="83"/>
        <v>342</v>
      </c>
      <c r="C373" s="4">
        <f t="shared" si="78"/>
        <v>0</v>
      </c>
      <c r="D373" s="2">
        <f t="shared" si="71"/>
        <v>0</v>
      </c>
      <c r="E373" s="4">
        <f t="shared" si="72"/>
        <v>0</v>
      </c>
      <c r="F373" s="4">
        <f t="shared" si="79"/>
        <v>0</v>
      </c>
      <c r="G373" s="4">
        <f t="shared" si="73"/>
        <v>0</v>
      </c>
      <c r="H373" s="4">
        <f t="shared" si="74"/>
        <v>0</v>
      </c>
      <c r="I373" s="4">
        <f t="shared" si="75"/>
        <v>0</v>
      </c>
      <c r="J373" s="4">
        <f t="shared" si="80"/>
        <v>0</v>
      </c>
      <c r="L373" s="2">
        <f t="shared" si="76"/>
        <v>0</v>
      </c>
      <c r="M373" s="55">
        <f t="shared" si="81"/>
        <v>0</v>
      </c>
      <c r="N373" s="2">
        <f t="shared" si="82"/>
        <v>0</v>
      </c>
      <c r="U373" s="4">
        <f>'American Financial'!J373</f>
        <v>0</v>
      </c>
      <c r="V373" s="2">
        <f t="shared" si="77"/>
        <v>0</v>
      </c>
      <c r="W373" s="2">
        <f t="shared" si="70"/>
        <v>0</v>
      </c>
    </row>
    <row r="374" spans="2:23" x14ac:dyDescent="0.2">
      <c r="B374">
        <f t="shared" si="83"/>
        <v>343</v>
      </c>
      <c r="C374" s="4">
        <f t="shared" si="78"/>
        <v>0</v>
      </c>
      <c r="D374" s="2">
        <f t="shared" si="71"/>
        <v>0</v>
      </c>
      <c r="E374" s="4">
        <f t="shared" si="72"/>
        <v>0</v>
      </c>
      <c r="F374" s="4">
        <f t="shared" si="79"/>
        <v>0</v>
      </c>
      <c r="G374" s="4">
        <f t="shared" si="73"/>
        <v>0</v>
      </c>
      <c r="H374" s="4">
        <f t="shared" si="74"/>
        <v>0</v>
      </c>
      <c r="I374" s="4">
        <f t="shared" si="75"/>
        <v>0</v>
      </c>
      <c r="J374" s="4">
        <f t="shared" si="80"/>
        <v>0</v>
      </c>
      <c r="L374" s="2">
        <f t="shared" si="76"/>
        <v>0</v>
      </c>
      <c r="M374" s="55">
        <f t="shared" si="81"/>
        <v>0</v>
      </c>
      <c r="N374" s="2">
        <f t="shared" si="82"/>
        <v>0</v>
      </c>
      <c r="U374" s="4">
        <f>'American Financial'!J374</f>
        <v>0</v>
      </c>
      <c r="V374" s="2">
        <f t="shared" si="77"/>
        <v>0</v>
      </c>
      <c r="W374" s="2">
        <f t="shared" si="70"/>
        <v>0</v>
      </c>
    </row>
    <row r="375" spans="2:23" x14ac:dyDescent="0.2">
      <c r="B375">
        <f t="shared" si="83"/>
        <v>344</v>
      </c>
      <c r="C375" s="4">
        <f t="shared" si="78"/>
        <v>0</v>
      </c>
      <c r="D375" s="2">
        <f t="shared" si="71"/>
        <v>0</v>
      </c>
      <c r="E375" s="4">
        <f t="shared" si="72"/>
        <v>0</v>
      </c>
      <c r="F375" s="4">
        <f t="shared" si="79"/>
        <v>0</v>
      </c>
      <c r="G375" s="4">
        <f t="shared" si="73"/>
        <v>0</v>
      </c>
      <c r="H375" s="4">
        <f t="shared" si="74"/>
        <v>0</v>
      </c>
      <c r="I375" s="4">
        <f t="shared" si="75"/>
        <v>0</v>
      </c>
      <c r="J375" s="4">
        <f t="shared" si="80"/>
        <v>0</v>
      </c>
      <c r="L375" s="2">
        <f t="shared" si="76"/>
        <v>0</v>
      </c>
      <c r="M375" s="55">
        <f t="shared" si="81"/>
        <v>0</v>
      </c>
      <c r="N375" s="2">
        <f t="shared" si="82"/>
        <v>0</v>
      </c>
      <c r="U375" s="4">
        <f>'American Financial'!J375</f>
        <v>0</v>
      </c>
      <c r="V375" s="2">
        <f t="shared" si="77"/>
        <v>0</v>
      </c>
      <c r="W375" s="2">
        <f t="shared" si="70"/>
        <v>0</v>
      </c>
    </row>
    <row r="376" spans="2:23" x14ac:dyDescent="0.2">
      <c r="B376">
        <f t="shared" si="83"/>
        <v>345</v>
      </c>
      <c r="C376" s="4">
        <f t="shared" si="78"/>
        <v>0</v>
      </c>
      <c r="D376" s="2">
        <f t="shared" si="71"/>
        <v>0</v>
      </c>
      <c r="E376" s="4">
        <f t="shared" si="72"/>
        <v>0</v>
      </c>
      <c r="F376" s="4">
        <f t="shared" si="79"/>
        <v>0</v>
      </c>
      <c r="G376" s="4">
        <f t="shared" si="73"/>
        <v>0</v>
      </c>
      <c r="H376" s="4">
        <f t="shared" si="74"/>
        <v>0</v>
      </c>
      <c r="I376" s="4">
        <f t="shared" si="75"/>
        <v>0</v>
      </c>
      <c r="J376" s="4">
        <f t="shared" si="80"/>
        <v>0</v>
      </c>
      <c r="L376" s="2">
        <f t="shared" si="76"/>
        <v>0</v>
      </c>
      <c r="M376" s="55">
        <f t="shared" si="81"/>
        <v>0</v>
      </c>
      <c r="N376" s="2">
        <f t="shared" si="82"/>
        <v>0</v>
      </c>
      <c r="U376" s="4">
        <f>'American Financial'!J376</f>
        <v>0</v>
      </c>
      <c r="V376" s="2">
        <f t="shared" si="77"/>
        <v>0</v>
      </c>
      <c r="W376" s="2">
        <f t="shared" si="70"/>
        <v>0</v>
      </c>
    </row>
    <row r="377" spans="2:23" x14ac:dyDescent="0.2">
      <c r="B377">
        <f t="shared" si="83"/>
        <v>346</v>
      </c>
      <c r="C377" s="4">
        <f t="shared" si="78"/>
        <v>0</v>
      </c>
      <c r="D377" s="2">
        <f t="shared" si="71"/>
        <v>0</v>
      </c>
      <c r="E377" s="4">
        <f t="shared" si="72"/>
        <v>0</v>
      </c>
      <c r="F377" s="4">
        <f t="shared" si="79"/>
        <v>0</v>
      </c>
      <c r="G377" s="4">
        <f t="shared" si="73"/>
        <v>0</v>
      </c>
      <c r="H377" s="4">
        <f t="shared" si="74"/>
        <v>0</v>
      </c>
      <c r="I377" s="4">
        <f t="shared" si="75"/>
        <v>0</v>
      </c>
      <c r="J377" s="4">
        <f t="shared" si="80"/>
        <v>0</v>
      </c>
      <c r="L377" s="2">
        <f t="shared" si="76"/>
        <v>0</v>
      </c>
      <c r="M377" s="55">
        <f t="shared" si="81"/>
        <v>0</v>
      </c>
      <c r="N377" s="2">
        <f t="shared" si="82"/>
        <v>0</v>
      </c>
      <c r="U377" s="4">
        <f>'American Financial'!J377</f>
        <v>0</v>
      </c>
      <c r="V377" s="2">
        <f t="shared" si="77"/>
        <v>0</v>
      </c>
      <c r="W377" s="2">
        <f t="shared" si="70"/>
        <v>0</v>
      </c>
    </row>
    <row r="378" spans="2:23" x14ac:dyDescent="0.2">
      <c r="B378">
        <f t="shared" si="83"/>
        <v>347</v>
      </c>
      <c r="C378" s="4">
        <f t="shared" si="78"/>
        <v>0</v>
      </c>
      <c r="D378" s="2">
        <f t="shared" si="71"/>
        <v>0</v>
      </c>
      <c r="E378" s="4">
        <f t="shared" si="72"/>
        <v>0</v>
      </c>
      <c r="F378" s="4">
        <f t="shared" si="79"/>
        <v>0</v>
      </c>
      <c r="G378" s="4">
        <f t="shared" si="73"/>
        <v>0</v>
      </c>
      <c r="H378" s="4">
        <f t="shared" si="74"/>
        <v>0</v>
      </c>
      <c r="I378" s="4">
        <f t="shared" si="75"/>
        <v>0</v>
      </c>
      <c r="J378" s="4">
        <f t="shared" si="80"/>
        <v>0</v>
      </c>
      <c r="L378" s="2">
        <f t="shared" si="76"/>
        <v>0</v>
      </c>
      <c r="M378" s="55">
        <f t="shared" si="81"/>
        <v>0</v>
      </c>
      <c r="N378" s="2">
        <f t="shared" si="82"/>
        <v>0</v>
      </c>
      <c r="U378" s="4">
        <f>'American Financial'!J378</f>
        <v>0</v>
      </c>
      <c r="V378" s="2">
        <f t="shared" si="77"/>
        <v>0</v>
      </c>
      <c r="W378" s="2">
        <f t="shared" si="70"/>
        <v>0</v>
      </c>
    </row>
    <row r="379" spans="2:23" x14ac:dyDescent="0.2">
      <c r="B379">
        <f t="shared" si="83"/>
        <v>348</v>
      </c>
      <c r="C379" s="4">
        <f t="shared" si="78"/>
        <v>0</v>
      </c>
      <c r="D379" s="2">
        <f t="shared" si="71"/>
        <v>0</v>
      </c>
      <c r="E379" s="4">
        <f t="shared" si="72"/>
        <v>0</v>
      </c>
      <c r="F379" s="4">
        <f t="shared" si="79"/>
        <v>0</v>
      </c>
      <c r="G379" s="4">
        <f t="shared" si="73"/>
        <v>0</v>
      </c>
      <c r="H379" s="4">
        <f t="shared" si="74"/>
        <v>0</v>
      </c>
      <c r="I379" s="4">
        <f t="shared" si="75"/>
        <v>0</v>
      </c>
      <c r="J379" s="4">
        <f t="shared" si="80"/>
        <v>0</v>
      </c>
      <c r="L379" s="2">
        <f t="shared" si="76"/>
        <v>0</v>
      </c>
      <c r="M379" s="55">
        <f t="shared" si="81"/>
        <v>0</v>
      </c>
      <c r="N379" s="2">
        <f t="shared" si="82"/>
        <v>0</v>
      </c>
      <c r="U379" s="4">
        <f>'American Financial'!J379</f>
        <v>0</v>
      </c>
      <c r="V379" s="2">
        <f t="shared" si="77"/>
        <v>0</v>
      </c>
      <c r="W379" s="2">
        <f t="shared" si="70"/>
        <v>0</v>
      </c>
    </row>
    <row r="380" spans="2:23" x14ac:dyDescent="0.2">
      <c r="B380">
        <f t="shared" si="83"/>
        <v>349</v>
      </c>
      <c r="C380" s="4">
        <f t="shared" si="78"/>
        <v>0</v>
      </c>
      <c r="D380" s="2">
        <f t="shared" si="71"/>
        <v>0</v>
      </c>
      <c r="E380" s="4">
        <f t="shared" si="72"/>
        <v>0</v>
      </c>
      <c r="F380" s="4">
        <f t="shared" si="79"/>
        <v>0</v>
      </c>
      <c r="G380" s="4">
        <f t="shared" si="73"/>
        <v>0</v>
      </c>
      <c r="H380" s="4">
        <f t="shared" si="74"/>
        <v>0</v>
      </c>
      <c r="I380" s="4">
        <f t="shared" si="75"/>
        <v>0</v>
      </c>
      <c r="J380" s="4">
        <f t="shared" si="80"/>
        <v>0</v>
      </c>
      <c r="L380" s="2">
        <f t="shared" si="76"/>
        <v>0</v>
      </c>
      <c r="M380" s="55">
        <f t="shared" si="81"/>
        <v>0</v>
      </c>
      <c r="N380" s="2">
        <f t="shared" si="82"/>
        <v>0</v>
      </c>
      <c r="U380" s="4">
        <f>'American Financial'!J380</f>
        <v>0</v>
      </c>
      <c r="V380" s="2">
        <f t="shared" si="77"/>
        <v>0</v>
      </c>
      <c r="W380" s="2">
        <f t="shared" si="70"/>
        <v>0</v>
      </c>
    </row>
    <row r="381" spans="2:23" x14ac:dyDescent="0.2">
      <c r="B381">
        <f t="shared" si="83"/>
        <v>350</v>
      </c>
      <c r="C381" s="4">
        <f t="shared" si="78"/>
        <v>0</v>
      </c>
      <c r="D381" s="2">
        <f t="shared" si="71"/>
        <v>0</v>
      </c>
      <c r="E381" s="4">
        <f t="shared" si="72"/>
        <v>0</v>
      </c>
      <c r="F381" s="4">
        <f t="shared" si="79"/>
        <v>0</v>
      </c>
      <c r="G381" s="4">
        <f t="shared" si="73"/>
        <v>0</v>
      </c>
      <c r="H381" s="4">
        <f t="shared" si="74"/>
        <v>0</v>
      </c>
      <c r="I381" s="4">
        <f t="shared" si="75"/>
        <v>0</v>
      </c>
      <c r="J381" s="4">
        <f t="shared" si="80"/>
        <v>0</v>
      </c>
      <c r="L381" s="2">
        <f t="shared" si="76"/>
        <v>0</v>
      </c>
      <c r="M381" s="55">
        <f t="shared" si="81"/>
        <v>0</v>
      </c>
      <c r="N381" s="2">
        <f t="shared" si="82"/>
        <v>0</v>
      </c>
      <c r="U381" s="4">
        <f>'American Financial'!J381</f>
        <v>0</v>
      </c>
      <c r="V381" s="2">
        <f t="shared" si="77"/>
        <v>0</v>
      </c>
      <c r="W381" s="2">
        <f t="shared" si="70"/>
        <v>0</v>
      </c>
    </row>
    <row r="382" spans="2:23" x14ac:dyDescent="0.2">
      <c r="B382">
        <f t="shared" si="83"/>
        <v>351</v>
      </c>
      <c r="C382" s="4">
        <f t="shared" si="78"/>
        <v>0</v>
      </c>
      <c r="D382" s="2">
        <f t="shared" si="71"/>
        <v>0</v>
      </c>
      <c r="E382" s="4">
        <f t="shared" si="72"/>
        <v>0</v>
      </c>
      <c r="F382" s="4">
        <f t="shared" si="79"/>
        <v>0</v>
      </c>
      <c r="G382" s="4">
        <f t="shared" si="73"/>
        <v>0</v>
      </c>
      <c r="H382" s="4">
        <f t="shared" si="74"/>
        <v>0</v>
      </c>
      <c r="I382" s="4">
        <f t="shared" si="75"/>
        <v>0</v>
      </c>
      <c r="J382" s="4">
        <f t="shared" si="80"/>
        <v>0</v>
      </c>
      <c r="L382" s="2">
        <f t="shared" si="76"/>
        <v>0</v>
      </c>
      <c r="M382" s="55">
        <f t="shared" si="81"/>
        <v>0</v>
      </c>
      <c r="N382" s="2">
        <f t="shared" si="82"/>
        <v>0</v>
      </c>
      <c r="U382" s="4">
        <f>'American Financial'!J382</f>
        <v>0</v>
      </c>
      <c r="V382" s="2">
        <f t="shared" si="77"/>
        <v>0</v>
      </c>
      <c r="W382" s="2">
        <f t="shared" si="70"/>
        <v>0</v>
      </c>
    </row>
    <row r="383" spans="2:23" x14ac:dyDescent="0.2">
      <c r="B383">
        <f t="shared" si="83"/>
        <v>352</v>
      </c>
      <c r="C383" s="4">
        <f t="shared" si="78"/>
        <v>0</v>
      </c>
      <c r="D383" s="2">
        <f t="shared" si="71"/>
        <v>0</v>
      </c>
      <c r="E383" s="4">
        <f t="shared" si="72"/>
        <v>0</v>
      </c>
      <c r="F383" s="4">
        <f t="shared" si="79"/>
        <v>0</v>
      </c>
      <c r="G383" s="4">
        <f t="shared" si="73"/>
        <v>0</v>
      </c>
      <c r="H383" s="4">
        <f t="shared" si="74"/>
        <v>0</v>
      </c>
      <c r="I383" s="4">
        <f t="shared" si="75"/>
        <v>0</v>
      </c>
      <c r="J383" s="4">
        <f t="shared" si="80"/>
        <v>0</v>
      </c>
      <c r="L383" s="2">
        <f t="shared" si="76"/>
        <v>0</v>
      </c>
      <c r="M383" s="55">
        <f t="shared" si="81"/>
        <v>0</v>
      </c>
      <c r="N383" s="2">
        <f t="shared" si="82"/>
        <v>0</v>
      </c>
      <c r="U383" s="4">
        <f>'American Financial'!J383</f>
        <v>0</v>
      </c>
      <c r="V383" s="2">
        <f t="shared" si="77"/>
        <v>0</v>
      </c>
      <c r="W383" s="2">
        <f t="shared" si="70"/>
        <v>0</v>
      </c>
    </row>
    <row r="384" spans="2:23" x14ac:dyDescent="0.2">
      <c r="B384">
        <f t="shared" si="83"/>
        <v>353</v>
      </c>
      <c r="C384" s="4">
        <f t="shared" si="78"/>
        <v>0</v>
      </c>
      <c r="D384" s="2">
        <f t="shared" si="71"/>
        <v>0</v>
      </c>
      <c r="E384" s="4">
        <f t="shared" si="72"/>
        <v>0</v>
      </c>
      <c r="F384" s="4">
        <f t="shared" si="79"/>
        <v>0</v>
      </c>
      <c r="G384" s="4">
        <f t="shared" si="73"/>
        <v>0</v>
      </c>
      <c r="H384" s="4">
        <f t="shared" si="74"/>
        <v>0</v>
      </c>
      <c r="I384" s="4">
        <f t="shared" si="75"/>
        <v>0</v>
      </c>
      <c r="J384" s="4">
        <f t="shared" si="80"/>
        <v>0</v>
      </c>
      <c r="L384" s="2">
        <f t="shared" si="76"/>
        <v>0</v>
      </c>
      <c r="M384" s="55">
        <f t="shared" si="81"/>
        <v>0</v>
      </c>
      <c r="N384" s="2">
        <f t="shared" si="82"/>
        <v>0</v>
      </c>
      <c r="U384" s="4">
        <f>'American Financial'!J384</f>
        <v>0</v>
      </c>
      <c r="V384" s="2">
        <f t="shared" si="77"/>
        <v>0</v>
      </c>
      <c r="W384" s="2">
        <f t="shared" si="70"/>
        <v>0</v>
      </c>
    </row>
    <row r="385" spans="2:23" x14ac:dyDescent="0.2">
      <c r="B385">
        <f t="shared" si="83"/>
        <v>354</v>
      </c>
      <c r="C385" s="4">
        <f t="shared" si="78"/>
        <v>0</v>
      </c>
      <c r="D385" s="2">
        <f t="shared" si="71"/>
        <v>0</v>
      </c>
      <c r="E385" s="4">
        <f t="shared" si="72"/>
        <v>0</v>
      </c>
      <c r="F385" s="4">
        <f t="shared" si="79"/>
        <v>0</v>
      </c>
      <c r="G385" s="4">
        <f t="shared" si="73"/>
        <v>0</v>
      </c>
      <c r="H385" s="4">
        <f t="shared" si="74"/>
        <v>0</v>
      </c>
      <c r="I385" s="4">
        <f t="shared" si="75"/>
        <v>0</v>
      </c>
      <c r="J385" s="4">
        <f t="shared" si="80"/>
        <v>0</v>
      </c>
      <c r="L385" s="2">
        <f t="shared" si="76"/>
        <v>0</v>
      </c>
      <c r="M385" s="55">
        <f t="shared" si="81"/>
        <v>0</v>
      </c>
      <c r="N385" s="2">
        <f t="shared" si="82"/>
        <v>0</v>
      </c>
      <c r="U385" s="4">
        <f>'American Financial'!J385</f>
        <v>0</v>
      </c>
      <c r="V385" s="2">
        <f t="shared" si="77"/>
        <v>0</v>
      </c>
      <c r="W385" s="2">
        <f t="shared" si="70"/>
        <v>0</v>
      </c>
    </row>
    <row r="386" spans="2:23" x14ac:dyDescent="0.2">
      <c r="B386">
        <f t="shared" si="83"/>
        <v>355</v>
      </c>
      <c r="C386" s="4">
        <f t="shared" si="78"/>
        <v>0</v>
      </c>
      <c r="D386" s="2">
        <f t="shared" si="71"/>
        <v>0</v>
      </c>
      <c r="E386" s="4">
        <f t="shared" si="72"/>
        <v>0</v>
      </c>
      <c r="F386" s="4">
        <f t="shared" si="79"/>
        <v>0</v>
      </c>
      <c r="G386" s="4">
        <f t="shared" si="73"/>
        <v>0</v>
      </c>
      <c r="H386" s="4">
        <f t="shared" si="74"/>
        <v>0</v>
      </c>
      <c r="I386" s="4">
        <f t="shared" si="75"/>
        <v>0</v>
      </c>
      <c r="J386" s="4">
        <f t="shared" si="80"/>
        <v>0</v>
      </c>
      <c r="L386" s="2">
        <f t="shared" si="76"/>
        <v>0</v>
      </c>
      <c r="M386" s="55">
        <f t="shared" si="81"/>
        <v>0</v>
      </c>
      <c r="N386" s="2">
        <f t="shared" si="82"/>
        <v>0</v>
      </c>
      <c r="U386" s="4">
        <f>'American Financial'!J386</f>
        <v>0</v>
      </c>
      <c r="V386" s="2">
        <f t="shared" si="77"/>
        <v>0</v>
      </c>
      <c r="W386" s="2">
        <f t="shared" si="70"/>
        <v>0</v>
      </c>
    </row>
    <row r="387" spans="2:23" x14ac:dyDescent="0.2">
      <c r="B387">
        <f t="shared" si="83"/>
        <v>356</v>
      </c>
      <c r="C387" s="4">
        <f t="shared" si="78"/>
        <v>0</v>
      </c>
      <c r="D387" s="2">
        <f t="shared" si="71"/>
        <v>0</v>
      </c>
      <c r="E387" s="4">
        <f t="shared" si="72"/>
        <v>0</v>
      </c>
      <c r="F387" s="4">
        <f t="shared" si="79"/>
        <v>0</v>
      </c>
      <c r="G387" s="4">
        <f t="shared" si="73"/>
        <v>0</v>
      </c>
      <c r="H387" s="4">
        <f t="shared" si="74"/>
        <v>0</v>
      </c>
      <c r="I387" s="4">
        <f t="shared" si="75"/>
        <v>0</v>
      </c>
      <c r="J387" s="4">
        <f t="shared" si="80"/>
        <v>0</v>
      </c>
      <c r="L387" s="2">
        <f t="shared" si="76"/>
        <v>0</v>
      </c>
      <c r="M387" s="55">
        <f t="shared" si="81"/>
        <v>0</v>
      </c>
      <c r="N387" s="2">
        <f t="shared" si="82"/>
        <v>0</v>
      </c>
      <c r="U387" s="4">
        <f>'American Financial'!J387</f>
        <v>0</v>
      </c>
      <c r="V387" s="2">
        <f t="shared" si="77"/>
        <v>0</v>
      </c>
      <c r="W387" s="2">
        <f t="shared" si="70"/>
        <v>0</v>
      </c>
    </row>
    <row r="388" spans="2:23" x14ac:dyDescent="0.2">
      <c r="B388">
        <f t="shared" si="83"/>
        <v>357</v>
      </c>
      <c r="C388" s="4">
        <f t="shared" si="78"/>
        <v>0</v>
      </c>
      <c r="D388" s="2">
        <f t="shared" si="71"/>
        <v>0</v>
      </c>
      <c r="E388" s="4">
        <f t="shared" si="72"/>
        <v>0</v>
      </c>
      <c r="F388" s="4">
        <f t="shared" si="79"/>
        <v>0</v>
      </c>
      <c r="G388" s="4">
        <f t="shared" si="73"/>
        <v>0</v>
      </c>
      <c r="H388" s="4">
        <f t="shared" si="74"/>
        <v>0</v>
      </c>
      <c r="I388" s="4">
        <f t="shared" si="75"/>
        <v>0</v>
      </c>
      <c r="J388" s="4">
        <f t="shared" si="80"/>
        <v>0</v>
      </c>
      <c r="L388" s="2">
        <f t="shared" si="76"/>
        <v>0</v>
      </c>
      <c r="M388" s="55">
        <f t="shared" si="81"/>
        <v>0</v>
      </c>
      <c r="N388" s="2">
        <f t="shared" si="82"/>
        <v>0</v>
      </c>
      <c r="U388" s="4">
        <f>'American Financial'!J388</f>
        <v>0</v>
      </c>
      <c r="V388" s="2">
        <f t="shared" si="77"/>
        <v>0</v>
      </c>
      <c r="W388" s="2">
        <f t="shared" si="70"/>
        <v>0</v>
      </c>
    </row>
    <row r="389" spans="2:23" x14ac:dyDescent="0.2">
      <c r="B389">
        <f t="shared" si="83"/>
        <v>358</v>
      </c>
      <c r="C389" s="4">
        <f t="shared" si="78"/>
        <v>0</v>
      </c>
      <c r="D389" s="2">
        <f t="shared" si="71"/>
        <v>0</v>
      </c>
      <c r="E389" s="4">
        <f t="shared" si="72"/>
        <v>0</v>
      </c>
      <c r="F389" s="4">
        <f t="shared" si="79"/>
        <v>0</v>
      </c>
      <c r="G389" s="4">
        <f t="shared" si="73"/>
        <v>0</v>
      </c>
      <c r="H389" s="4">
        <f t="shared" si="74"/>
        <v>0</v>
      </c>
      <c r="I389" s="4">
        <f t="shared" si="75"/>
        <v>0</v>
      </c>
      <c r="J389" s="4">
        <f t="shared" si="80"/>
        <v>0</v>
      </c>
      <c r="L389" s="2">
        <f t="shared" si="76"/>
        <v>0</v>
      </c>
      <c r="M389" s="55">
        <f t="shared" si="81"/>
        <v>0</v>
      </c>
      <c r="N389" s="2">
        <f t="shared" si="82"/>
        <v>0</v>
      </c>
      <c r="U389" s="4">
        <f>'American Financial'!J389</f>
        <v>0</v>
      </c>
      <c r="V389" s="2">
        <f t="shared" si="77"/>
        <v>0</v>
      </c>
      <c r="W389" s="2">
        <f t="shared" si="70"/>
        <v>0</v>
      </c>
    </row>
    <row r="390" spans="2:23" x14ac:dyDescent="0.2">
      <c r="B390">
        <f t="shared" si="83"/>
        <v>359</v>
      </c>
      <c r="C390" s="4">
        <f t="shared" si="78"/>
        <v>0</v>
      </c>
      <c r="D390" s="2">
        <f t="shared" si="71"/>
        <v>0</v>
      </c>
      <c r="E390" s="4">
        <f t="shared" si="72"/>
        <v>0</v>
      </c>
      <c r="F390" s="4">
        <f t="shared" si="79"/>
        <v>0</v>
      </c>
      <c r="G390" s="4">
        <f t="shared" si="73"/>
        <v>0</v>
      </c>
      <c r="H390" s="4">
        <f t="shared" si="74"/>
        <v>0</v>
      </c>
      <c r="I390" s="4">
        <f t="shared" si="75"/>
        <v>0</v>
      </c>
      <c r="J390" s="4">
        <f t="shared" si="80"/>
        <v>0</v>
      </c>
      <c r="L390" s="2">
        <f t="shared" si="76"/>
        <v>0</v>
      </c>
      <c r="M390" s="55">
        <f t="shared" si="81"/>
        <v>0</v>
      </c>
      <c r="N390" s="2">
        <f t="shared" si="82"/>
        <v>0</v>
      </c>
      <c r="U390" s="4">
        <f>'American Financial'!J390</f>
        <v>0</v>
      </c>
      <c r="V390" s="2">
        <f t="shared" si="77"/>
        <v>0</v>
      </c>
      <c r="W390" s="2">
        <f t="shared" si="70"/>
        <v>0</v>
      </c>
    </row>
    <row r="391" spans="2:23" x14ac:dyDescent="0.2">
      <c r="B391">
        <f t="shared" si="83"/>
        <v>360</v>
      </c>
      <c r="C391" s="4">
        <f t="shared" si="78"/>
        <v>0</v>
      </c>
      <c r="D391" s="2">
        <f t="shared" si="71"/>
        <v>0</v>
      </c>
      <c r="E391" s="4">
        <f t="shared" si="72"/>
        <v>0</v>
      </c>
      <c r="F391" s="4">
        <f t="shared" si="79"/>
        <v>0</v>
      </c>
      <c r="G391" s="4">
        <f t="shared" si="73"/>
        <v>0</v>
      </c>
      <c r="H391" s="4">
        <v>0</v>
      </c>
      <c r="I391" s="4">
        <f t="shared" si="75"/>
        <v>0</v>
      </c>
      <c r="J391" s="4">
        <f t="shared" si="80"/>
        <v>0</v>
      </c>
      <c r="L391" s="2">
        <f t="shared" si="76"/>
        <v>0</v>
      </c>
      <c r="M391" s="55">
        <f t="shared" si="81"/>
        <v>0</v>
      </c>
      <c r="N391" s="2">
        <f t="shared" si="82"/>
        <v>0</v>
      </c>
      <c r="U391" s="4">
        <f>'American Financial'!J391</f>
        <v>0</v>
      </c>
      <c r="V391" s="2">
        <f t="shared" si="77"/>
        <v>0</v>
      </c>
      <c r="W391" s="2">
        <f>V391-U391</f>
        <v>0</v>
      </c>
    </row>
    <row r="392" spans="2:23" x14ac:dyDescent="0.2">
      <c r="J39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499984740745262"/>
  </sheetPr>
  <dimension ref="A3:W392"/>
  <sheetViews>
    <sheetView workbookViewId="0">
      <selection activeCell="G29" sqref="G29"/>
    </sheetView>
  </sheetViews>
  <sheetFormatPr baseColWidth="10" defaultColWidth="8.83203125" defaultRowHeight="15" x14ac:dyDescent="0.2"/>
  <cols>
    <col min="1" max="1" width="2.6640625" customWidth="1"/>
    <col min="2" max="2" width="29" customWidth="1"/>
    <col min="3" max="4" width="14.83203125" customWidth="1"/>
    <col min="5" max="5" width="16.33203125" bestFit="1" customWidth="1"/>
    <col min="6" max="6" width="19" bestFit="1" customWidth="1"/>
    <col min="7" max="10" width="14.83203125" customWidth="1"/>
    <col min="11" max="11" width="2.33203125" customWidth="1"/>
    <col min="12" max="12" width="16" style="2" customWidth="1"/>
    <col min="13" max="13" width="14.83203125" customWidth="1"/>
    <col min="14" max="14" width="15.1640625" customWidth="1"/>
    <col min="21" max="23" width="14.5" customWidth="1"/>
  </cols>
  <sheetData>
    <row r="3" spans="1:13" x14ac:dyDescent="0.2">
      <c r="A3" s="1" t="s">
        <v>0</v>
      </c>
    </row>
    <row r="4" spans="1:13" x14ac:dyDescent="0.2">
      <c r="B4" t="s">
        <v>1</v>
      </c>
      <c r="C4" s="55">
        <v>6500000</v>
      </c>
    </row>
    <row r="5" spans="1:13" x14ac:dyDescent="0.2">
      <c r="B5" t="s">
        <v>2</v>
      </c>
      <c r="C5" s="56">
        <v>30</v>
      </c>
    </row>
    <row r="6" spans="1:13" x14ac:dyDescent="0.2">
      <c r="B6" t="s">
        <v>3</v>
      </c>
      <c r="C6" s="56">
        <v>12</v>
      </c>
    </row>
    <row r="7" spans="1:13" x14ac:dyDescent="0.2">
      <c r="B7" t="s">
        <v>23</v>
      </c>
      <c r="C7" s="56">
        <v>24</v>
      </c>
    </row>
    <row r="8" spans="1:13" x14ac:dyDescent="0.2">
      <c r="B8" t="s">
        <v>4</v>
      </c>
      <c r="C8" s="57">
        <v>3.9E-2</v>
      </c>
    </row>
    <row r="9" spans="1:13" x14ac:dyDescent="0.2">
      <c r="B9" t="s">
        <v>33</v>
      </c>
      <c r="C9" s="58">
        <v>170</v>
      </c>
    </row>
    <row r="10" spans="1:13" x14ac:dyDescent="0.2">
      <c r="B10" t="s">
        <v>5</v>
      </c>
      <c r="C10" s="57">
        <v>0</v>
      </c>
      <c r="E10" t="s">
        <v>90</v>
      </c>
      <c r="F10" t="s">
        <v>91</v>
      </c>
      <c r="G10" t="s">
        <v>88</v>
      </c>
      <c r="H10" t="s">
        <v>92</v>
      </c>
      <c r="I10" t="s">
        <v>87</v>
      </c>
    </row>
    <row r="11" spans="1:13" x14ac:dyDescent="0.2">
      <c r="B11" t="s">
        <v>6</v>
      </c>
      <c r="C11" s="57">
        <f>I11</f>
        <v>3.0538461538461542E-2</v>
      </c>
      <c r="E11" s="68">
        <v>3500</v>
      </c>
      <c r="F11" s="38">
        <f>E11/C4</f>
        <v>5.3846153846153844E-4</v>
      </c>
      <c r="G11" s="69">
        <v>0.02</v>
      </c>
      <c r="H11" s="71">
        <v>0.01</v>
      </c>
      <c r="I11" s="71">
        <f>SUM(F11:H11)</f>
        <v>3.0538461538461542E-2</v>
      </c>
    </row>
    <row r="12" spans="1:13" x14ac:dyDescent="0.2">
      <c r="B12" t="s">
        <v>7</v>
      </c>
      <c r="C12" s="56">
        <v>120</v>
      </c>
      <c r="F12" s="19"/>
    </row>
    <row r="13" spans="1:13" x14ac:dyDescent="0.2">
      <c r="B13" t="s">
        <v>8</v>
      </c>
      <c r="C13" s="57">
        <v>0</v>
      </c>
    </row>
    <row r="14" spans="1:13" x14ac:dyDescent="0.2">
      <c r="C14" s="3"/>
    </row>
    <row r="15" spans="1:13" x14ac:dyDescent="0.2">
      <c r="L15" s="2" t="s">
        <v>26</v>
      </c>
      <c r="M15" s="10">
        <v>0</v>
      </c>
    </row>
    <row r="16" spans="1:13" x14ac:dyDescent="0.2">
      <c r="A16" s="1" t="s">
        <v>9</v>
      </c>
      <c r="L16" s="2" t="s">
        <v>27</v>
      </c>
      <c r="M16" s="10">
        <f>M15/12</f>
        <v>0</v>
      </c>
    </row>
    <row r="17" spans="1:23" x14ac:dyDescent="0.2">
      <c r="B17" t="s">
        <v>10</v>
      </c>
      <c r="C17" s="55">
        <f>C11*C4</f>
        <v>198500.00000000003</v>
      </c>
      <c r="L17" s="2" t="s">
        <v>28</v>
      </c>
      <c r="M17" s="8">
        <v>0.08</v>
      </c>
    </row>
    <row r="18" spans="1:23" x14ac:dyDescent="0.2">
      <c r="B18" t="s">
        <v>11</v>
      </c>
      <c r="C18" s="55">
        <f>C10*C4</f>
        <v>0</v>
      </c>
    </row>
    <row r="19" spans="1:23" x14ac:dyDescent="0.2">
      <c r="B19" t="s">
        <v>12</v>
      </c>
      <c r="C19" s="55">
        <f>C4-C17-C18</f>
        <v>6301500</v>
      </c>
    </row>
    <row r="20" spans="1:23" x14ac:dyDescent="0.2">
      <c r="B20" t="s">
        <v>25</v>
      </c>
      <c r="C20" s="59">
        <f>PMT(C8/C6,(C5*C6)-C7,-C4,0)</f>
        <v>31821.439439490412</v>
      </c>
    </row>
    <row r="21" spans="1:23" x14ac:dyDescent="0.2">
      <c r="B21" t="s">
        <v>13</v>
      </c>
      <c r="C21" s="59">
        <f>VLOOKUP(C12,B31:G391,6)</f>
        <v>5297181.4038089225</v>
      </c>
    </row>
    <row r="22" spans="1:23" x14ac:dyDescent="0.2">
      <c r="B22" t="s">
        <v>14</v>
      </c>
      <c r="C22" s="59">
        <v>0</v>
      </c>
    </row>
    <row r="23" spans="1:23" x14ac:dyDescent="0.2">
      <c r="B23" t="s">
        <v>15</v>
      </c>
      <c r="C23" s="55">
        <f>SUM(C21:C22)</f>
        <v>5297181.4038089225</v>
      </c>
    </row>
    <row r="25" spans="1:23" x14ac:dyDescent="0.2">
      <c r="B25" s="50" t="s">
        <v>76</v>
      </c>
      <c r="C25" s="60">
        <f>'2015 Budget'!B15/SUM(D32:D43)</f>
        <v>2.9131755424063117</v>
      </c>
    </row>
    <row r="26" spans="1:23" x14ac:dyDescent="0.2">
      <c r="B26" s="50" t="s">
        <v>77</v>
      </c>
      <c r="C26" s="60">
        <f>'2015 Budget'!B15/(C6*C20)</f>
        <v>1.9339424745494431</v>
      </c>
    </row>
    <row r="27" spans="1:23" x14ac:dyDescent="0.2">
      <c r="B27" s="1" t="s">
        <v>35</v>
      </c>
      <c r="C27" s="61">
        <f>C6*IRR(J31:J391)</f>
        <v>4.3012920356498618E-2</v>
      </c>
      <c r="L27" s="21" t="s">
        <v>36</v>
      </c>
      <c r="M27" s="1"/>
      <c r="N27" s="34">
        <f>12*IRR(N31:N151)</f>
        <v>4.3012920356498618E-2</v>
      </c>
    </row>
    <row r="28" spans="1:23" x14ac:dyDescent="0.2">
      <c r="C28" s="2"/>
      <c r="U28" s="1" t="s">
        <v>52</v>
      </c>
      <c r="W28" s="37">
        <f>IRR(W31:W391)*12</f>
        <v>7.3342947754649224E-2</v>
      </c>
    </row>
    <row r="30" spans="1:23" ht="48" x14ac:dyDescent="0.2">
      <c r="A30" s="5"/>
      <c r="B30" s="6" t="s">
        <v>16</v>
      </c>
      <c r="C30" s="7" t="s">
        <v>17</v>
      </c>
      <c r="D30" s="9" t="s">
        <v>24</v>
      </c>
      <c r="E30" s="7" t="s">
        <v>18</v>
      </c>
      <c r="F30" s="7" t="s">
        <v>19</v>
      </c>
      <c r="G30" s="7" t="s">
        <v>20</v>
      </c>
      <c r="H30" s="7" t="s">
        <v>14</v>
      </c>
      <c r="I30" s="7" t="s">
        <v>21</v>
      </c>
      <c r="J30" s="7" t="s">
        <v>22</v>
      </c>
      <c r="L30" s="11" t="s">
        <v>29</v>
      </c>
      <c r="M30" s="7" t="s">
        <v>28</v>
      </c>
      <c r="N30" s="7" t="s">
        <v>30</v>
      </c>
      <c r="U30" s="9" t="s">
        <v>50</v>
      </c>
      <c r="V30" s="9" t="s">
        <v>53</v>
      </c>
      <c r="W30" s="9" t="s">
        <v>51</v>
      </c>
    </row>
    <row r="31" spans="1:23" x14ac:dyDescent="0.2">
      <c r="B31">
        <v>0</v>
      </c>
      <c r="J31" s="2">
        <f>C19</f>
        <v>6301500</v>
      </c>
      <c r="N31" s="2">
        <f>J31-M31</f>
        <v>6301500</v>
      </c>
      <c r="U31" s="2">
        <f>'American Financial'!J31</f>
        <v>7400000</v>
      </c>
      <c r="V31" s="2">
        <f>J31</f>
        <v>6301500</v>
      </c>
      <c r="W31" s="2">
        <f t="shared" ref="W31:W94" si="0">V31-U31</f>
        <v>-1098500</v>
      </c>
    </row>
    <row r="32" spans="1:23" x14ac:dyDescent="0.2">
      <c r="B32">
        <v>1</v>
      </c>
      <c r="C32" s="2">
        <f>C4</f>
        <v>6500000</v>
      </c>
      <c r="D32" s="2">
        <f t="shared" ref="D32:D95" si="1">IF(B32&lt;=$C$12,IF(B32&lt;=$C$7,ROUND($C$4*$C$8/$C$6,2),$C$20),0)</f>
        <v>21125</v>
      </c>
      <c r="E32" s="4">
        <f t="shared" ref="E32:E95" si="2">IF(B32&lt;=$C$12,ROUND(C32*$C$8/$C$6,2),0)</f>
        <v>21125</v>
      </c>
      <c r="F32" s="4">
        <f>IF(B32&lt;=$C$12,D32-E32,0)</f>
        <v>0</v>
      </c>
      <c r="G32" s="4">
        <f t="shared" ref="G32:G95" si="3">IF(B32&lt;=$C$12,C32-F32,0)</f>
        <v>6500000</v>
      </c>
      <c r="H32" s="4">
        <f t="shared" ref="H32:H95" si="4">IF(B32=$C$12,$C$13*G32,0)</f>
        <v>0</v>
      </c>
      <c r="I32" s="4">
        <f t="shared" ref="I32:I95" si="5">IF(B32=$C$12,G32+H32,0)</f>
        <v>0</v>
      </c>
      <c r="J32" s="4">
        <f>IF(B32&lt;=$C$12,-D32-I32,0)</f>
        <v>-21125</v>
      </c>
      <c r="L32" s="2">
        <f t="shared" ref="L32:L95" si="6">IF(B32&lt;=$C$12,L31+$M$16,0)</f>
        <v>0</v>
      </c>
      <c r="M32" s="55">
        <f>($M$17/$C$6)*L32</f>
        <v>0</v>
      </c>
      <c r="N32" s="2">
        <f>J32-M32</f>
        <v>-21125</v>
      </c>
      <c r="U32" s="4">
        <f>'American Financial'!J32</f>
        <v>-28562.5</v>
      </c>
      <c r="V32" s="2">
        <f t="shared" ref="V32:V95" si="7">J32</f>
        <v>-21125</v>
      </c>
      <c r="W32" s="2">
        <f t="shared" si="0"/>
        <v>7437.5</v>
      </c>
    </row>
    <row r="33" spans="2:23" x14ac:dyDescent="0.2">
      <c r="B33">
        <f>B32+1</f>
        <v>2</v>
      </c>
      <c r="C33" s="4">
        <f t="shared" ref="C33:C96" si="8">IF(B33&lt;=$C$12,G32,0)</f>
        <v>6500000</v>
      </c>
      <c r="D33" s="2">
        <f t="shared" si="1"/>
        <v>21125</v>
      </c>
      <c r="E33" s="4">
        <f t="shared" si="2"/>
        <v>21125</v>
      </c>
      <c r="F33" s="4">
        <f t="shared" ref="F33:F96" si="9">IF(B33&lt;=$C$12,D33-E33,0)</f>
        <v>0</v>
      </c>
      <c r="G33" s="4">
        <f t="shared" si="3"/>
        <v>6500000</v>
      </c>
      <c r="H33" s="4">
        <f t="shared" si="4"/>
        <v>0</v>
      </c>
      <c r="I33" s="4">
        <f t="shared" si="5"/>
        <v>0</v>
      </c>
      <c r="J33" s="4">
        <f t="shared" ref="J33:J96" si="10">IF(B33&lt;=$C$12,-D33-I33,0)</f>
        <v>-21125</v>
      </c>
      <c r="L33" s="2">
        <f t="shared" si="6"/>
        <v>0</v>
      </c>
      <c r="M33" s="55">
        <f t="shared" ref="M33:M96" si="11">($M$17/$C$6)*L33</f>
        <v>0</v>
      </c>
      <c r="N33" s="2">
        <f t="shared" ref="N33:N96" si="12">J33-M33</f>
        <v>-21125</v>
      </c>
      <c r="U33" s="4">
        <f>'American Financial'!J33</f>
        <v>-28562.5</v>
      </c>
      <c r="V33" s="2">
        <f t="shared" si="7"/>
        <v>-21125</v>
      </c>
      <c r="W33" s="2">
        <f t="shared" si="0"/>
        <v>7437.5</v>
      </c>
    </row>
    <row r="34" spans="2:23" x14ac:dyDescent="0.2">
      <c r="B34">
        <f t="shared" ref="B34:B97" si="13">B33+1</f>
        <v>3</v>
      </c>
      <c r="C34" s="4">
        <f t="shared" si="8"/>
        <v>6500000</v>
      </c>
      <c r="D34" s="2">
        <f t="shared" si="1"/>
        <v>21125</v>
      </c>
      <c r="E34" s="4">
        <f t="shared" si="2"/>
        <v>21125</v>
      </c>
      <c r="F34" s="4">
        <f t="shared" si="9"/>
        <v>0</v>
      </c>
      <c r="G34" s="4">
        <f t="shared" si="3"/>
        <v>6500000</v>
      </c>
      <c r="H34" s="4">
        <f t="shared" si="4"/>
        <v>0</v>
      </c>
      <c r="I34" s="4">
        <f t="shared" si="5"/>
        <v>0</v>
      </c>
      <c r="J34" s="4">
        <f t="shared" si="10"/>
        <v>-21125</v>
      </c>
      <c r="L34" s="2">
        <f t="shared" si="6"/>
        <v>0</v>
      </c>
      <c r="M34" s="55">
        <f t="shared" si="11"/>
        <v>0</v>
      </c>
      <c r="N34" s="2">
        <f t="shared" si="12"/>
        <v>-21125</v>
      </c>
      <c r="U34" s="4">
        <f>'American Financial'!J34</f>
        <v>-28562.5</v>
      </c>
      <c r="V34" s="2">
        <f t="shared" si="7"/>
        <v>-21125</v>
      </c>
      <c r="W34" s="2">
        <f t="shared" si="0"/>
        <v>7437.5</v>
      </c>
    </row>
    <row r="35" spans="2:23" x14ac:dyDescent="0.2">
      <c r="B35">
        <f t="shared" si="13"/>
        <v>4</v>
      </c>
      <c r="C35" s="4">
        <f t="shared" si="8"/>
        <v>6500000</v>
      </c>
      <c r="D35" s="2">
        <f t="shared" si="1"/>
        <v>21125</v>
      </c>
      <c r="E35" s="4">
        <f t="shared" si="2"/>
        <v>21125</v>
      </c>
      <c r="F35" s="4">
        <f t="shared" si="9"/>
        <v>0</v>
      </c>
      <c r="G35" s="4">
        <f t="shared" si="3"/>
        <v>6500000</v>
      </c>
      <c r="H35" s="4">
        <f t="shared" si="4"/>
        <v>0</v>
      </c>
      <c r="I35" s="4">
        <f t="shared" si="5"/>
        <v>0</v>
      </c>
      <c r="J35" s="4">
        <f t="shared" si="10"/>
        <v>-21125</v>
      </c>
      <c r="L35" s="2">
        <f t="shared" si="6"/>
        <v>0</v>
      </c>
      <c r="M35" s="55">
        <f t="shared" si="11"/>
        <v>0</v>
      </c>
      <c r="N35" s="2">
        <f t="shared" si="12"/>
        <v>-21125</v>
      </c>
      <c r="U35" s="4">
        <f>'American Financial'!J35</f>
        <v>-28562.5</v>
      </c>
      <c r="V35" s="2">
        <f t="shared" si="7"/>
        <v>-21125</v>
      </c>
      <c r="W35" s="2">
        <f t="shared" si="0"/>
        <v>7437.5</v>
      </c>
    </row>
    <row r="36" spans="2:23" x14ac:dyDescent="0.2">
      <c r="B36">
        <f t="shared" si="13"/>
        <v>5</v>
      </c>
      <c r="C36" s="4">
        <f t="shared" si="8"/>
        <v>6500000</v>
      </c>
      <c r="D36" s="2">
        <f t="shared" si="1"/>
        <v>21125</v>
      </c>
      <c r="E36" s="4">
        <f t="shared" si="2"/>
        <v>21125</v>
      </c>
      <c r="F36" s="4">
        <f t="shared" si="9"/>
        <v>0</v>
      </c>
      <c r="G36" s="4">
        <f t="shared" si="3"/>
        <v>6500000</v>
      </c>
      <c r="H36" s="4">
        <f t="shared" si="4"/>
        <v>0</v>
      </c>
      <c r="I36" s="4">
        <f t="shared" si="5"/>
        <v>0</v>
      </c>
      <c r="J36" s="4">
        <f t="shared" si="10"/>
        <v>-21125</v>
      </c>
      <c r="L36" s="2">
        <f t="shared" si="6"/>
        <v>0</v>
      </c>
      <c r="M36" s="55">
        <f t="shared" si="11"/>
        <v>0</v>
      </c>
      <c r="N36" s="2">
        <f t="shared" si="12"/>
        <v>-21125</v>
      </c>
      <c r="U36" s="4">
        <f>'American Financial'!J36</f>
        <v>-28562.5</v>
      </c>
      <c r="V36" s="2">
        <f t="shared" si="7"/>
        <v>-21125</v>
      </c>
      <c r="W36" s="2">
        <f t="shared" si="0"/>
        <v>7437.5</v>
      </c>
    </row>
    <row r="37" spans="2:23" x14ac:dyDescent="0.2">
      <c r="B37">
        <f t="shared" si="13"/>
        <v>6</v>
      </c>
      <c r="C37" s="4">
        <f t="shared" si="8"/>
        <v>6500000</v>
      </c>
      <c r="D37" s="2">
        <f t="shared" si="1"/>
        <v>21125</v>
      </c>
      <c r="E37" s="4">
        <f t="shared" si="2"/>
        <v>21125</v>
      </c>
      <c r="F37" s="4">
        <f t="shared" si="9"/>
        <v>0</v>
      </c>
      <c r="G37" s="4">
        <f t="shared" si="3"/>
        <v>6500000</v>
      </c>
      <c r="H37" s="4">
        <f t="shared" si="4"/>
        <v>0</v>
      </c>
      <c r="I37" s="4">
        <f t="shared" si="5"/>
        <v>0</v>
      </c>
      <c r="J37" s="4">
        <f t="shared" si="10"/>
        <v>-21125</v>
      </c>
      <c r="L37" s="2">
        <f t="shared" si="6"/>
        <v>0</v>
      </c>
      <c r="M37" s="55">
        <f t="shared" si="11"/>
        <v>0</v>
      </c>
      <c r="N37" s="2">
        <f t="shared" si="12"/>
        <v>-21125</v>
      </c>
      <c r="U37" s="4">
        <f>'American Financial'!J37</f>
        <v>-28562.5</v>
      </c>
      <c r="V37" s="2">
        <f t="shared" si="7"/>
        <v>-21125</v>
      </c>
      <c r="W37" s="2">
        <f t="shared" si="0"/>
        <v>7437.5</v>
      </c>
    </row>
    <row r="38" spans="2:23" x14ac:dyDescent="0.2">
      <c r="B38">
        <f t="shared" si="13"/>
        <v>7</v>
      </c>
      <c r="C38" s="4">
        <f t="shared" si="8"/>
        <v>6500000</v>
      </c>
      <c r="D38" s="2">
        <f t="shared" si="1"/>
        <v>21125</v>
      </c>
      <c r="E38" s="4">
        <f t="shared" si="2"/>
        <v>21125</v>
      </c>
      <c r="F38" s="4">
        <f t="shared" si="9"/>
        <v>0</v>
      </c>
      <c r="G38" s="4">
        <f t="shared" si="3"/>
        <v>6500000</v>
      </c>
      <c r="H38" s="4">
        <f t="shared" si="4"/>
        <v>0</v>
      </c>
      <c r="I38" s="4">
        <f t="shared" si="5"/>
        <v>0</v>
      </c>
      <c r="J38" s="4">
        <f t="shared" si="10"/>
        <v>-21125</v>
      </c>
      <c r="L38" s="2">
        <f t="shared" si="6"/>
        <v>0</v>
      </c>
      <c r="M38" s="55">
        <f t="shared" si="11"/>
        <v>0</v>
      </c>
      <c r="N38" s="2">
        <f t="shared" si="12"/>
        <v>-21125</v>
      </c>
      <c r="U38" s="4">
        <f>'American Financial'!J38</f>
        <v>-28562.5</v>
      </c>
      <c r="V38" s="2">
        <f t="shared" si="7"/>
        <v>-21125</v>
      </c>
      <c r="W38" s="2">
        <f t="shared" si="0"/>
        <v>7437.5</v>
      </c>
    </row>
    <row r="39" spans="2:23" x14ac:dyDescent="0.2">
      <c r="B39">
        <f t="shared" si="13"/>
        <v>8</v>
      </c>
      <c r="C39" s="4">
        <f t="shared" si="8"/>
        <v>6500000</v>
      </c>
      <c r="D39" s="2">
        <f t="shared" si="1"/>
        <v>21125</v>
      </c>
      <c r="E39" s="4">
        <f t="shared" si="2"/>
        <v>21125</v>
      </c>
      <c r="F39" s="4">
        <f t="shared" si="9"/>
        <v>0</v>
      </c>
      <c r="G39" s="4">
        <f t="shared" si="3"/>
        <v>6500000</v>
      </c>
      <c r="H39" s="4">
        <f t="shared" si="4"/>
        <v>0</v>
      </c>
      <c r="I39" s="4">
        <f t="shared" si="5"/>
        <v>0</v>
      </c>
      <c r="J39" s="4">
        <f t="shared" si="10"/>
        <v>-21125</v>
      </c>
      <c r="L39" s="2">
        <f t="shared" si="6"/>
        <v>0</v>
      </c>
      <c r="M39" s="55">
        <f t="shared" si="11"/>
        <v>0</v>
      </c>
      <c r="N39" s="2">
        <f t="shared" si="12"/>
        <v>-21125</v>
      </c>
      <c r="U39" s="4">
        <f>'American Financial'!J39</f>
        <v>-28562.5</v>
      </c>
      <c r="V39" s="2">
        <f t="shared" si="7"/>
        <v>-21125</v>
      </c>
      <c r="W39" s="2">
        <f t="shared" si="0"/>
        <v>7437.5</v>
      </c>
    </row>
    <row r="40" spans="2:23" x14ac:dyDescent="0.2">
      <c r="B40">
        <f t="shared" si="13"/>
        <v>9</v>
      </c>
      <c r="C40" s="4">
        <f t="shared" si="8"/>
        <v>6500000</v>
      </c>
      <c r="D40" s="2">
        <f t="shared" si="1"/>
        <v>21125</v>
      </c>
      <c r="E40" s="4">
        <f t="shared" si="2"/>
        <v>21125</v>
      </c>
      <c r="F40" s="4">
        <f t="shared" si="9"/>
        <v>0</v>
      </c>
      <c r="G40" s="4">
        <f t="shared" si="3"/>
        <v>6500000</v>
      </c>
      <c r="H40" s="4">
        <f t="shared" si="4"/>
        <v>0</v>
      </c>
      <c r="I40" s="4">
        <f t="shared" si="5"/>
        <v>0</v>
      </c>
      <c r="J40" s="4">
        <f t="shared" si="10"/>
        <v>-21125</v>
      </c>
      <c r="L40" s="2">
        <f t="shared" si="6"/>
        <v>0</v>
      </c>
      <c r="M40" s="55">
        <f t="shared" si="11"/>
        <v>0</v>
      </c>
      <c r="N40" s="2">
        <f t="shared" si="12"/>
        <v>-21125</v>
      </c>
      <c r="U40" s="4">
        <f>'American Financial'!J40</f>
        <v>-28562.5</v>
      </c>
      <c r="V40" s="2">
        <f t="shared" si="7"/>
        <v>-21125</v>
      </c>
      <c r="W40" s="2">
        <f t="shared" si="0"/>
        <v>7437.5</v>
      </c>
    </row>
    <row r="41" spans="2:23" x14ac:dyDescent="0.2">
      <c r="B41">
        <f t="shared" si="13"/>
        <v>10</v>
      </c>
      <c r="C41" s="4">
        <f t="shared" si="8"/>
        <v>6500000</v>
      </c>
      <c r="D41" s="2">
        <f t="shared" si="1"/>
        <v>21125</v>
      </c>
      <c r="E41" s="4">
        <f t="shared" si="2"/>
        <v>21125</v>
      </c>
      <c r="F41" s="4">
        <f t="shared" si="9"/>
        <v>0</v>
      </c>
      <c r="G41" s="4">
        <f t="shared" si="3"/>
        <v>6500000</v>
      </c>
      <c r="H41" s="4">
        <f t="shared" si="4"/>
        <v>0</v>
      </c>
      <c r="I41" s="4">
        <f t="shared" si="5"/>
        <v>0</v>
      </c>
      <c r="J41" s="4">
        <f t="shared" si="10"/>
        <v>-21125</v>
      </c>
      <c r="L41" s="2">
        <f t="shared" si="6"/>
        <v>0</v>
      </c>
      <c r="M41" s="55">
        <f t="shared" si="11"/>
        <v>0</v>
      </c>
      <c r="N41" s="2">
        <f t="shared" si="12"/>
        <v>-21125</v>
      </c>
      <c r="U41" s="4">
        <f>'American Financial'!J41</f>
        <v>-28562.5</v>
      </c>
      <c r="V41" s="2">
        <f t="shared" si="7"/>
        <v>-21125</v>
      </c>
      <c r="W41" s="2">
        <f t="shared" si="0"/>
        <v>7437.5</v>
      </c>
    </row>
    <row r="42" spans="2:23" x14ac:dyDescent="0.2">
      <c r="B42">
        <f t="shared" si="13"/>
        <v>11</v>
      </c>
      <c r="C42" s="4">
        <f t="shared" si="8"/>
        <v>6500000</v>
      </c>
      <c r="D42" s="2">
        <f t="shared" si="1"/>
        <v>21125</v>
      </c>
      <c r="E42" s="4">
        <f t="shared" si="2"/>
        <v>21125</v>
      </c>
      <c r="F42" s="4">
        <f t="shared" si="9"/>
        <v>0</v>
      </c>
      <c r="G42" s="4">
        <f t="shared" si="3"/>
        <v>6500000</v>
      </c>
      <c r="H42" s="4">
        <f t="shared" si="4"/>
        <v>0</v>
      </c>
      <c r="I42" s="4">
        <f t="shared" si="5"/>
        <v>0</v>
      </c>
      <c r="J42" s="4">
        <f t="shared" si="10"/>
        <v>-21125</v>
      </c>
      <c r="L42" s="2">
        <f t="shared" si="6"/>
        <v>0</v>
      </c>
      <c r="M42" s="55">
        <f t="shared" si="11"/>
        <v>0</v>
      </c>
      <c r="N42" s="2">
        <f t="shared" si="12"/>
        <v>-21125</v>
      </c>
      <c r="U42" s="4">
        <f>'American Financial'!J42</f>
        <v>-28562.5</v>
      </c>
      <c r="V42" s="2">
        <f t="shared" si="7"/>
        <v>-21125</v>
      </c>
      <c r="W42" s="2">
        <f t="shared" si="0"/>
        <v>7437.5</v>
      </c>
    </row>
    <row r="43" spans="2:23" x14ac:dyDescent="0.2">
      <c r="B43">
        <f t="shared" si="13"/>
        <v>12</v>
      </c>
      <c r="C43" s="4">
        <f t="shared" si="8"/>
        <v>6500000</v>
      </c>
      <c r="D43" s="2">
        <f t="shared" si="1"/>
        <v>21125</v>
      </c>
      <c r="E43" s="4">
        <f t="shared" si="2"/>
        <v>21125</v>
      </c>
      <c r="F43" s="4">
        <f t="shared" si="9"/>
        <v>0</v>
      </c>
      <c r="G43" s="4">
        <f t="shared" si="3"/>
        <v>6500000</v>
      </c>
      <c r="H43" s="4">
        <f t="shared" si="4"/>
        <v>0</v>
      </c>
      <c r="I43" s="4">
        <f t="shared" si="5"/>
        <v>0</v>
      </c>
      <c r="J43" s="4">
        <f t="shared" si="10"/>
        <v>-21125</v>
      </c>
      <c r="L43" s="2">
        <f t="shared" si="6"/>
        <v>0</v>
      </c>
      <c r="M43" s="55">
        <f t="shared" si="11"/>
        <v>0</v>
      </c>
      <c r="N43" s="2">
        <f t="shared" si="12"/>
        <v>-21125</v>
      </c>
      <c r="U43" s="4">
        <f>'American Financial'!J43</f>
        <v>-28562.5</v>
      </c>
      <c r="V43" s="2">
        <f t="shared" si="7"/>
        <v>-21125</v>
      </c>
      <c r="W43" s="2">
        <f t="shared" si="0"/>
        <v>7437.5</v>
      </c>
    </row>
    <row r="44" spans="2:23" x14ac:dyDescent="0.2">
      <c r="B44">
        <f t="shared" si="13"/>
        <v>13</v>
      </c>
      <c r="C44" s="4">
        <f t="shared" si="8"/>
        <v>6500000</v>
      </c>
      <c r="D44" s="2">
        <f t="shared" si="1"/>
        <v>21125</v>
      </c>
      <c r="E44" s="4">
        <f t="shared" si="2"/>
        <v>21125</v>
      </c>
      <c r="F44" s="4">
        <f t="shared" si="9"/>
        <v>0</v>
      </c>
      <c r="G44" s="4">
        <f t="shared" si="3"/>
        <v>6500000</v>
      </c>
      <c r="H44" s="4">
        <f t="shared" si="4"/>
        <v>0</v>
      </c>
      <c r="I44" s="4">
        <f t="shared" si="5"/>
        <v>0</v>
      </c>
      <c r="J44" s="4">
        <f t="shared" si="10"/>
        <v>-21125</v>
      </c>
      <c r="L44" s="2">
        <f t="shared" si="6"/>
        <v>0</v>
      </c>
      <c r="M44" s="55">
        <f t="shared" si="11"/>
        <v>0</v>
      </c>
      <c r="N44" s="2">
        <f t="shared" si="12"/>
        <v>-21125</v>
      </c>
      <c r="U44" s="4">
        <f>'American Financial'!J44</f>
        <v>-28562.5</v>
      </c>
      <c r="V44" s="2">
        <f t="shared" si="7"/>
        <v>-21125</v>
      </c>
      <c r="W44" s="2">
        <f t="shared" si="0"/>
        <v>7437.5</v>
      </c>
    </row>
    <row r="45" spans="2:23" x14ac:dyDescent="0.2">
      <c r="B45">
        <f t="shared" si="13"/>
        <v>14</v>
      </c>
      <c r="C45" s="4">
        <f t="shared" si="8"/>
        <v>6500000</v>
      </c>
      <c r="D45" s="2">
        <f t="shared" si="1"/>
        <v>21125</v>
      </c>
      <c r="E45" s="4">
        <f t="shared" si="2"/>
        <v>21125</v>
      </c>
      <c r="F45" s="4">
        <f t="shared" si="9"/>
        <v>0</v>
      </c>
      <c r="G45" s="4">
        <f t="shared" si="3"/>
        <v>6500000</v>
      </c>
      <c r="H45" s="4">
        <f t="shared" si="4"/>
        <v>0</v>
      </c>
      <c r="I45" s="4">
        <f t="shared" si="5"/>
        <v>0</v>
      </c>
      <c r="J45" s="4">
        <f t="shared" si="10"/>
        <v>-21125</v>
      </c>
      <c r="L45" s="2">
        <f t="shared" si="6"/>
        <v>0</v>
      </c>
      <c r="M45" s="55">
        <f t="shared" si="11"/>
        <v>0</v>
      </c>
      <c r="N45" s="2">
        <f t="shared" si="12"/>
        <v>-21125</v>
      </c>
      <c r="U45" s="4">
        <f>'American Financial'!J45</f>
        <v>-28562.5</v>
      </c>
      <c r="V45" s="2">
        <f t="shared" si="7"/>
        <v>-21125</v>
      </c>
      <c r="W45" s="2">
        <f t="shared" si="0"/>
        <v>7437.5</v>
      </c>
    </row>
    <row r="46" spans="2:23" x14ac:dyDescent="0.2">
      <c r="B46">
        <f t="shared" si="13"/>
        <v>15</v>
      </c>
      <c r="C46" s="4">
        <f t="shared" si="8"/>
        <v>6500000</v>
      </c>
      <c r="D46" s="2">
        <f t="shared" si="1"/>
        <v>21125</v>
      </c>
      <c r="E46" s="4">
        <f t="shared" si="2"/>
        <v>21125</v>
      </c>
      <c r="F46" s="4">
        <f t="shared" si="9"/>
        <v>0</v>
      </c>
      <c r="G46" s="4">
        <f t="shared" si="3"/>
        <v>6500000</v>
      </c>
      <c r="H46" s="4">
        <f t="shared" si="4"/>
        <v>0</v>
      </c>
      <c r="I46" s="4">
        <f t="shared" si="5"/>
        <v>0</v>
      </c>
      <c r="J46" s="4">
        <f t="shared" si="10"/>
        <v>-21125</v>
      </c>
      <c r="L46" s="2">
        <f t="shared" si="6"/>
        <v>0</v>
      </c>
      <c r="M46" s="55">
        <f t="shared" si="11"/>
        <v>0</v>
      </c>
      <c r="N46" s="2">
        <f t="shared" si="12"/>
        <v>-21125</v>
      </c>
      <c r="U46" s="4">
        <f>'American Financial'!J46</f>
        <v>-28562.5</v>
      </c>
      <c r="V46" s="2">
        <f t="shared" si="7"/>
        <v>-21125</v>
      </c>
      <c r="W46" s="2">
        <f t="shared" si="0"/>
        <v>7437.5</v>
      </c>
    </row>
    <row r="47" spans="2:23" x14ac:dyDescent="0.2">
      <c r="B47">
        <f t="shared" si="13"/>
        <v>16</v>
      </c>
      <c r="C47" s="4">
        <f t="shared" si="8"/>
        <v>6500000</v>
      </c>
      <c r="D47" s="2">
        <f t="shared" si="1"/>
        <v>21125</v>
      </c>
      <c r="E47" s="4">
        <f t="shared" si="2"/>
        <v>21125</v>
      </c>
      <c r="F47" s="4">
        <f t="shared" si="9"/>
        <v>0</v>
      </c>
      <c r="G47" s="4">
        <f t="shared" si="3"/>
        <v>6500000</v>
      </c>
      <c r="H47" s="4">
        <f t="shared" si="4"/>
        <v>0</v>
      </c>
      <c r="I47" s="4">
        <f t="shared" si="5"/>
        <v>0</v>
      </c>
      <c r="J47" s="4">
        <f t="shared" si="10"/>
        <v>-21125</v>
      </c>
      <c r="L47" s="2">
        <f t="shared" si="6"/>
        <v>0</v>
      </c>
      <c r="M47" s="55">
        <f t="shared" si="11"/>
        <v>0</v>
      </c>
      <c r="N47" s="2">
        <f t="shared" si="12"/>
        <v>-21125</v>
      </c>
      <c r="U47" s="4">
        <f>'American Financial'!J47</f>
        <v>-28562.5</v>
      </c>
      <c r="V47" s="2">
        <f t="shared" si="7"/>
        <v>-21125</v>
      </c>
      <c r="W47" s="2">
        <f t="shared" si="0"/>
        <v>7437.5</v>
      </c>
    </row>
    <row r="48" spans="2:23" x14ac:dyDescent="0.2">
      <c r="B48">
        <f t="shared" si="13"/>
        <v>17</v>
      </c>
      <c r="C48" s="4">
        <f t="shared" si="8"/>
        <v>6500000</v>
      </c>
      <c r="D48" s="2">
        <f t="shared" si="1"/>
        <v>21125</v>
      </c>
      <c r="E48" s="4">
        <f t="shared" si="2"/>
        <v>21125</v>
      </c>
      <c r="F48" s="4">
        <f t="shared" si="9"/>
        <v>0</v>
      </c>
      <c r="G48" s="4">
        <f t="shared" si="3"/>
        <v>6500000</v>
      </c>
      <c r="H48" s="4">
        <f t="shared" si="4"/>
        <v>0</v>
      </c>
      <c r="I48" s="4">
        <f t="shared" si="5"/>
        <v>0</v>
      </c>
      <c r="J48" s="4">
        <f t="shared" si="10"/>
        <v>-21125</v>
      </c>
      <c r="L48" s="2">
        <f t="shared" si="6"/>
        <v>0</v>
      </c>
      <c r="M48" s="55">
        <f t="shared" si="11"/>
        <v>0</v>
      </c>
      <c r="N48" s="2">
        <f t="shared" si="12"/>
        <v>-21125</v>
      </c>
      <c r="U48" s="4">
        <f>'American Financial'!J48</f>
        <v>-28562.5</v>
      </c>
      <c r="V48" s="2">
        <f t="shared" si="7"/>
        <v>-21125</v>
      </c>
      <c r="W48" s="2">
        <f t="shared" si="0"/>
        <v>7437.5</v>
      </c>
    </row>
    <row r="49" spans="2:23" x14ac:dyDescent="0.2">
      <c r="B49">
        <f t="shared" si="13"/>
        <v>18</v>
      </c>
      <c r="C49" s="4">
        <f t="shared" si="8"/>
        <v>6500000</v>
      </c>
      <c r="D49" s="2">
        <f t="shared" si="1"/>
        <v>21125</v>
      </c>
      <c r="E49" s="4">
        <f t="shared" si="2"/>
        <v>21125</v>
      </c>
      <c r="F49" s="4">
        <f t="shared" si="9"/>
        <v>0</v>
      </c>
      <c r="G49" s="4">
        <f t="shared" si="3"/>
        <v>6500000</v>
      </c>
      <c r="H49" s="4">
        <f t="shared" si="4"/>
        <v>0</v>
      </c>
      <c r="I49" s="4">
        <f t="shared" si="5"/>
        <v>0</v>
      </c>
      <c r="J49" s="4">
        <f t="shared" si="10"/>
        <v>-21125</v>
      </c>
      <c r="L49" s="2">
        <f t="shared" si="6"/>
        <v>0</v>
      </c>
      <c r="M49" s="55">
        <f t="shared" si="11"/>
        <v>0</v>
      </c>
      <c r="N49" s="2">
        <f t="shared" si="12"/>
        <v>-21125</v>
      </c>
      <c r="U49" s="4">
        <f>'American Financial'!J49</f>
        <v>-28562.5</v>
      </c>
      <c r="V49" s="2">
        <f t="shared" si="7"/>
        <v>-21125</v>
      </c>
      <c r="W49" s="2">
        <f t="shared" si="0"/>
        <v>7437.5</v>
      </c>
    </row>
    <row r="50" spans="2:23" x14ac:dyDescent="0.2">
      <c r="B50">
        <f t="shared" si="13"/>
        <v>19</v>
      </c>
      <c r="C50" s="4">
        <f t="shared" si="8"/>
        <v>6500000</v>
      </c>
      <c r="D50" s="2">
        <f t="shared" si="1"/>
        <v>21125</v>
      </c>
      <c r="E50" s="4">
        <f t="shared" si="2"/>
        <v>21125</v>
      </c>
      <c r="F50" s="4">
        <f t="shared" si="9"/>
        <v>0</v>
      </c>
      <c r="G50" s="4">
        <f t="shared" si="3"/>
        <v>6500000</v>
      </c>
      <c r="H50" s="4">
        <f t="shared" si="4"/>
        <v>0</v>
      </c>
      <c r="I50" s="4">
        <f t="shared" si="5"/>
        <v>0</v>
      </c>
      <c r="J50" s="4">
        <f t="shared" si="10"/>
        <v>-21125</v>
      </c>
      <c r="L50" s="2">
        <f t="shared" si="6"/>
        <v>0</v>
      </c>
      <c r="M50" s="55">
        <f t="shared" si="11"/>
        <v>0</v>
      </c>
      <c r="N50" s="2">
        <f t="shared" si="12"/>
        <v>-21125</v>
      </c>
      <c r="U50" s="4">
        <f>'American Financial'!J50</f>
        <v>-28562.5</v>
      </c>
      <c r="V50" s="2">
        <f t="shared" si="7"/>
        <v>-21125</v>
      </c>
      <c r="W50" s="2">
        <f t="shared" si="0"/>
        <v>7437.5</v>
      </c>
    </row>
    <row r="51" spans="2:23" x14ac:dyDescent="0.2">
      <c r="B51">
        <f t="shared" si="13"/>
        <v>20</v>
      </c>
      <c r="C51" s="4">
        <f t="shared" si="8"/>
        <v>6500000</v>
      </c>
      <c r="D51" s="2">
        <f t="shared" si="1"/>
        <v>21125</v>
      </c>
      <c r="E51" s="4">
        <f t="shared" si="2"/>
        <v>21125</v>
      </c>
      <c r="F51" s="4">
        <f t="shared" si="9"/>
        <v>0</v>
      </c>
      <c r="G51" s="4">
        <f t="shared" si="3"/>
        <v>6500000</v>
      </c>
      <c r="H51" s="4">
        <f t="shared" si="4"/>
        <v>0</v>
      </c>
      <c r="I51" s="4">
        <f t="shared" si="5"/>
        <v>0</v>
      </c>
      <c r="J51" s="4">
        <f t="shared" si="10"/>
        <v>-21125</v>
      </c>
      <c r="L51" s="2">
        <f t="shared" si="6"/>
        <v>0</v>
      </c>
      <c r="M51" s="55">
        <f t="shared" si="11"/>
        <v>0</v>
      </c>
      <c r="N51" s="2">
        <f t="shared" si="12"/>
        <v>-21125</v>
      </c>
      <c r="U51" s="4">
        <f>'American Financial'!J51</f>
        <v>-28562.5</v>
      </c>
      <c r="V51" s="2">
        <f t="shared" si="7"/>
        <v>-21125</v>
      </c>
      <c r="W51" s="2">
        <f t="shared" si="0"/>
        <v>7437.5</v>
      </c>
    </row>
    <row r="52" spans="2:23" x14ac:dyDescent="0.2">
      <c r="B52">
        <f t="shared" si="13"/>
        <v>21</v>
      </c>
      <c r="C52" s="4">
        <f t="shared" si="8"/>
        <v>6500000</v>
      </c>
      <c r="D52" s="2">
        <f t="shared" si="1"/>
        <v>21125</v>
      </c>
      <c r="E52" s="4">
        <f t="shared" si="2"/>
        <v>21125</v>
      </c>
      <c r="F52" s="4">
        <f t="shared" si="9"/>
        <v>0</v>
      </c>
      <c r="G52" s="4">
        <f t="shared" si="3"/>
        <v>6500000</v>
      </c>
      <c r="H52" s="4">
        <f t="shared" si="4"/>
        <v>0</v>
      </c>
      <c r="I52" s="4">
        <f t="shared" si="5"/>
        <v>0</v>
      </c>
      <c r="J52" s="4">
        <f t="shared" si="10"/>
        <v>-21125</v>
      </c>
      <c r="L52" s="2">
        <f t="shared" si="6"/>
        <v>0</v>
      </c>
      <c r="M52" s="55">
        <f t="shared" si="11"/>
        <v>0</v>
      </c>
      <c r="N52" s="2">
        <f t="shared" si="12"/>
        <v>-21125</v>
      </c>
      <c r="U52" s="4">
        <f>'American Financial'!J52</f>
        <v>-28562.5</v>
      </c>
      <c r="V52" s="2">
        <f t="shared" si="7"/>
        <v>-21125</v>
      </c>
      <c r="W52" s="2">
        <f t="shared" si="0"/>
        <v>7437.5</v>
      </c>
    </row>
    <row r="53" spans="2:23" x14ac:dyDescent="0.2">
      <c r="B53">
        <f t="shared" si="13"/>
        <v>22</v>
      </c>
      <c r="C53" s="4">
        <f t="shared" si="8"/>
        <v>6500000</v>
      </c>
      <c r="D53" s="2">
        <f t="shared" si="1"/>
        <v>21125</v>
      </c>
      <c r="E53" s="4">
        <f t="shared" si="2"/>
        <v>21125</v>
      </c>
      <c r="F53" s="4">
        <f t="shared" si="9"/>
        <v>0</v>
      </c>
      <c r="G53" s="4">
        <f t="shared" si="3"/>
        <v>6500000</v>
      </c>
      <c r="H53" s="4">
        <f t="shared" si="4"/>
        <v>0</v>
      </c>
      <c r="I53" s="4">
        <f t="shared" si="5"/>
        <v>0</v>
      </c>
      <c r="J53" s="4">
        <f t="shared" si="10"/>
        <v>-21125</v>
      </c>
      <c r="L53" s="2">
        <f t="shared" si="6"/>
        <v>0</v>
      </c>
      <c r="M53" s="55">
        <f t="shared" si="11"/>
        <v>0</v>
      </c>
      <c r="N53" s="2">
        <f t="shared" si="12"/>
        <v>-21125</v>
      </c>
      <c r="U53" s="4">
        <f>'American Financial'!J53</f>
        <v>-28562.5</v>
      </c>
      <c r="V53" s="2">
        <f t="shared" si="7"/>
        <v>-21125</v>
      </c>
      <c r="W53" s="2">
        <f t="shared" si="0"/>
        <v>7437.5</v>
      </c>
    </row>
    <row r="54" spans="2:23" x14ac:dyDescent="0.2">
      <c r="B54">
        <f t="shared" si="13"/>
        <v>23</v>
      </c>
      <c r="C54" s="4">
        <f t="shared" si="8"/>
        <v>6500000</v>
      </c>
      <c r="D54" s="2">
        <f t="shared" si="1"/>
        <v>21125</v>
      </c>
      <c r="E54" s="4">
        <f t="shared" si="2"/>
        <v>21125</v>
      </c>
      <c r="F54" s="4">
        <f t="shared" si="9"/>
        <v>0</v>
      </c>
      <c r="G54" s="4">
        <f t="shared" si="3"/>
        <v>6500000</v>
      </c>
      <c r="H54" s="4">
        <f t="shared" si="4"/>
        <v>0</v>
      </c>
      <c r="I54" s="4">
        <f t="shared" si="5"/>
        <v>0</v>
      </c>
      <c r="J54" s="4">
        <f t="shared" si="10"/>
        <v>-21125</v>
      </c>
      <c r="L54" s="2">
        <f t="shared" si="6"/>
        <v>0</v>
      </c>
      <c r="M54" s="55">
        <f t="shared" si="11"/>
        <v>0</v>
      </c>
      <c r="N54" s="2">
        <f t="shared" si="12"/>
        <v>-21125</v>
      </c>
      <c r="U54" s="4">
        <f>'American Financial'!J54</f>
        <v>-28562.5</v>
      </c>
      <c r="V54" s="2">
        <f t="shared" si="7"/>
        <v>-21125</v>
      </c>
      <c r="W54" s="2">
        <f t="shared" si="0"/>
        <v>7437.5</v>
      </c>
    </row>
    <row r="55" spans="2:23" x14ac:dyDescent="0.2">
      <c r="B55">
        <f t="shared" si="13"/>
        <v>24</v>
      </c>
      <c r="C55" s="4">
        <f t="shared" si="8"/>
        <v>6500000</v>
      </c>
      <c r="D55" s="2">
        <f t="shared" si="1"/>
        <v>21125</v>
      </c>
      <c r="E55" s="4">
        <f t="shared" si="2"/>
        <v>21125</v>
      </c>
      <c r="F55" s="4">
        <f t="shared" si="9"/>
        <v>0</v>
      </c>
      <c r="G55" s="4">
        <f t="shared" si="3"/>
        <v>6500000</v>
      </c>
      <c r="H55" s="4">
        <f t="shared" si="4"/>
        <v>0</v>
      </c>
      <c r="I55" s="4">
        <f t="shared" si="5"/>
        <v>0</v>
      </c>
      <c r="J55" s="4">
        <f t="shared" si="10"/>
        <v>-21125</v>
      </c>
      <c r="L55" s="2">
        <f t="shared" si="6"/>
        <v>0</v>
      </c>
      <c r="M55" s="55">
        <f t="shared" si="11"/>
        <v>0</v>
      </c>
      <c r="N55" s="2">
        <f t="shared" si="12"/>
        <v>-21125</v>
      </c>
      <c r="U55" s="4">
        <f>'American Financial'!J55</f>
        <v>-28562.5</v>
      </c>
      <c r="V55" s="2">
        <f t="shared" si="7"/>
        <v>-21125</v>
      </c>
      <c r="W55" s="2">
        <f t="shared" si="0"/>
        <v>7437.5</v>
      </c>
    </row>
    <row r="56" spans="2:23" x14ac:dyDescent="0.2">
      <c r="B56">
        <f t="shared" si="13"/>
        <v>25</v>
      </c>
      <c r="C56" s="4">
        <f t="shared" si="8"/>
        <v>6500000</v>
      </c>
      <c r="D56" s="2">
        <f t="shared" si="1"/>
        <v>31821.439439490412</v>
      </c>
      <c r="E56" s="4">
        <f t="shared" si="2"/>
        <v>21125</v>
      </c>
      <c r="F56" s="4">
        <f t="shared" si="9"/>
        <v>10696.439439490412</v>
      </c>
      <c r="G56" s="4">
        <f t="shared" si="3"/>
        <v>6489303.5605605096</v>
      </c>
      <c r="H56" s="4">
        <f t="shared" si="4"/>
        <v>0</v>
      </c>
      <c r="I56" s="4">
        <f t="shared" si="5"/>
        <v>0</v>
      </c>
      <c r="J56" s="4">
        <f t="shared" si="10"/>
        <v>-31821.439439490412</v>
      </c>
      <c r="L56" s="2">
        <f t="shared" si="6"/>
        <v>0</v>
      </c>
      <c r="M56" s="55">
        <f t="shared" si="11"/>
        <v>0</v>
      </c>
      <c r="N56" s="2">
        <f t="shared" si="12"/>
        <v>-31821.439439490412</v>
      </c>
      <c r="U56" s="4">
        <f>'American Financial'!J56</f>
        <v>-39605.53</v>
      </c>
      <c r="V56" s="2">
        <f t="shared" si="7"/>
        <v>-31821.439439490412</v>
      </c>
      <c r="W56" s="2">
        <f t="shared" si="0"/>
        <v>7784.0905605095868</v>
      </c>
    </row>
    <row r="57" spans="2:23" x14ac:dyDescent="0.2">
      <c r="B57">
        <f t="shared" si="13"/>
        <v>26</v>
      </c>
      <c r="C57" s="4">
        <f t="shared" si="8"/>
        <v>6489303.5605605096</v>
      </c>
      <c r="D57" s="2">
        <f t="shared" si="1"/>
        <v>31821.439439490412</v>
      </c>
      <c r="E57" s="4">
        <f t="shared" si="2"/>
        <v>21090.240000000002</v>
      </c>
      <c r="F57" s="4">
        <f t="shared" si="9"/>
        <v>10731.19943949041</v>
      </c>
      <c r="G57" s="4">
        <f t="shared" si="3"/>
        <v>6478572.3611210193</v>
      </c>
      <c r="H57" s="4">
        <f t="shared" si="4"/>
        <v>0</v>
      </c>
      <c r="I57" s="4">
        <f t="shared" si="5"/>
        <v>0</v>
      </c>
      <c r="J57" s="4">
        <f t="shared" si="10"/>
        <v>-31821.439439490412</v>
      </c>
      <c r="L57" s="2">
        <f t="shared" si="6"/>
        <v>0</v>
      </c>
      <c r="M57" s="55">
        <f t="shared" si="11"/>
        <v>0</v>
      </c>
      <c r="N57" s="2">
        <f t="shared" si="12"/>
        <v>-31821.439439490412</v>
      </c>
      <c r="U57" s="4">
        <f>'American Financial'!J57</f>
        <v>-39605.53</v>
      </c>
      <c r="V57" s="2">
        <f t="shared" si="7"/>
        <v>-31821.439439490412</v>
      </c>
      <c r="W57" s="2">
        <f t="shared" si="0"/>
        <v>7784.0905605095868</v>
      </c>
    </row>
    <row r="58" spans="2:23" x14ac:dyDescent="0.2">
      <c r="B58">
        <f t="shared" si="13"/>
        <v>27</v>
      </c>
      <c r="C58" s="4">
        <f t="shared" si="8"/>
        <v>6478572.3611210193</v>
      </c>
      <c r="D58" s="2">
        <f t="shared" si="1"/>
        <v>31821.439439490412</v>
      </c>
      <c r="E58" s="4">
        <f t="shared" si="2"/>
        <v>21055.360000000001</v>
      </c>
      <c r="F58" s="4">
        <f t="shared" si="9"/>
        <v>10766.079439490411</v>
      </c>
      <c r="G58" s="4">
        <f t="shared" si="3"/>
        <v>6467806.2816815292</v>
      </c>
      <c r="H58" s="4">
        <f t="shared" si="4"/>
        <v>0</v>
      </c>
      <c r="I58" s="4">
        <f t="shared" si="5"/>
        <v>0</v>
      </c>
      <c r="J58" s="4">
        <f t="shared" si="10"/>
        <v>-31821.439439490412</v>
      </c>
      <c r="L58" s="2">
        <f t="shared" si="6"/>
        <v>0</v>
      </c>
      <c r="M58" s="55">
        <f t="shared" si="11"/>
        <v>0</v>
      </c>
      <c r="N58" s="2">
        <f t="shared" si="12"/>
        <v>-31821.439439490412</v>
      </c>
      <c r="U58" s="4">
        <f>'American Financial'!J58</f>
        <v>-39605.53</v>
      </c>
      <c r="V58" s="2">
        <f t="shared" si="7"/>
        <v>-31821.439439490412</v>
      </c>
      <c r="W58" s="2">
        <f t="shared" si="0"/>
        <v>7784.0905605095868</v>
      </c>
    </row>
    <row r="59" spans="2:23" x14ac:dyDescent="0.2">
      <c r="B59">
        <f t="shared" si="13"/>
        <v>28</v>
      </c>
      <c r="C59" s="4">
        <f t="shared" si="8"/>
        <v>6467806.2816815292</v>
      </c>
      <c r="D59" s="2">
        <f t="shared" si="1"/>
        <v>31821.439439490412</v>
      </c>
      <c r="E59" s="4">
        <f t="shared" si="2"/>
        <v>21020.37</v>
      </c>
      <c r="F59" s="4">
        <f t="shared" si="9"/>
        <v>10801.069439490413</v>
      </c>
      <c r="G59" s="4">
        <f t="shared" si="3"/>
        <v>6457005.2122420389</v>
      </c>
      <c r="H59" s="4">
        <f t="shared" si="4"/>
        <v>0</v>
      </c>
      <c r="I59" s="4">
        <f t="shared" si="5"/>
        <v>0</v>
      </c>
      <c r="J59" s="4">
        <f t="shared" si="10"/>
        <v>-31821.439439490412</v>
      </c>
      <c r="L59" s="2">
        <f t="shared" si="6"/>
        <v>0</v>
      </c>
      <c r="M59" s="55">
        <f t="shared" si="11"/>
        <v>0</v>
      </c>
      <c r="N59" s="2">
        <f t="shared" si="12"/>
        <v>-31821.439439490412</v>
      </c>
      <c r="U59" s="4">
        <f>'American Financial'!J59</f>
        <v>-39605.53</v>
      </c>
      <c r="V59" s="2">
        <f t="shared" si="7"/>
        <v>-31821.439439490412</v>
      </c>
      <c r="W59" s="2">
        <f t="shared" si="0"/>
        <v>7784.0905605095868</v>
      </c>
    </row>
    <row r="60" spans="2:23" x14ac:dyDescent="0.2">
      <c r="B60">
        <f t="shared" si="13"/>
        <v>29</v>
      </c>
      <c r="C60" s="4">
        <f t="shared" si="8"/>
        <v>6457005.2122420389</v>
      </c>
      <c r="D60" s="2">
        <f t="shared" si="1"/>
        <v>31821.439439490412</v>
      </c>
      <c r="E60" s="4">
        <f t="shared" si="2"/>
        <v>20985.27</v>
      </c>
      <c r="F60" s="4">
        <f t="shared" si="9"/>
        <v>10836.169439490412</v>
      </c>
      <c r="G60" s="4">
        <f t="shared" si="3"/>
        <v>6446169.042802549</v>
      </c>
      <c r="H60" s="4">
        <f t="shared" si="4"/>
        <v>0</v>
      </c>
      <c r="I60" s="4">
        <f t="shared" si="5"/>
        <v>0</v>
      </c>
      <c r="J60" s="4">
        <f t="shared" si="10"/>
        <v>-31821.439439490412</v>
      </c>
      <c r="L60" s="2">
        <f t="shared" si="6"/>
        <v>0</v>
      </c>
      <c r="M60" s="55">
        <f t="shared" si="11"/>
        <v>0</v>
      </c>
      <c r="N60" s="2">
        <f t="shared" si="12"/>
        <v>-31821.439439490412</v>
      </c>
      <c r="U60" s="4">
        <f>'American Financial'!J60</f>
        <v>-39605.53</v>
      </c>
      <c r="V60" s="2">
        <f t="shared" si="7"/>
        <v>-31821.439439490412</v>
      </c>
      <c r="W60" s="2">
        <f t="shared" si="0"/>
        <v>7784.0905605095868</v>
      </c>
    </row>
    <row r="61" spans="2:23" x14ac:dyDescent="0.2">
      <c r="B61">
        <f t="shared" si="13"/>
        <v>30</v>
      </c>
      <c r="C61" s="4">
        <f t="shared" si="8"/>
        <v>6446169.042802549</v>
      </c>
      <c r="D61" s="2">
        <f t="shared" si="1"/>
        <v>31821.439439490412</v>
      </c>
      <c r="E61" s="4">
        <f t="shared" si="2"/>
        <v>20950.05</v>
      </c>
      <c r="F61" s="4">
        <f t="shared" si="9"/>
        <v>10871.389439490413</v>
      </c>
      <c r="G61" s="4">
        <f t="shared" si="3"/>
        <v>6435297.6533630583</v>
      </c>
      <c r="H61" s="4">
        <f t="shared" si="4"/>
        <v>0</v>
      </c>
      <c r="I61" s="4">
        <f t="shared" si="5"/>
        <v>0</v>
      </c>
      <c r="J61" s="4">
        <f t="shared" si="10"/>
        <v>-31821.439439490412</v>
      </c>
      <c r="L61" s="2">
        <f t="shared" si="6"/>
        <v>0</v>
      </c>
      <c r="M61" s="55">
        <f t="shared" si="11"/>
        <v>0</v>
      </c>
      <c r="N61" s="2">
        <f t="shared" si="12"/>
        <v>-31821.439439490412</v>
      </c>
      <c r="U61" s="4">
        <f>'American Financial'!J61</f>
        <v>-39605.53</v>
      </c>
      <c r="V61" s="2">
        <f t="shared" si="7"/>
        <v>-31821.439439490412</v>
      </c>
      <c r="W61" s="2">
        <f t="shared" si="0"/>
        <v>7784.0905605095868</v>
      </c>
    </row>
    <row r="62" spans="2:23" x14ac:dyDescent="0.2">
      <c r="B62">
        <f t="shared" si="13"/>
        <v>31</v>
      </c>
      <c r="C62" s="4">
        <f t="shared" si="8"/>
        <v>6435297.6533630583</v>
      </c>
      <c r="D62" s="2">
        <f t="shared" si="1"/>
        <v>31821.439439490412</v>
      </c>
      <c r="E62" s="4">
        <f t="shared" si="2"/>
        <v>20914.72</v>
      </c>
      <c r="F62" s="4">
        <f t="shared" si="9"/>
        <v>10906.719439490411</v>
      </c>
      <c r="G62" s="4">
        <f t="shared" si="3"/>
        <v>6424390.9339235676</v>
      </c>
      <c r="H62" s="4">
        <f t="shared" si="4"/>
        <v>0</v>
      </c>
      <c r="I62" s="4">
        <f t="shared" si="5"/>
        <v>0</v>
      </c>
      <c r="J62" s="4">
        <f t="shared" si="10"/>
        <v>-31821.439439490412</v>
      </c>
      <c r="L62" s="2">
        <f t="shared" si="6"/>
        <v>0</v>
      </c>
      <c r="M62" s="55">
        <f t="shared" si="11"/>
        <v>0</v>
      </c>
      <c r="N62" s="2">
        <f t="shared" si="12"/>
        <v>-31821.439439490412</v>
      </c>
      <c r="U62" s="4">
        <f>'American Financial'!J62</f>
        <v>-39605.53</v>
      </c>
      <c r="V62" s="2">
        <f t="shared" si="7"/>
        <v>-31821.439439490412</v>
      </c>
      <c r="W62" s="2">
        <f t="shared" si="0"/>
        <v>7784.0905605095868</v>
      </c>
    </row>
    <row r="63" spans="2:23" x14ac:dyDescent="0.2">
      <c r="B63">
        <f t="shared" si="13"/>
        <v>32</v>
      </c>
      <c r="C63" s="4">
        <f t="shared" si="8"/>
        <v>6424390.9339235676</v>
      </c>
      <c r="D63" s="2">
        <f t="shared" si="1"/>
        <v>31821.439439490412</v>
      </c>
      <c r="E63" s="4">
        <f t="shared" si="2"/>
        <v>20879.27</v>
      </c>
      <c r="F63" s="4">
        <f t="shared" si="9"/>
        <v>10942.169439490412</v>
      </c>
      <c r="G63" s="4">
        <f t="shared" si="3"/>
        <v>6413448.7644840777</v>
      </c>
      <c r="H63" s="4">
        <f t="shared" si="4"/>
        <v>0</v>
      </c>
      <c r="I63" s="4">
        <f t="shared" si="5"/>
        <v>0</v>
      </c>
      <c r="J63" s="4">
        <f t="shared" si="10"/>
        <v>-31821.439439490412</v>
      </c>
      <c r="L63" s="2">
        <f t="shared" si="6"/>
        <v>0</v>
      </c>
      <c r="M63" s="55">
        <f t="shared" si="11"/>
        <v>0</v>
      </c>
      <c r="N63" s="2">
        <f t="shared" si="12"/>
        <v>-31821.439439490412</v>
      </c>
      <c r="U63" s="4">
        <f>'American Financial'!J63</f>
        <v>-39605.53</v>
      </c>
      <c r="V63" s="2">
        <f t="shared" si="7"/>
        <v>-31821.439439490412</v>
      </c>
      <c r="W63" s="2">
        <f t="shared" si="0"/>
        <v>7784.0905605095868</v>
      </c>
    </row>
    <row r="64" spans="2:23" x14ac:dyDescent="0.2">
      <c r="B64">
        <f t="shared" si="13"/>
        <v>33</v>
      </c>
      <c r="C64" s="4">
        <f t="shared" si="8"/>
        <v>6413448.7644840777</v>
      </c>
      <c r="D64" s="2">
        <f t="shared" si="1"/>
        <v>31821.439439490412</v>
      </c>
      <c r="E64" s="4">
        <f t="shared" si="2"/>
        <v>20843.71</v>
      </c>
      <c r="F64" s="4">
        <f t="shared" si="9"/>
        <v>10977.729439490413</v>
      </c>
      <c r="G64" s="4">
        <f t="shared" si="3"/>
        <v>6402471.0350445872</v>
      </c>
      <c r="H64" s="4">
        <f t="shared" si="4"/>
        <v>0</v>
      </c>
      <c r="I64" s="4">
        <f t="shared" si="5"/>
        <v>0</v>
      </c>
      <c r="J64" s="4">
        <f t="shared" si="10"/>
        <v>-31821.439439490412</v>
      </c>
      <c r="L64" s="2">
        <f t="shared" si="6"/>
        <v>0</v>
      </c>
      <c r="M64" s="55">
        <f t="shared" si="11"/>
        <v>0</v>
      </c>
      <c r="N64" s="2">
        <f t="shared" si="12"/>
        <v>-31821.439439490412</v>
      </c>
      <c r="U64" s="4">
        <f>'American Financial'!J64</f>
        <v>-39605.53</v>
      </c>
      <c r="V64" s="2">
        <f t="shared" si="7"/>
        <v>-31821.439439490412</v>
      </c>
      <c r="W64" s="2">
        <f t="shared" si="0"/>
        <v>7784.0905605095868</v>
      </c>
    </row>
    <row r="65" spans="2:23" x14ac:dyDescent="0.2">
      <c r="B65">
        <f t="shared" si="13"/>
        <v>34</v>
      </c>
      <c r="C65" s="4">
        <f t="shared" si="8"/>
        <v>6402471.0350445872</v>
      </c>
      <c r="D65" s="2">
        <f t="shared" si="1"/>
        <v>31821.439439490412</v>
      </c>
      <c r="E65" s="4">
        <f t="shared" si="2"/>
        <v>20808.03</v>
      </c>
      <c r="F65" s="4">
        <f t="shared" si="9"/>
        <v>11013.409439490413</v>
      </c>
      <c r="G65" s="4">
        <f t="shared" si="3"/>
        <v>6391457.625605097</v>
      </c>
      <c r="H65" s="4">
        <f t="shared" si="4"/>
        <v>0</v>
      </c>
      <c r="I65" s="4">
        <f t="shared" si="5"/>
        <v>0</v>
      </c>
      <c r="J65" s="4">
        <f t="shared" si="10"/>
        <v>-31821.439439490412</v>
      </c>
      <c r="L65" s="2">
        <f t="shared" si="6"/>
        <v>0</v>
      </c>
      <c r="M65" s="55">
        <f t="shared" si="11"/>
        <v>0</v>
      </c>
      <c r="N65" s="2">
        <f t="shared" si="12"/>
        <v>-31821.439439490412</v>
      </c>
      <c r="U65" s="4">
        <f>'American Financial'!J65</f>
        <v>-39605.53</v>
      </c>
      <c r="V65" s="2">
        <f t="shared" si="7"/>
        <v>-31821.439439490412</v>
      </c>
      <c r="W65" s="2">
        <f t="shared" si="0"/>
        <v>7784.0905605095868</v>
      </c>
    </row>
    <row r="66" spans="2:23" x14ac:dyDescent="0.2">
      <c r="B66">
        <f t="shared" si="13"/>
        <v>35</v>
      </c>
      <c r="C66" s="4">
        <f t="shared" si="8"/>
        <v>6391457.625605097</v>
      </c>
      <c r="D66" s="2">
        <f t="shared" si="1"/>
        <v>31821.439439490412</v>
      </c>
      <c r="E66" s="4">
        <f t="shared" si="2"/>
        <v>20772.240000000002</v>
      </c>
      <c r="F66" s="4">
        <f t="shared" si="9"/>
        <v>11049.19943949041</v>
      </c>
      <c r="G66" s="4">
        <f t="shared" si="3"/>
        <v>6380408.4261656068</v>
      </c>
      <c r="H66" s="4">
        <f t="shared" si="4"/>
        <v>0</v>
      </c>
      <c r="I66" s="4">
        <f t="shared" si="5"/>
        <v>0</v>
      </c>
      <c r="J66" s="4">
        <f t="shared" si="10"/>
        <v>-31821.439439490412</v>
      </c>
      <c r="L66" s="2">
        <f t="shared" si="6"/>
        <v>0</v>
      </c>
      <c r="M66" s="55">
        <f t="shared" si="11"/>
        <v>0</v>
      </c>
      <c r="N66" s="2">
        <f t="shared" si="12"/>
        <v>-31821.439439490412</v>
      </c>
      <c r="U66" s="4">
        <f>'American Financial'!J66</f>
        <v>-39605.53</v>
      </c>
      <c r="V66" s="2">
        <f t="shared" si="7"/>
        <v>-31821.439439490412</v>
      </c>
      <c r="W66" s="2">
        <f t="shared" si="0"/>
        <v>7784.0905605095868</v>
      </c>
    </row>
    <row r="67" spans="2:23" x14ac:dyDescent="0.2">
      <c r="B67">
        <f t="shared" si="13"/>
        <v>36</v>
      </c>
      <c r="C67" s="4">
        <f t="shared" si="8"/>
        <v>6380408.4261656068</v>
      </c>
      <c r="D67" s="2">
        <f t="shared" si="1"/>
        <v>31821.439439490412</v>
      </c>
      <c r="E67" s="4">
        <f t="shared" si="2"/>
        <v>20736.330000000002</v>
      </c>
      <c r="F67" s="4">
        <f t="shared" si="9"/>
        <v>11085.10943949041</v>
      </c>
      <c r="G67" s="4">
        <f t="shared" si="3"/>
        <v>6369323.3167261165</v>
      </c>
      <c r="H67" s="4">
        <f t="shared" si="4"/>
        <v>0</v>
      </c>
      <c r="I67" s="4">
        <f t="shared" si="5"/>
        <v>0</v>
      </c>
      <c r="J67" s="4">
        <f t="shared" si="10"/>
        <v>-31821.439439490412</v>
      </c>
      <c r="L67" s="2">
        <f t="shared" si="6"/>
        <v>0</v>
      </c>
      <c r="M67" s="55">
        <f t="shared" si="11"/>
        <v>0</v>
      </c>
      <c r="N67" s="2">
        <f t="shared" si="12"/>
        <v>-31821.439439490412</v>
      </c>
      <c r="U67" s="4">
        <f>'American Financial'!J67</f>
        <v>-39605.53</v>
      </c>
      <c r="V67" s="2">
        <f t="shared" si="7"/>
        <v>-31821.439439490412</v>
      </c>
      <c r="W67" s="2">
        <f t="shared" si="0"/>
        <v>7784.0905605095868</v>
      </c>
    </row>
    <row r="68" spans="2:23" x14ac:dyDescent="0.2">
      <c r="B68">
        <f t="shared" si="13"/>
        <v>37</v>
      </c>
      <c r="C68" s="4">
        <f t="shared" si="8"/>
        <v>6369323.3167261165</v>
      </c>
      <c r="D68" s="2">
        <f t="shared" si="1"/>
        <v>31821.439439490412</v>
      </c>
      <c r="E68" s="4">
        <f t="shared" si="2"/>
        <v>20700.3</v>
      </c>
      <c r="F68" s="4">
        <f t="shared" si="9"/>
        <v>11121.139439490413</v>
      </c>
      <c r="G68" s="4">
        <f t="shared" si="3"/>
        <v>6358202.1772866258</v>
      </c>
      <c r="H68" s="4">
        <f t="shared" si="4"/>
        <v>0</v>
      </c>
      <c r="I68" s="4">
        <f t="shared" si="5"/>
        <v>0</v>
      </c>
      <c r="J68" s="4">
        <f t="shared" si="10"/>
        <v>-31821.439439490412</v>
      </c>
      <c r="L68" s="2">
        <f t="shared" si="6"/>
        <v>0</v>
      </c>
      <c r="M68" s="55">
        <f t="shared" si="11"/>
        <v>0</v>
      </c>
      <c r="N68" s="2">
        <f t="shared" si="12"/>
        <v>-31821.439439490412</v>
      </c>
      <c r="U68" s="4">
        <f>'American Financial'!J68</f>
        <v>-39605.53</v>
      </c>
      <c r="V68" s="2">
        <f t="shared" si="7"/>
        <v>-31821.439439490412</v>
      </c>
      <c r="W68" s="2">
        <f t="shared" si="0"/>
        <v>7784.0905605095868</v>
      </c>
    </row>
    <row r="69" spans="2:23" x14ac:dyDescent="0.2">
      <c r="B69">
        <f t="shared" si="13"/>
        <v>38</v>
      </c>
      <c r="C69" s="4">
        <f t="shared" si="8"/>
        <v>6358202.1772866258</v>
      </c>
      <c r="D69" s="2">
        <f t="shared" si="1"/>
        <v>31821.439439490412</v>
      </c>
      <c r="E69" s="4">
        <f t="shared" si="2"/>
        <v>20664.16</v>
      </c>
      <c r="F69" s="4">
        <f t="shared" si="9"/>
        <v>11157.279439490412</v>
      </c>
      <c r="G69" s="4">
        <f t="shared" si="3"/>
        <v>6347044.8978471356</v>
      </c>
      <c r="H69" s="4">
        <f t="shared" si="4"/>
        <v>0</v>
      </c>
      <c r="I69" s="4">
        <f t="shared" si="5"/>
        <v>0</v>
      </c>
      <c r="J69" s="4">
        <f t="shared" si="10"/>
        <v>-31821.439439490412</v>
      </c>
      <c r="L69" s="2">
        <f t="shared" si="6"/>
        <v>0</v>
      </c>
      <c r="M69" s="55">
        <f t="shared" si="11"/>
        <v>0</v>
      </c>
      <c r="N69" s="2">
        <f t="shared" si="12"/>
        <v>-31821.439439490412</v>
      </c>
      <c r="U69" s="4">
        <f>'American Financial'!J69</f>
        <v>-39605.53</v>
      </c>
      <c r="V69" s="2">
        <f t="shared" si="7"/>
        <v>-31821.439439490412</v>
      </c>
      <c r="W69" s="2">
        <f t="shared" si="0"/>
        <v>7784.0905605095868</v>
      </c>
    </row>
    <row r="70" spans="2:23" x14ac:dyDescent="0.2">
      <c r="B70">
        <f t="shared" si="13"/>
        <v>39</v>
      </c>
      <c r="C70" s="4">
        <f t="shared" si="8"/>
        <v>6347044.8978471356</v>
      </c>
      <c r="D70" s="2">
        <f t="shared" si="1"/>
        <v>31821.439439490412</v>
      </c>
      <c r="E70" s="4">
        <f t="shared" si="2"/>
        <v>20627.900000000001</v>
      </c>
      <c r="F70" s="4">
        <f t="shared" si="9"/>
        <v>11193.539439490411</v>
      </c>
      <c r="G70" s="4">
        <f t="shared" si="3"/>
        <v>6335851.3584076455</v>
      </c>
      <c r="H70" s="4">
        <f t="shared" si="4"/>
        <v>0</v>
      </c>
      <c r="I70" s="4">
        <f t="shared" si="5"/>
        <v>0</v>
      </c>
      <c r="J70" s="4">
        <f t="shared" si="10"/>
        <v>-31821.439439490412</v>
      </c>
      <c r="L70" s="2">
        <f t="shared" si="6"/>
        <v>0</v>
      </c>
      <c r="M70" s="55">
        <f t="shared" si="11"/>
        <v>0</v>
      </c>
      <c r="N70" s="2">
        <f t="shared" si="12"/>
        <v>-31821.439439490412</v>
      </c>
      <c r="U70" s="4">
        <f>'American Financial'!J70</f>
        <v>-39605.53</v>
      </c>
      <c r="V70" s="2">
        <f t="shared" si="7"/>
        <v>-31821.439439490412</v>
      </c>
      <c r="W70" s="2">
        <f t="shared" si="0"/>
        <v>7784.0905605095868</v>
      </c>
    </row>
    <row r="71" spans="2:23" x14ac:dyDescent="0.2">
      <c r="B71">
        <f t="shared" si="13"/>
        <v>40</v>
      </c>
      <c r="C71" s="4">
        <f t="shared" si="8"/>
        <v>6335851.3584076455</v>
      </c>
      <c r="D71" s="2">
        <f t="shared" si="1"/>
        <v>31821.439439490412</v>
      </c>
      <c r="E71" s="4">
        <f t="shared" si="2"/>
        <v>20591.52</v>
      </c>
      <c r="F71" s="4">
        <f t="shared" si="9"/>
        <v>11229.919439490412</v>
      </c>
      <c r="G71" s="4">
        <f t="shared" si="3"/>
        <v>6324621.4389681555</v>
      </c>
      <c r="H71" s="4">
        <f t="shared" si="4"/>
        <v>0</v>
      </c>
      <c r="I71" s="4">
        <f t="shared" si="5"/>
        <v>0</v>
      </c>
      <c r="J71" s="4">
        <f t="shared" si="10"/>
        <v>-31821.439439490412</v>
      </c>
      <c r="L71" s="2">
        <f t="shared" si="6"/>
        <v>0</v>
      </c>
      <c r="M71" s="55">
        <f t="shared" si="11"/>
        <v>0</v>
      </c>
      <c r="N71" s="2">
        <f t="shared" si="12"/>
        <v>-31821.439439490412</v>
      </c>
      <c r="U71" s="4">
        <f>'American Financial'!J71</f>
        <v>-39605.53</v>
      </c>
      <c r="V71" s="2">
        <f t="shared" si="7"/>
        <v>-31821.439439490412</v>
      </c>
      <c r="W71" s="2">
        <f t="shared" si="0"/>
        <v>7784.0905605095868</v>
      </c>
    </row>
    <row r="72" spans="2:23" x14ac:dyDescent="0.2">
      <c r="B72">
        <f t="shared" si="13"/>
        <v>41</v>
      </c>
      <c r="C72" s="4">
        <f t="shared" si="8"/>
        <v>6324621.4389681555</v>
      </c>
      <c r="D72" s="2">
        <f t="shared" si="1"/>
        <v>31821.439439490412</v>
      </c>
      <c r="E72" s="4">
        <f t="shared" si="2"/>
        <v>20555.02</v>
      </c>
      <c r="F72" s="4">
        <f t="shared" si="9"/>
        <v>11266.419439490412</v>
      </c>
      <c r="G72" s="4">
        <f t="shared" si="3"/>
        <v>6313355.0195286656</v>
      </c>
      <c r="H72" s="4">
        <f t="shared" si="4"/>
        <v>0</v>
      </c>
      <c r="I72" s="4">
        <f t="shared" si="5"/>
        <v>0</v>
      </c>
      <c r="J72" s="4">
        <f t="shared" si="10"/>
        <v>-31821.439439490412</v>
      </c>
      <c r="L72" s="2">
        <f t="shared" si="6"/>
        <v>0</v>
      </c>
      <c r="M72" s="55">
        <f t="shared" si="11"/>
        <v>0</v>
      </c>
      <c r="N72" s="2">
        <f t="shared" si="12"/>
        <v>-31821.439439490412</v>
      </c>
      <c r="U72" s="4">
        <f>'American Financial'!J72</f>
        <v>-39605.53</v>
      </c>
      <c r="V72" s="2">
        <f t="shared" si="7"/>
        <v>-31821.439439490412</v>
      </c>
      <c r="W72" s="2">
        <f t="shared" si="0"/>
        <v>7784.0905605095868</v>
      </c>
    </row>
    <row r="73" spans="2:23" x14ac:dyDescent="0.2">
      <c r="B73">
        <f t="shared" si="13"/>
        <v>42</v>
      </c>
      <c r="C73" s="4">
        <f t="shared" si="8"/>
        <v>6313355.0195286656</v>
      </c>
      <c r="D73" s="2">
        <f t="shared" si="1"/>
        <v>31821.439439490412</v>
      </c>
      <c r="E73" s="4">
        <f t="shared" si="2"/>
        <v>20518.400000000001</v>
      </c>
      <c r="F73" s="4">
        <f t="shared" si="9"/>
        <v>11303.039439490411</v>
      </c>
      <c r="G73" s="4">
        <f t="shared" si="3"/>
        <v>6302051.9800891755</v>
      </c>
      <c r="H73" s="4">
        <f t="shared" si="4"/>
        <v>0</v>
      </c>
      <c r="I73" s="4">
        <f t="shared" si="5"/>
        <v>0</v>
      </c>
      <c r="J73" s="4">
        <f t="shared" si="10"/>
        <v>-31821.439439490412</v>
      </c>
      <c r="L73" s="2">
        <f t="shared" si="6"/>
        <v>0</v>
      </c>
      <c r="M73" s="55">
        <f t="shared" si="11"/>
        <v>0</v>
      </c>
      <c r="N73" s="2">
        <f t="shared" si="12"/>
        <v>-31821.439439490412</v>
      </c>
      <c r="U73" s="4">
        <f>'American Financial'!J73</f>
        <v>-39605.53</v>
      </c>
      <c r="V73" s="2">
        <f t="shared" si="7"/>
        <v>-31821.439439490412</v>
      </c>
      <c r="W73" s="2">
        <f t="shared" si="0"/>
        <v>7784.0905605095868</v>
      </c>
    </row>
    <row r="74" spans="2:23" x14ac:dyDescent="0.2">
      <c r="B74">
        <f t="shared" si="13"/>
        <v>43</v>
      </c>
      <c r="C74" s="4">
        <f t="shared" si="8"/>
        <v>6302051.9800891755</v>
      </c>
      <c r="D74" s="2">
        <f t="shared" si="1"/>
        <v>31821.439439490412</v>
      </c>
      <c r="E74" s="4">
        <f t="shared" si="2"/>
        <v>20481.669999999998</v>
      </c>
      <c r="F74" s="4">
        <f t="shared" si="9"/>
        <v>11339.769439490414</v>
      </c>
      <c r="G74" s="4">
        <f t="shared" si="3"/>
        <v>6290712.210649685</v>
      </c>
      <c r="H74" s="4">
        <f t="shared" si="4"/>
        <v>0</v>
      </c>
      <c r="I74" s="4">
        <f t="shared" si="5"/>
        <v>0</v>
      </c>
      <c r="J74" s="4">
        <f t="shared" si="10"/>
        <v>-31821.439439490412</v>
      </c>
      <c r="L74" s="2">
        <f t="shared" si="6"/>
        <v>0</v>
      </c>
      <c r="M74" s="55">
        <f t="shared" si="11"/>
        <v>0</v>
      </c>
      <c r="N74" s="2">
        <f t="shared" si="12"/>
        <v>-31821.439439490412</v>
      </c>
      <c r="U74" s="4">
        <f>'American Financial'!J74</f>
        <v>-39605.53</v>
      </c>
      <c r="V74" s="2">
        <f t="shared" si="7"/>
        <v>-31821.439439490412</v>
      </c>
      <c r="W74" s="2">
        <f t="shared" si="0"/>
        <v>7784.0905605095868</v>
      </c>
    </row>
    <row r="75" spans="2:23" x14ac:dyDescent="0.2">
      <c r="B75">
        <f t="shared" si="13"/>
        <v>44</v>
      </c>
      <c r="C75" s="4">
        <f t="shared" si="8"/>
        <v>6290712.210649685</v>
      </c>
      <c r="D75" s="2">
        <f t="shared" si="1"/>
        <v>31821.439439490412</v>
      </c>
      <c r="E75" s="4">
        <f t="shared" si="2"/>
        <v>20444.810000000001</v>
      </c>
      <c r="F75" s="4">
        <f t="shared" si="9"/>
        <v>11376.629439490411</v>
      </c>
      <c r="G75" s="4">
        <f t="shared" si="3"/>
        <v>6279335.5812101942</v>
      </c>
      <c r="H75" s="4">
        <f t="shared" si="4"/>
        <v>0</v>
      </c>
      <c r="I75" s="4">
        <f t="shared" si="5"/>
        <v>0</v>
      </c>
      <c r="J75" s="4">
        <f t="shared" si="10"/>
        <v>-31821.439439490412</v>
      </c>
      <c r="L75" s="2">
        <f t="shared" si="6"/>
        <v>0</v>
      </c>
      <c r="M75" s="55">
        <f t="shared" si="11"/>
        <v>0</v>
      </c>
      <c r="N75" s="2">
        <f t="shared" si="12"/>
        <v>-31821.439439490412</v>
      </c>
      <c r="U75" s="4">
        <f>'American Financial'!J75</f>
        <v>-39605.53</v>
      </c>
      <c r="V75" s="2">
        <f t="shared" si="7"/>
        <v>-31821.439439490412</v>
      </c>
      <c r="W75" s="2">
        <f t="shared" si="0"/>
        <v>7784.0905605095868</v>
      </c>
    </row>
    <row r="76" spans="2:23" x14ac:dyDescent="0.2">
      <c r="B76">
        <f t="shared" si="13"/>
        <v>45</v>
      </c>
      <c r="C76" s="4">
        <f t="shared" si="8"/>
        <v>6279335.5812101942</v>
      </c>
      <c r="D76" s="2">
        <f t="shared" si="1"/>
        <v>31821.439439490412</v>
      </c>
      <c r="E76" s="4">
        <f t="shared" si="2"/>
        <v>20407.84</v>
      </c>
      <c r="F76" s="4">
        <f t="shared" si="9"/>
        <v>11413.599439490412</v>
      </c>
      <c r="G76" s="4">
        <f t="shared" si="3"/>
        <v>6267921.9817707036</v>
      </c>
      <c r="H76" s="4">
        <f t="shared" si="4"/>
        <v>0</v>
      </c>
      <c r="I76" s="4">
        <f t="shared" si="5"/>
        <v>0</v>
      </c>
      <c r="J76" s="4">
        <f t="shared" si="10"/>
        <v>-31821.439439490412</v>
      </c>
      <c r="L76" s="2">
        <f t="shared" si="6"/>
        <v>0</v>
      </c>
      <c r="M76" s="55">
        <f t="shared" si="11"/>
        <v>0</v>
      </c>
      <c r="N76" s="2">
        <f t="shared" si="12"/>
        <v>-31821.439439490412</v>
      </c>
      <c r="U76" s="4">
        <f>'American Financial'!J76</f>
        <v>-39605.53</v>
      </c>
      <c r="V76" s="2">
        <f t="shared" si="7"/>
        <v>-31821.439439490412</v>
      </c>
      <c r="W76" s="2">
        <f t="shared" si="0"/>
        <v>7784.0905605095868</v>
      </c>
    </row>
    <row r="77" spans="2:23" x14ac:dyDescent="0.2">
      <c r="B77">
        <f t="shared" si="13"/>
        <v>46</v>
      </c>
      <c r="C77" s="4">
        <f t="shared" si="8"/>
        <v>6267921.9817707036</v>
      </c>
      <c r="D77" s="2">
        <f t="shared" si="1"/>
        <v>31821.439439490412</v>
      </c>
      <c r="E77" s="4">
        <f t="shared" si="2"/>
        <v>20370.75</v>
      </c>
      <c r="F77" s="4">
        <f t="shared" si="9"/>
        <v>11450.689439490412</v>
      </c>
      <c r="G77" s="4">
        <f t="shared" si="3"/>
        <v>6256471.2923312131</v>
      </c>
      <c r="H77" s="4">
        <f t="shared" si="4"/>
        <v>0</v>
      </c>
      <c r="I77" s="4">
        <f t="shared" si="5"/>
        <v>0</v>
      </c>
      <c r="J77" s="4">
        <f t="shared" si="10"/>
        <v>-31821.439439490412</v>
      </c>
      <c r="L77" s="2">
        <f t="shared" si="6"/>
        <v>0</v>
      </c>
      <c r="M77" s="55">
        <f t="shared" si="11"/>
        <v>0</v>
      </c>
      <c r="N77" s="2">
        <f t="shared" si="12"/>
        <v>-31821.439439490412</v>
      </c>
      <c r="U77" s="4">
        <f>'American Financial'!J77</f>
        <v>-39605.53</v>
      </c>
      <c r="V77" s="2">
        <f t="shared" si="7"/>
        <v>-31821.439439490412</v>
      </c>
      <c r="W77" s="2">
        <f t="shared" si="0"/>
        <v>7784.0905605095868</v>
      </c>
    </row>
    <row r="78" spans="2:23" x14ac:dyDescent="0.2">
      <c r="B78">
        <f t="shared" si="13"/>
        <v>47</v>
      </c>
      <c r="C78" s="4">
        <f t="shared" si="8"/>
        <v>6256471.2923312131</v>
      </c>
      <c r="D78" s="2">
        <f t="shared" si="1"/>
        <v>31821.439439490412</v>
      </c>
      <c r="E78" s="4">
        <f t="shared" si="2"/>
        <v>20333.53</v>
      </c>
      <c r="F78" s="4">
        <f t="shared" si="9"/>
        <v>11487.909439490413</v>
      </c>
      <c r="G78" s="4">
        <f t="shared" si="3"/>
        <v>6244983.382891723</v>
      </c>
      <c r="H78" s="4">
        <f t="shared" si="4"/>
        <v>0</v>
      </c>
      <c r="I78" s="4">
        <f t="shared" si="5"/>
        <v>0</v>
      </c>
      <c r="J78" s="4">
        <f t="shared" si="10"/>
        <v>-31821.439439490412</v>
      </c>
      <c r="L78" s="2">
        <f t="shared" si="6"/>
        <v>0</v>
      </c>
      <c r="M78" s="55">
        <f t="shared" si="11"/>
        <v>0</v>
      </c>
      <c r="N78" s="2">
        <f t="shared" si="12"/>
        <v>-31821.439439490412</v>
      </c>
      <c r="U78" s="4">
        <f>'American Financial'!J78</f>
        <v>-39605.53</v>
      </c>
      <c r="V78" s="2">
        <f t="shared" si="7"/>
        <v>-31821.439439490412</v>
      </c>
      <c r="W78" s="2">
        <f t="shared" si="0"/>
        <v>7784.0905605095868</v>
      </c>
    </row>
    <row r="79" spans="2:23" x14ac:dyDescent="0.2">
      <c r="B79">
        <f t="shared" si="13"/>
        <v>48</v>
      </c>
      <c r="C79" s="4">
        <f t="shared" si="8"/>
        <v>6244983.382891723</v>
      </c>
      <c r="D79" s="2">
        <f t="shared" si="1"/>
        <v>31821.439439490412</v>
      </c>
      <c r="E79" s="4">
        <f t="shared" si="2"/>
        <v>20296.2</v>
      </c>
      <c r="F79" s="4">
        <f t="shared" si="9"/>
        <v>11525.239439490411</v>
      </c>
      <c r="G79" s="4">
        <f t="shared" si="3"/>
        <v>6233458.1434522327</v>
      </c>
      <c r="H79" s="4">
        <f t="shared" si="4"/>
        <v>0</v>
      </c>
      <c r="I79" s="4">
        <f t="shared" si="5"/>
        <v>0</v>
      </c>
      <c r="J79" s="4">
        <f t="shared" si="10"/>
        <v>-31821.439439490412</v>
      </c>
      <c r="L79" s="2">
        <f t="shared" si="6"/>
        <v>0</v>
      </c>
      <c r="M79" s="55">
        <f t="shared" si="11"/>
        <v>0</v>
      </c>
      <c r="N79" s="2">
        <f t="shared" si="12"/>
        <v>-31821.439439490412</v>
      </c>
      <c r="U79" s="4">
        <f>'American Financial'!J79</f>
        <v>-39605.53</v>
      </c>
      <c r="V79" s="2">
        <f t="shared" si="7"/>
        <v>-31821.439439490412</v>
      </c>
      <c r="W79" s="2">
        <f t="shared" si="0"/>
        <v>7784.0905605095868</v>
      </c>
    </row>
    <row r="80" spans="2:23" x14ac:dyDescent="0.2">
      <c r="B80">
        <f t="shared" si="13"/>
        <v>49</v>
      </c>
      <c r="C80" s="4">
        <f t="shared" si="8"/>
        <v>6233458.1434522327</v>
      </c>
      <c r="D80" s="2">
        <f t="shared" si="1"/>
        <v>31821.439439490412</v>
      </c>
      <c r="E80" s="4">
        <f t="shared" si="2"/>
        <v>20258.740000000002</v>
      </c>
      <c r="F80" s="4">
        <f t="shared" si="9"/>
        <v>11562.69943949041</v>
      </c>
      <c r="G80" s="4">
        <f t="shared" si="3"/>
        <v>6221895.4440127425</v>
      </c>
      <c r="H80" s="4">
        <f t="shared" si="4"/>
        <v>0</v>
      </c>
      <c r="I80" s="4">
        <f t="shared" si="5"/>
        <v>0</v>
      </c>
      <c r="J80" s="4">
        <f t="shared" si="10"/>
        <v>-31821.439439490412</v>
      </c>
      <c r="L80" s="2">
        <f t="shared" si="6"/>
        <v>0</v>
      </c>
      <c r="M80" s="55">
        <f t="shared" si="11"/>
        <v>0</v>
      </c>
      <c r="N80" s="2">
        <f t="shared" si="12"/>
        <v>-31821.439439490412</v>
      </c>
      <c r="U80" s="4">
        <f>'American Financial'!J80</f>
        <v>-39605.53</v>
      </c>
      <c r="V80" s="2">
        <f t="shared" si="7"/>
        <v>-31821.439439490412</v>
      </c>
      <c r="W80" s="2">
        <f t="shared" si="0"/>
        <v>7784.0905605095868</v>
      </c>
    </row>
    <row r="81" spans="2:23" x14ac:dyDescent="0.2">
      <c r="B81">
        <f t="shared" si="13"/>
        <v>50</v>
      </c>
      <c r="C81" s="4">
        <f t="shared" si="8"/>
        <v>6221895.4440127425</v>
      </c>
      <c r="D81" s="2">
        <f t="shared" si="1"/>
        <v>31821.439439490412</v>
      </c>
      <c r="E81" s="4">
        <f t="shared" si="2"/>
        <v>20221.16</v>
      </c>
      <c r="F81" s="4">
        <f t="shared" si="9"/>
        <v>11600.279439490412</v>
      </c>
      <c r="G81" s="4">
        <f t="shared" si="3"/>
        <v>6210295.1645732522</v>
      </c>
      <c r="H81" s="4">
        <f t="shared" si="4"/>
        <v>0</v>
      </c>
      <c r="I81" s="4">
        <f t="shared" si="5"/>
        <v>0</v>
      </c>
      <c r="J81" s="4">
        <f t="shared" si="10"/>
        <v>-31821.439439490412</v>
      </c>
      <c r="L81" s="2">
        <f t="shared" si="6"/>
        <v>0</v>
      </c>
      <c r="M81" s="55">
        <f t="shared" si="11"/>
        <v>0</v>
      </c>
      <c r="N81" s="2">
        <f t="shared" si="12"/>
        <v>-31821.439439490412</v>
      </c>
      <c r="U81" s="4">
        <f>'American Financial'!J81</f>
        <v>-39605.53</v>
      </c>
      <c r="V81" s="2">
        <f t="shared" si="7"/>
        <v>-31821.439439490412</v>
      </c>
      <c r="W81" s="2">
        <f t="shared" si="0"/>
        <v>7784.0905605095868</v>
      </c>
    </row>
    <row r="82" spans="2:23" x14ac:dyDescent="0.2">
      <c r="B82">
        <f t="shared" si="13"/>
        <v>51</v>
      </c>
      <c r="C82" s="4">
        <f t="shared" si="8"/>
        <v>6210295.1645732522</v>
      </c>
      <c r="D82" s="2">
        <f t="shared" si="1"/>
        <v>31821.439439490412</v>
      </c>
      <c r="E82" s="4">
        <f t="shared" si="2"/>
        <v>20183.46</v>
      </c>
      <c r="F82" s="4">
        <f t="shared" si="9"/>
        <v>11637.979439490413</v>
      </c>
      <c r="G82" s="4">
        <f t="shared" si="3"/>
        <v>6198657.1851337617</v>
      </c>
      <c r="H82" s="4">
        <f t="shared" si="4"/>
        <v>0</v>
      </c>
      <c r="I82" s="4">
        <f t="shared" si="5"/>
        <v>0</v>
      </c>
      <c r="J82" s="4">
        <f t="shared" si="10"/>
        <v>-31821.439439490412</v>
      </c>
      <c r="L82" s="2">
        <f t="shared" si="6"/>
        <v>0</v>
      </c>
      <c r="M82" s="55">
        <f t="shared" si="11"/>
        <v>0</v>
      </c>
      <c r="N82" s="2">
        <f t="shared" si="12"/>
        <v>-31821.439439490412</v>
      </c>
      <c r="U82" s="4">
        <f>'American Financial'!J82</f>
        <v>-39605.53</v>
      </c>
      <c r="V82" s="2">
        <f t="shared" si="7"/>
        <v>-31821.439439490412</v>
      </c>
      <c r="W82" s="2">
        <f t="shared" si="0"/>
        <v>7784.0905605095868</v>
      </c>
    </row>
    <row r="83" spans="2:23" x14ac:dyDescent="0.2">
      <c r="B83">
        <f t="shared" si="13"/>
        <v>52</v>
      </c>
      <c r="C83" s="4">
        <f t="shared" si="8"/>
        <v>6198657.1851337617</v>
      </c>
      <c r="D83" s="2">
        <f t="shared" si="1"/>
        <v>31821.439439490412</v>
      </c>
      <c r="E83" s="4">
        <f t="shared" si="2"/>
        <v>20145.64</v>
      </c>
      <c r="F83" s="4">
        <f t="shared" si="9"/>
        <v>11675.799439490413</v>
      </c>
      <c r="G83" s="4">
        <f t="shared" si="3"/>
        <v>6186981.385694271</v>
      </c>
      <c r="H83" s="4">
        <f t="shared" si="4"/>
        <v>0</v>
      </c>
      <c r="I83" s="4">
        <f t="shared" si="5"/>
        <v>0</v>
      </c>
      <c r="J83" s="4">
        <f t="shared" si="10"/>
        <v>-31821.439439490412</v>
      </c>
      <c r="L83" s="2">
        <f t="shared" si="6"/>
        <v>0</v>
      </c>
      <c r="M83" s="55">
        <f t="shared" si="11"/>
        <v>0</v>
      </c>
      <c r="N83" s="2">
        <f t="shared" si="12"/>
        <v>-31821.439439490412</v>
      </c>
      <c r="U83" s="4">
        <f>'American Financial'!J83</f>
        <v>-39605.53</v>
      </c>
      <c r="V83" s="2">
        <f t="shared" si="7"/>
        <v>-31821.439439490412</v>
      </c>
      <c r="W83" s="2">
        <f t="shared" si="0"/>
        <v>7784.0905605095868</v>
      </c>
    </row>
    <row r="84" spans="2:23" x14ac:dyDescent="0.2">
      <c r="B84">
        <f t="shared" si="13"/>
        <v>53</v>
      </c>
      <c r="C84" s="4">
        <f t="shared" si="8"/>
        <v>6186981.385694271</v>
      </c>
      <c r="D84" s="2">
        <f t="shared" si="1"/>
        <v>31821.439439490412</v>
      </c>
      <c r="E84" s="4">
        <f t="shared" si="2"/>
        <v>20107.689999999999</v>
      </c>
      <c r="F84" s="4">
        <f t="shared" si="9"/>
        <v>11713.749439490413</v>
      </c>
      <c r="G84" s="4">
        <f t="shared" si="3"/>
        <v>6175267.6362547809</v>
      </c>
      <c r="H84" s="4">
        <f t="shared" si="4"/>
        <v>0</v>
      </c>
      <c r="I84" s="4">
        <f t="shared" si="5"/>
        <v>0</v>
      </c>
      <c r="J84" s="4">
        <f t="shared" si="10"/>
        <v>-31821.439439490412</v>
      </c>
      <c r="L84" s="2">
        <f t="shared" si="6"/>
        <v>0</v>
      </c>
      <c r="M84" s="55">
        <f t="shared" si="11"/>
        <v>0</v>
      </c>
      <c r="N84" s="2">
        <f t="shared" si="12"/>
        <v>-31821.439439490412</v>
      </c>
      <c r="U84" s="4">
        <f>'American Financial'!J84</f>
        <v>-39605.53</v>
      </c>
      <c r="V84" s="2">
        <f t="shared" si="7"/>
        <v>-31821.439439490412</v>
      </c>
      <c r="W84" s="2">
        <f t="shared" si="0"/>
        <v>7784.0905605095868</v>
      </c>
    </row>
    <row r="85" spans="2:23" x14ac:dyDescent="0.2">
      <c r="B85">
        <f t="shared" si="13"/>
        <v>54</v>
      </c>
      <c r="C85" s="4">
        <f t="shared" si="8"/>
        <v>6175267.6362547809</v>
      </c>
      <c r="D85" s="2">
        <f t="shared" si="1"/>
        <v>31821.439439490412</v>
      </c>
      <c r="E85" s="4">
        <f t="shared" si="2"/>
        <v>20069.62</v>
      </c>
      <c r="F85" s="4">
        <f t="shared" si="9"/>
        <v>11751.819439490413</v>
      </c>
      <c r="G85" s="4">
        <f t="shared" si="3"/>
        <v>6163515.8168152906</v>
      </c>
      <c r="H85" s="4">
        <f t="shared" si="4"/>
        <v>0</v>
      </c>
      <c r="I85" s="4">
        <f t="shared" si="5"/>
        <v>0</v>
      </c>
      <c r="J85" s="4">
        <f t="shared" si="10"/>
        <v>-31821.439439490412</v>
      </c>
      <c r="L85" s="2">
        <f t="shared" si="6"/>
        <v>0</v>
      </c>
      <c r="M85" s="55">
        <f t="shared" si="11"/>
        <v>0</v>
      </c>
      <c r="N85" s="2">
        <f t="shared" si="12"/>
        <v>-31821.439439490412</v>
      </c>
      <c r="U85" s="4">
        <f>'American Financial'!J85</f>
        <v>-39605.53</v>
      </c>
      <c r="V85" s="2">
        <f t="shared" si="7"/>
        <v>-31821.439439490412</v>
      </c>
      <c r="W85" s="2">
        <f t="shared" si="0"/>
        <v>7784.0905605095868</v>
      </c>
    </row>
    <row r="86" spans="2:23" x14ac:dyDescent="0.2">
      <c r="B86">
        <f t="shared" si="13"/>
        <v>55</v>
      </c>
      <c r="C86" s="4">
        <f t="shared" si="8"/>
        <v>6163515.8168152906</v>
      </c>
      <c r="D86" s="2">
        <f t="shared" si="1"/>
        <v>31821.439439490412</v>
      </c>
      <c r="E86" s="4">
        <f t="shared" si="2"/>
        <v>20031.43</v>
      </c>
      <c r="F86" s="4">
        <f t="shared" si="9"/>
        <v>11790.009439490412</v>
      </c>
      <c r="G86" s="4">
        <f t="shared" si="3"/>
        <v>6151725.8073757999</v>
      </c>
      <c r="H86" s="4">
        <f t="shared" si="4"/>
        <v>0</v>
      </c>
      <c r="I86" s="4">
        <f t="shared" si="5"/>
        <v>0</v>
      </c>
      <c r="J86" s="4">
        <f t="shared" si="10"/>
        <v>-31821.439439490412</v>
      </c>
      <c r="L86" s="2">
        <f t="shared" si="6"/>
        <v>0</v>
      </c>
      <c r="M86" s="55">
        <f t="shared" si="11"/>
        <v>0</v>
      </c>
      <c r="N86" s="2">
        <f t="shared" si="12"/>
        <v>-31821.439439490412</v>
      </c>
      <c r="U86" s="4">
        <f>'American Financial'!J86</f>
        <v>-39605.53</v>
      </c>
      <c r="V86" s="2">
        <f t="shared" si="7"/>
        <v>-31821.439439490412</v>
      </c>
      <c r="W86" s="2">
        <f t="shared" si="0"/>
        <v>7784.0905605095868</v>
      </c>
    </row>
    <row r="87" spans="2:23" x14ac:dyDescent="0.2">
      <c r="B87">
        <f t="shared" si="13"/>
        <v>56</v>
      </c>
      <c r="C87" s="4">
        <f t="shared" si="8"/>
        <v>6151725.8073757999</v>
      </c>
      <c r="D87" s="2">
        <f t="shared" si="1"/>
        <v>31821.439439490412</v>
      </c>
      <c r="E87" s="4">
        <f t="shared" si="2"/>
        <v>19993.11</v>
      </c>
      <c r="F87" s="4">
        <f t="shared" si="9"/>
        <v>11828.329439490411</v>
      </c>
      <c r="G87" s="4">
        <f t="shared" si="3"/>
        <v>6139897.4779363098</v>
      </c>
      <c r="H87" s="4">
        <f t="shared" si="4"/>
        <v>0</v>
      </c>
      <c r="I87" s="4">
        <f t="shared" si="5"/>
        <v>0</v>
      </c>
      <c r="J87" s="4">
        <f t="shared" si="10"/>
        <v>-31821.439439490412</v>
      </c>
      <c r="L87" s="2">
        <f t="shared" si="6"/>
        <v>0</v>
      </c>
      <c r="M87" s="55">
        <f t="shared" si="11"/>
        <v>0</v>
      </c>
      <c r="N87" s="2">
        <f t="shared" si="12"/>
        <v>-31821.439439490412</v>
      </c>
      <c r="U87" s="4">
        <f>'American Financial'!J87</f>
        <v>-39605.53</v>
      </c>
      <c r="V87" s="2">
        <f t="shared" si="7"/>
        <v>-31821.439439490412</v>
      </c>
      <c r="W87" s="2">
        <f t="shared" si="0"/>
        <v>7784.0905605095868</v>
      </c>
    </row>
    <row r="88" spans="2:23" x14ac:dyDescent="0.2">
      <c r="B88">
        <f t="shared" si="13"/>
        <v>57</v>
      </c>
      <c r="C88" s="4">
        <f t="shared" si="8"/>
        <v>6139897.4779363098</v>
      </c>
      <c r="D88" s="2">
        <f t="shared" si="1"/>
        <v>31821.439439490412</v>
      </c>
      <c r="E88" s="4">
        <f t="shared" si="2"/>
        <v>19954.669999999998</v>
      </c>
      <c r="F88" s="4">
        <f t="shared" si="9"/>
        <v>11866.769439490414</v>
      </c>
      <c r="G88" s="4">
        <f t="shared" si="3"/>
        <v>6128030.7084968193</v>
      </c>
      <c r="H88" s="4">
        <f t="shared" si="4"/>
        <v>0</v>
      </c>
      <c r="I88" s="4">
        <f t="shared" si="5"/>
        <v>0</v>
      </c>
      <c r="J88" s="4">
        <f t="shared" si="10"/>
        <v>-31821.439439490412</v>
      </c>
      <c r="L88" s="2">
        <f t="shared" si="6"/>
        <v>0</v>
      </c>
      <c r="M88" s="55">
        <f t="shared" si="11"/>
        <v>0</v>
      </c>
      <c r="N88" s="2">
        <f t="shared" si="12"/>
        <v>-31821.439439490412</v>
      </c>
      <c r="U88" s="4">
        <f>'American Financial'!J88</f>
        <v>-39605.53</v>
      </c>
      <c r="V88" s="2">
        <f t="shared" si="7"/>
        <v>-31821.439439490412</v>
      </c>
      <c r="W88" s="2">
        <f t="shared" si="0"/>
        <v>7784.0905605095868</v>
      </c>
    </row>
    <row r="89" spans="2:23" x14ac:dyDescent="0.2">
      <c r="B89">
        <f t="shared" si="13"/>
        <v>58</v>
      </c>
      <c r="C89" s="4">
        <f t="shared" si="8"/>
        <v>6128030.7084968193</v>
      </c>
      <c r="D89" s="2">
        <f t="shared" si="1"/>
        <v>31821.439439490412</v>
      </c>
      <c r="E89" s="4">
        <f t="shared" si="2"/>
        <v>19916.099999999999</v>
      </c>
      <c r="F89" s="4">
        <f t="shared" si="9"/>
        <v>11905.339439490413</v>
      </c>
      <c r="G89" s="4">
        <f t="shared" si="3"/>
        <v>6116125.3690573284</v>
      </c>
      <c r="H89" s="4">
        <f t="shared" si="4"/>
        <v>0</v>
      </c>
      <c r="I89" s="4">
        <f t="shared" si="5"/>
        <v>0</v>
      </c>
      <c r="J89" s="4">
        <f t="shared" si="10"/>
        <v>-31821.439439490412</v>
      </c>
      <c r="L89" s="2">
        <f t="shared" si="6"/>
        <v>0</v>
      </c>
      <c r="M89" s="55">
        <f t="shared" si="11"/>
        <v>0</v>
      </c>
      <c r="N89" s="2">
        <f t="shared" si="12"/>
        <v>-31821.439439490412</v>
      </c>
      <c r="U89" s="4">
        <f>'American Financial'!J89</f>
        <v>-39605.53</v>
      </c>
      <c r="V89" s="2">
        <f t="shared" si="7"/>
        <v>-31821.439439490412</v>
      </c>
      <c r="W89" s="2">
        <f t="shared" si="0"/>
        <v>7784.0905605095868</v>
      </c>
    </row>
    <row r="90" spans="2:23" x14ac:dyDescent="0.2">
      <c r="B90">
        <f t="shared" si="13"/>
        <v>59</v>
      </c>
      <c r="C90" s="4">
        <f t="shared" si="8"/>
        <v>6116125.3690573284</v>
      </c>
      <c r="D90" s="2">
        <f t="shared" si="1"/>
        <v>31821.439439490412</v>
      </c>
      <c r="E90" s="4">
        <f t="shared" si="2"/>
        <v>19877.41</v>
      </c>
      <c r="F90" s="4">
        <f t="shared" si="9"/>
        <v>11944.029439490412</v>
      </c>
      <c r="G90" s="4">
        <f t="shared" si="3"/>
        <v>6104181.3396178382</v>
      </c>
      <c r="H90" s="4">
        <f t="shared" si="4"/>
        <v>0</v>
      </c>
      <c r="I90" s="4">
        <f t="shared" si="5"/>
        <v>0</v>
      </c>
      <c r="J90" s="4">
        <f t="shared" si="10"/>
        <v>-31821.439439490412</v>
      </c>
      <c r="L90" s="2">
        <f t="shared" si="6"/>
        <v>0</v>
      </c>
      <c r="M90" s="55">
        <f t="shared" si="11"/>
        <v>0</v>
      </c>
      <c r="N90" s="2">
        <f t="shared" si="12"/>
        <v>-31821.439439490412</v>
      </c>
      <c r="U90" s="4">
        <f>'American Financial'!J90</f>
        <v>-39605.53</v>
      </c>
      <c r="V90" s="2">
        <f t="shared" si="7"/>
        <v>-31821.439439490412</v>
      </c>
      <c r="W90" s="2">
        <f t="shared" si="0"/>
        <v>7784.0905605095868</v>
      </c>
    </row>
    <row r="91" spans="2:23" x14ac:dyDescent="0.2">
      <c r="B91">
        <f t="shared" si="13"/>
        <v>60</v>
      </c>
      <c r="C91" s="4">
        <f t="shared" si="8"/>
        <v>6104181.3396178382</v>
      </c>
      <c r="D91" s="2">
        <f t="shared" si="1"/>
        <v>31821.439439490412</v>
      </c>
      <c r="E91" s="4">
        <f t="shared" si="2"/>
        <v>19838.59</v>
      </c>
      <c r="F91" s="4">
        <f t="shared" si="9"/>
        <v>11982.849439490412</v>
      </c>
      <c r="G91" s="4">
        <f t="shared" si="3"/>
        <v>6092198.4901783476</v>
      </c>
      <c r="H91" s="4">
        <f t="shared" si="4"/>
        <v>0</v>
      </c>
      <c r="I91" s="4">
        <f t="shared" si="5"/>
        <v>0</v>
      </c>
      <c r="J91" s="4">
        <f t="shared" si="10"/>
        <v>-31821.439439490412</v>
      </c>
      <c r="L91" s="2">
        <f t="shared" si="6"/>
        <v>0</v>
      </c>
      <c r="M91" s="55">
        <f t="shared" si="11"/>
        <v>0</v>
      </c>
      <c r="N91" s="2">
        <f t="shared" si="12"/>
        <v>-31821.439439490412</v>
      </c>
      <c r="U91" s="4">
        <f>'American Financial'!J91</f>
        <v>-39605.53</v>
      </c>
      <c r="V91" s="2">
        <f t="shared" si="7"/>
        <v>-31821.439439490412</v>
      </c>
      <c r="W91" s="2">
        <f t="shared" si="0"/>
        <v>7784.0905605095868</v>
      </c>
    </row>
    <row r="92" spans="2:23" x14ac:dyDescent="0.2">
      <c r="B92">
        <f t="shared" si="13"/>
        <v>61</v>
      </c>
      <c r="C92" s="4">
        <f t="shared" si="8"/>
        <v>6092198.4901783476</v>
      </c>
      <c r="D92" s="2">
        <f t="shared" si="1"/>
        <v>31821.439439490412</v>
      </c>
      <c r="E92" s="4">
        <f t="shared" si="2"/>
        <v>19799.650000000001</v>
      </c>
      <c r="F92" s="4">
        <f t="shared" si="9"/>
        <v>12021.789439490411</v>
      </c>
      <c r="G92" s="4">
        <f t="shared" si="3"/>
        <v>6080176.7007388575</v>
      </c>
      <c r="H92" s="4">
        <f t="shared" si="4"/>
        <v>0</v>
      </c>
      <c r="I92" s="4">
        <f t="shared" si="5"/>
        <v>0</v>
      </c>
      <c r="J92" s="4">
        <f t="shared" si="10"/>
        <v>-31821.439439490412</v>
      </c>
      <c r="L92" s="2">
        <f t="shared" si="6"/>
        <v>0</v>
      </c>
      <c r="M92" s="55">
        <f t="shared" si="11"/>
        <v>0</v>
      </c>
      <c r="N92" s="2">
        <f t="shared" si="12"/>
        <v>-31821.439439490412</v>
      </c>
      <c r="U92" s="4">
        <f>'American Financial'!J92</f>
        <v>-39605.53</v>
      </c>
      <c r="V92" s="2">
        <f t="shared" si="7"/>
        <v>-31821.439439490412</v>
      </c>
      <c r="W92" s="2">
        <f t="shared" si="0"/>
        <v>7784.0905605095868</v>
      </c>
    </row>
    <row r="93" spans="2:23" x14ac:dyDescent="0.2">
      <c r="B93">
        <f t="shared" si="13"/>
        <v>62</v>
      </c>
      <c r="C93" s="4">
        <f t="shared" si="8"/>
        <v>6080176.7007388575</v>
      </c>
      <c r="D93" s="2">
        <f t="shared" si="1"/>
        <v>31821.439439490412</v>
      </c>
      <c r="E93" s="4">
        <f t="shared" si="2"/>
        <v>19760.57</v>
      </c>
      <c r="F93" s="4">
        <f t="shared" si="9"/>
        <v>12060.869439490412</v>
      </c>
      <c r="G93" s="4">
        <f t="shared" si="3"/>
        <v>6068115.8312993674</v>
      </c>
      <c r="H93" s="4">
        <f t="shared" si="4"/>
        <v>0</v>
      </c>
      <c r="I93" s="4">
        <f t="shared" si="5"/>
        <v>0</v>
      </c>
      <c r="J93" s="4">
        <f t="shared" si="10"/>
        <v>-31821.439439490412</v>
      </c>
      <c r="L93" s="2">
        <f t="shared" si="6"/>
        <v>0</v>
      </c>
      <c r="M93" s="55">
        <f t="shared" si="11"/>
        <v>0</v>
      </c>
      <c r="N93" s="2">
        <f t="shared" si="12"/>
        <v>-31821.439439490412</v>
      </c>
      <c r="U93" s="4">
        <f>'American Financial'!J93</f>
        <v>-39605.53</v>
      </c>
      <c r="V93" s="2">
        <f t="shared" si="7"/>
        <v>-31821.439439490412</v>
      </c>
      <c r="W93" s="2">
        <f t="shared" si="0"/>
        <v>7784.0905605095868</v>
      </c>
    </row>
    <row r="94" spans="2:23" x14ac:dyDescent="0.2">
      <c r="B94">
        <f t="shared" si="13"/>
        <v>63</v>
      </c>
      <c r="C94" s="4">
        <f t="shared" si="8"/>
        <v>6068115.8312993674</v>
      </c>
      <c r="D94" s="2">
        <f t="shared" si="1"/>
        <v>31821.439439490412</v>
      </c>
      <c r="E94" s="4">
        <f t="shared" si="2"/>
        <v>19721.38</v>
      </c>
      <c r="F94" s="4">
        <f t="shared" si="9"/>
        <v>12100.059439490411</v>
      </c>
      <c r="G94" s="4">
        <f t="shared" si="3"/>
        <v>6056015.7718598768</v>
      </c>
      <c r="H94" s="4">
        <f t="shared" si="4"/>
        <v>0</v>
      </c>
      <c r="I94" s="4">
        <f t="shared" si="5"/>
        <v>0</v>
      </c>
      <c r="J94" s="4">
        <f t="shared" si="10"/>
        <v>-31821.439439490412</v>
      </c>
      <c r="L94" s="2">
        <f t="shared" si="6"/>
        <v>0</v>
      </c>
      <c r="M94" s="55">
        <f t="shared" si="11"/>
        <v>0</v>
      </c>
      <c r="N94" s="2">
        <f t="shared" si="12"/>
        <v>-31821.439439490412</v>
      </c>
      <c r="U94" s="4">
        <f>'American Financial'!J94</f>
        <v>-39605.53</v>
      </c>
      <c r="V94" s="2">
        <f t="shared" si="7"/>
        <v>-31821.439439490412</v>
      </c>
      <c r="W94" s="2">
        <f t="shared" si="0"/>
        <v>7784.0905605095868</v>
      </c>
    </row>
    <row r="95" spans="2:23" x14ac:dyDescent="0.2">
      <c r="B95">
        <f t="shared" si="13"/>
        <v>64</v>
      </c>
      <c r="C95" s="4">
        <f t="shared" si="8"/>
        <v>6056015.7718598768</v>
      </c>
      <c r="D95" s="2">
        <f t="shared" si="1"/>
        <v>31821.439439490412</v>
      </c>
      <c r="E95" s="4">
        <f t="shared" si="2"/>
        <v>19682.05</v>
      </c>
      <c r="F95" s="4">
        <f t="shared" si="9"/>
        <v>12139.389439490413</v>
      </c>
      <c r="G95" s="4">
        <f t="shared" si="3"/>
        <v>6043876.3824203862</v>
      </c>
      <c r="H95" s="4">
        <f t="shared" si="4"/>
        <v>0</v>
      </c>
      <c r="I95" s="4">
        <f t="shared" si="5"/>
        <v>0</v>
      </c>
      <c r="J95" s="4">
        <f t="shared" si="10"/>
        <v>-31821.439439490412</v>
      </c>
      <c r="L95" s="2">
        <f t="shared" si="6"/>
        <v>0</v>
      </c>
      <c r="M95" s="55">
        <f t="shared" si="11"/>
        <v>0</v>
      </c>
      <c r="N95" s="2">
        <f t="shared" si="12"/>
        <v>-31821.439439490412</v>
      </c>
      <c r="U95" s="4">
        <f>'American Financial'!J95</f>
        <v>-39605.53</v>
      </c>
      <c r="V95" s="2">
        <f t="shared" si="7"/>
        <v>-31821.439439490412</v>
      </c>
      <c r="W95" s="2">
        <f t="shared" ref="W95:W158" si="14">V95-U95</f>
        <v>7784.0905605095868</v>
      </c>
    </row>
    <row r="96" spans="2:23" x14ac:dyDescent="0.2">
      <c r="B96">
        <f t="shared" si="13"/>
        <v>65</v>
      </c>
      <c r="C96" s="4">
        <f t="shared" si="8"/>
        <v>6043876.3824203862</v>
      </c>
      <c r="D96" s="2">
        <f t="shared" ref="D96:D159" si="15">IF(B96&lt;=$C$12,IF(B96&lt;=$C$7,ROUND($C$4*$C$8/$C$6,2),$C$20),0)</f>
        <v>31821.439439490412</v>
      </c>
      <c r="E96" s="4">
        <f t="shared" ref="E96:E159" si="16">IF(B96&lt;=$C$12,ROUND(C96*$C$8/$C$6,2),0)</f>
        <v>19642.599999999999</v>
      </c>
      <c r="F96" s="4">
        <f t="shared" si="9"/>
        <v>12178.839439490413</v>
      </c>
      <c r="G96" s="4">
        <f t="shared" ref="G96:G159" si="17">IF(B96&lt;=$C$12,C96-F96,0)</f>
        <v>6031697.5429808954</v>
      </c>
      <c r="H96" s="4">
        <f t="shared" ref="H96:H159" si="18">IF(B96=$C$12,$C$13*G96,0)</f>
        <v>0</v>
      </c>
      <c r="I96" s="4">
        <f t="shared" ref="I96:I159" si="19">IF(B96=$C$12,G96+H96,0)</f>
        <v>0</v>
      </c>
      <c r="J96" s="4">
        <f t="shared" si="10"/>
        <v>-31821.439439490412</v>
      </c>
      <c r="L96" s="2">
        <f t="shared" ref="L96:L159" si="20">IF(B96&lt;=$C$12,L95+$M$16,0)</f>
        <v>0</v>
      </c>
      <c r="M96" s="55">
        <f t="shared" si="11"/>
        <v>0</v>
      </c>
      <c r="N96" s="2">
        <f t="shared" si="12"/>
        <v>-31821.439439490412</v>
      </c>
      <c r="U96" s="4">
        <f>'American Financial'!J96</f>
        <v>-39605.53</v>
      </c>
      <c r="V96" s="2">
        <f t="shared" ref="V96:V159" si="21">J96</f>
        <v>-31821.439439490412</v>
      </c>
      <c r="W96" s="2">
        <f t="shared" si="14"/>
        <v>7784.0905605095868</v>
      </c>
    </row>
    <row r="97" spans="2:23" x14ac:dyDescent="0.2">
      <c r="B97">
        <f t="shared" si="13"/>
        <v>66</v>
      </c>
      <c r="C97" s="4">
        <f t="shared" ref="C97:C160" si="22">IF(B97&lt;=$C$12,G96,0)</f>
        <v>6031697.5429808954</v>
      </c>
      <c r="D97" s="2">
        <f t="shared" si="15"/>
        <v>31821.439439490412</v>
      </c>
      <c r="E97" s="4">
        <f t="shared" si="16"/>
        <v>19603.02</v>
      </c>
      <c r="F97" s="4">
        <f t="shared" ref="F97:F160" si="23">IF(B97&lt;=$C$12,D97-E97,0)</f>
        <v>12218.419439490412</v>
      </c>
      <c r="G97" s="4">
        <f t="shared" si="17"/>
        <v>6019479.1235414054</v>
      </c>
      <c r="H97" s="4">
        <f t="shared" si="18"/>
        <v>0</v>
      </c>
      <c r="I97" s="4">
        <f t="shared" si="19"/>
        <v>0</v>
      </c>
      <c r="J97" s="4">
        <f t="shared" ref="J97:J160" si="24">IF(B97&lt;=$C$12,-D97-I97,0)</f>
        <v>-31821.439439490412</v>
      </c>
      <c r="L97" s="2">
        <f t="shared" si="20"/>
        <v>0</v>
      </c>
      <c r="M97" s="55">
        <f t="shared" ref="M97:M160" si="25">($M$17/$C$6)*L97</f>
        <v>0</v>
      </c>
      <c r="N97" s="2">
        <f t="shared" ref="N97:N160" si="26">J97-M97</f>
        <v>-31821.439439490412</v>
      </c>
      <c r="U97" s="4">
        <f>'American Financial'!J97</f>
        <v>-39605.53</v>
      </c>
      <c r="V97" s="2">
        <f t="shared" si="21"/>
        <v>-31821.439439490412</v>
      </c>
      <c r="W97" s="2">
        <f t="shared" si="14"/>
        <v>7784.0905605095868</v>
      </c>
    </row>
    <row r="98" spans="2:23" x14ac:dyDescent="0.2">
      <c r="B98">
        <f t="shared" ref="B98:B161" si="27">B97+1</f>
        <v>67</v>
      </c>
      <c r="C98" s="4">
        <f t="shared" si="22"/>
        <v>6019479.1235414054</v>
      </c>
      <c r="D98" s="2">
        <f t="shared" si="15"/>
        <v>31821.439439490412</v>
      </c>
      <c r="E98" s="4">
        <f t="shared" si="16"/>
        <v>19563.310000000001</v>
      </c>
      <c r="F98" s="4">
        <f t="shared" si="23"/>
        <v>12258.129439490411</v>
      </c>
      <c r="G98" s="4">
        <f t="shared" si="17"/>
        <v>6007220.9941019146</v>
      </c>
      <c r="H98" s="4">
        <f t="shared" si="18"/>
        <v>0</v>
      </c>
      <c r="I98" s="4">
        <f t="shared" si="19"/>
        <v>0</v>
      </c>
      <c r="J98" s="4">
        <f t="shared" si="24"/>
        <v>-31821.439439490412</v>
      </c>
      <c r="L98" s="2">
        <f t="shared" si="20"/>
        <v>0</v>
      </c>
      <c r="M98" s="55">
        <f t="shared" si="25"/>
        <v>0</v>
      </c>
      <c r="N98" s="2">
        <f t="shared" si="26"/>
        <v>-31821.439439490412</v>
      </c>
      <c r="U98" s="4">
        <f>'American Financial'!J98</f>
        <v>-39605.53</v>
      </c>
      <c r="V98" s="2">
        <f t="shared" si="21"/>
        <v>-31821.439439490412</v>
      </c>
      <c r="W98" s="2">
        <f t="shared" si="14"/>
        <v>7784.0905605095868</v>
      </c>
    </row>
    <row r="99" spans="2:23" x14ac:dyDescent="0.2">
      <c r="B99">
        <f t="shared" si="27"/>
        <v>68</v>
      </c>
      <c r="C99" s="4">
        <f t="shared" si="22"/>
        <v>6007220.9941019146</v>
      </c>
      <c r="D99" s="2">
        <f t="shared" si="15"/>
        <v>31821.439439490412</v>
      </c>
      <c r="E99" s="4">
        <f t="shared" si="16"/>
        <v>19523.47</v>
      </c>
      <c r="F99" s="4">
        <f t="shared" si="23"/>
        <v>12297.969439490411</v>
      </c>
      <c r="G99" s="4">
        <f t="shared" si="17"/>
        <v>5994923.0246624239</v>
      </c>
      <c r="H99" s="4">
        <f t="shared" si="18"/>
        <v>0</v>
      </c>
      <c r="I99" s="4">
        <f t="shared" si="19"/>
        <v>0</v>
      </c>
      <c r="J99" s="4">
        <f t="shared" si="24"/>
        <v>-31821.439439490412</v>
      </c>
      <c r="L99" s="2">
        <f t="shared" si="20"/>
        <v>0</v>
      </c>
      <c r="M99" s="55">
        <f t="shared" si="25"/>
        <v>0</v>
      </c>
      <c r="N99" s="2">
        <f t="shared" si="26"/>
        <v>-31821.439439490412</v>
      </c>
      <c r="U99" s="4">
        <f>'American Financial'!J99</f>
        <v>-39605.53</v>
      </c>
      <c r="V99" s="2">
        <f t="shared" si="21"/>
        <v>-31821.439439490412</v>
      </c>
      <c r="W99" s="2">
        <f t="shared" si="14"/>
        <v>7784.0905605095868</v>
      </c>
    </row>
    <row r="100" spans="2:23" x14ac:dyDescent="0.2">
      <c r="B100">
        <f t="shared" si="27"/>
        <v>69</v>
      </c>
      <c r="C100" s="4">
        <f t="shared" si="22"/>
        <v>5994923.0246624239</v>
      </c>
      <c r="D100" s="2">
        <f t="shared" si="15"/>
        <v>31821.439439490412</v>
      </c>
      <c r="E100" s="4">
        <f t="shared" si="16"/>
        <v>19483.5</v>
      </c>
      <c r="F100" s="4">
        <f t="shared" si="23"/>
        <v>12337.939439490412</v>
      </c>
      <c r="G100" s="4">
        <f t="shared" si="17"/>
        <v>5982585.0852229334</v>
      </c>
      <c r="H100" s="4">
        <f t="shared" si="18"/>
        <v>0</v>
      </c>
      <c r="I100" s="4">
        <f t="shared" si="19"/>
        <v>0</v>
      </c>
      <c r="J100" s="4">
        <f t="shared" si="24"/>
        <v>-31821.439439490412</v>
      </c>
      <c r="L100" s="2">
        <f t="shared" si="20"/>
        <v>0</v>
      </c>
      <c r="M100" s="55">
        <f t="shared" si="25"/>
        <v>0</v>
      </c>
      <c r="N100" s="2">
        <f t="shared" si="26"/>
        <v>-31821.439439490412</v>
      </c>
      <c r="U100" s="4">
        <f>'American Financial'!J100</f>
        <v>-39605.53</v>
      </c>
      <c r="V100" s="2">
        <f t="shared" si="21"/>
        <v>-31821.439439490412</v>
      </c>
      <c r="W100" s="2">
        <f t="shared" si="14"/>
        <v>7784.0905605095868</v>
      </c>
    </row>
    <row r="101" spans="2:23" x14ac:dyDescent="0.2">
      <c r="B101">
        <f t="shared" si="27"/>
        <v>70</v>
      </c>
      <c r="C101" s="4">
        <f t="shared" si="22"/>
        <v>5982585.0852229334</v>
      </c>
      <c r="D101" s="2">
        <f t="shared" si="15"/>
        <v>31821.439439490412</v>
      </c>
      <c r="E101" s="4">
        <f t="shared" si="16"/>
        <v>19443.400000000001</v>
      </c>
      <c r="F101" s="4">
        <f t="shared" si="23"/>
        <v>12378.039439490411</v>
      </c>
      <c r="G101" s="4">
        <f t="shared" si="17"/>
        <v>5970207.0457834434</v>
      </c>
      <c r="H101" s="4">
        <f t="shared" si="18"/>
        <v>0</v>
      </c>
      <c r="I101" s="4">
        <f t="shared" si="19"/>
        <v>0</v>
      </c>
      <c r="J101" s="4">
        <f t="shared" si="24"/>
        <v>-31821.439439490412</v>
      </c>
      <c r="L101" s="2">
        <f t="shared" si="20"/>
        <v>0</v>
      </c>
      <c r="M101" s="55">
        <f t="shared" si="25"/>
        <v>0</v>
      </c>
      <c r="N101" s="2">
        <f t="shared" si="26"/>
        <v>-31821.439439490412</v>
      </c>
      <c r="U101" s="4">
        <f>'American Financial'!J101</f>
        <v>-39605.53</v>
      </c>
      <c r="V101" s="2">
        <f t="shared" si="21"/>
        <v>-31821.439439490412</v>
      </c>
      <c r="W101" s="2">
        <f t="shared" si="14"/>
        <v>7784.0905605095868</v>
      </c>
    </row>
    <row r="102" spans="2:23" x14ac:dyDescent="0.2">
      <c r="B102">
        <f t="shared" si="27"/>
        <v>71</v>
      </c>
      <c r="C102" s="4">
        <f t="shared" si="22"/>
        <v>5970207.0457834434</v>
      </c>
      <c r="D102" s="2">
        <f t="shared" si="15"/>
        <v>31821.439439490412</v>
      </c>
      <c r="E102" s="4">
        <f t="shared" si="16"/>
        <v>19403.169999999998</v>
      </c>
      <c r="F102" s="4">
        <f t="shared" si="23"/>
        <v>12418.269439490414</v>
      </c>
      <c r="G102" s="4">
        <f t="shared" si="17"/>
        <v>5957788.7763439529</v>
      </c>
      <c r="H102" s="4">
        <f t="shared" si="18"/>
        <v>0</v>
      </c>
      <c r="I102" s="4">
        <f t="shared" si="19"/>
        <v>0</v>
      </c>
      <c r="J102" s="4">
        <f t="shared" si="24"/>
        <v>-31821.439439490412</v>
      </c>
      <c r="L102" s="2">
        <f t="shared" si="20"/>
        <v>0</v>
      </c>
      <c r="M102" s="55">
        <f t="shared" si="25"/>
        <v>0</v>
      </c>
      <c r="N102" s="2">
        <f t="shared" si="26"/>
        <v>-31821.439439490412</v>
      </c>
      <c r="U102" s="4">
        <f>'American Financial'!J102</f>
        <v>-39605.53</v>
      </c>
      <c r="V102" s="2">
        <f t="shared" si="21"/>
        <v>-31821.439439490412</v>
      </c>
      <c r="W102" s="2">
        <f t="shared" si="14"/>
        <v>7784.0905605095868</v>
      </c>
    </row>
    <row r="103" spans="2:23" x14ac:dyDescent="0.2">
      <c r="B103">
        <f t="shared" si="27"/>
        <v>72</v>
      </c>
      <c r="C103" s="4">
        <f t="shared" si="22"/>
        <v>5957788.7763439529</v>
      </c>
      <c r="D103" s="2">
        <f t="shared" si="15"/>
        <v>31821.439439490412</v>
      </c>
      <c r="E103" s="4">
        <f t="shared" si="16"/>
        <v>19362.810000000001</v>
      </c>
      <c r="F103" s="4">
        <f t="shared" si="23"/>
        <v>12458.629439490411</v>
      </c>
      <c r="G103" s="4">
        <f t="shared" si="17"/>
        <v>5945330.146904462</v>
      </c>
      <c r="H103" s="4">
        <f t="shared" si="18"/>
        <v>0</v>
      </c>
      <c r="I103" s="4">
        <f t="shared" si="19"/>
        <v>0</v>
      </c>
      <c r="J103" s="4">
        <f t="shared" si="24"/>
        <v>-31821.439439490412</v>
      </c>
      <c r="L103" s="2">
        <f t="shared" si="20"/>
        <v>0</v>
      </c>
      <c r="M103" s="55">
        <f t="shared" si="25"/>
        <v>0</v>
      </c>
      <c r="N103" s="2">
        <f t="shared" si="26"/>
        <v>-31821.439439490412</v>
      </c>
      <c r="U103" s="4">
        <f>'American Financial'!J103</f>
        <v>-39605.53</v>
      </c>
      <c r="V103" s="2">
        <f t="shared" si="21"/>
        <v>-31821.439439490412</v>
      </c>
      <c r="W103" s="2">
        <f t="shared" si="14"/>
        <v>7784.0905605095868</v>
      </c>
    </row>
    <row r="104" spans="2:23" x14ac:dyDescent="0.2">
      <c r="B104">
        <f t="shared" si="27"/>
        <v>73</v>
      </c>
      <c r="C104" s="4">
        <f t="shared" si="22"/>
        <v>5945330.146904462</v>
      </c>
      <c r="D104" s="2">
        <f t="shared" si="15"/>
        <v>31821.439439490412</v>
      </c>
      <c r="E104" s="4">
        <f t="shared" si="16"/>
        <v>19322.32</v>
      </c>
      <c r="F104" s="4">
        <f t="shared" si="23"/>
        <v>12499.119439490412</v>
      </c>
      <c r="G104" s="4">
        <f t="shared" si="17"/>
        <v>5932831.0274649719</v>
      </c>
      <c r="H104" s="4">
        <f t="shared" si="18"/>
        <v>0</v>
      </c>
      <c r="I104" s="4">
        <f t="shared" si="19"/>
        <v>0</v>
      </c>
      <c r="J104" s="4">
        <f t="shared" si="24"/>
        <v>-31821.439439490412</v>
      </c>
      <c r="L104" s="2">
        <f t="shared" si="20"/>
        <v>0</v>
      </c>
      <c r="M104" s="55">
        <f t="shared" si="25"/>
        <v>0</v>
      </c>
      <c r="N104" s="2">
        <f t="shared" si="26"/>
        <v>-31821.439439490412</v>
      </c>
      <c r="U104" s="4">
        <f>'American Financial'!J104</f>
        <v>-39605.53</v>
      </c>
      <c r="V104" s="2">
        <f t="shared" si="21"/>
        <v>-31821.439439490412</v>
      </c>
      <c r="W104" s="2">
        <f t="shared" si="14"/>
        <v>7784.0905605095868</v>
      </c>
    </row>
    <row r="105" spans="2:23" x14ac:dyDescent="0.2">
      <c r="B105">
        <f t="shared" si="27"/>
        <v>74</v>
      </c>
      <c r="C105" s="4">
        <f t="shared" si="22"/>
        <v>5932831.0274649719</v>
      </c>
      <c r="D105" s="2">
        <f t="shared" si="15"/>
        <v>31821.439439490412</v>
      </c>
      <c r="E105" s="4">
        <f t="shared" si="16"/>
        <v>19281.7</v>
      </c>
      <c r="F105" s="4">
        <f t="shared" si="23"/>
        <v>12539.739439490411</v>
      </c>
      <c r="G105" s="4">
        <f t="shared" si="17"/>
        <v>5920291.2880254816</v>
      </c>
      <c r="H105" s="4">
        <f t="shared" si="18"/>
        <v>0</v>
      </c>
      <c r="I105" s="4">
        <f t="shared" si="19"/>
        <v>0</v>
      </c>
      <c r="J105" s="4">
        <f t="shared" si="24"/>
        <v>-31821.439439490412</v>
      </c>
      <c r="L105" s="2">
        <f t="shared" si="20"/>
        <v>0</v>
      </c>
      <c r="M105" s="55">
        <f t="shared" si="25"/>
        <v>0</v>
      </c>
      <c r="N105" s="2">
        <f t="shared" si="26"/>
        <v>-31821.439439490412</v>
      </c>
      <c r="U105" s="4">
        <f>'American Financial'!J105</f>
        <v>-39605.53</v>
      </c>
      <c r="V105" s="2">
        <f t="shared" si="21"/>
        <v>-31821.439439490412</v>
      </c>
      <c r="W105" s="2">
        <f t="shared" si="14"/>
        <v>7784.0905605095868</v>
      </c>
    </row>
    <row r="106" spans="2:23" x14ac:dyDescent="0.2">
      <c r="B106">
        <f t="shared" si="27"/>
        <v>75</v>
      </c>
      <c r="C106" s="4">
        <f t="shared" si="22"/>
        <v>5920291.2880254816</v>
      </c>
      <c r="D106" s="2">
        <f t="shared" si="15"/>
        <v>31821.439439490412</v>
      </c>
      <c r="E106" s="4">
        <f t="shared" si="16"/>
        <v>19240.95</v>
      </c>
      <c r="F106" s="4">
        <f t="shared" si="23"/>
        <v>12580.489439490411</v>
      </c>
      <c r="G106" s="4">
        <f t="shared" si="17"/>
        <v>5907710.7985859914</v>
      </c>
      <c r="H106" s="4">
        <f t="shared" si="18"/>
        <v>0</v>
      </c>
      <c r="I106" s="4">
        <f t="shared" si="19"/>
        <v>0</v>
      </c>
      <c r="J106" s="4">
        <f t="shared" si="24"/>
        <v>-31821.439439490412</v>
      </c>
      <c r="L106" s="2">
        <f t="shared" si="20"/>
        <v>0</v>
      </c>
      <c r="M106" s="55">
        <f t="shared" si="25"/>
        <v>0</v>
      </c>
      <c r="N106" s="2">
        <f t="shared" si="26"/>
        <v>-31821.439439490412</v>
      </c>
      <c r="U106" s="4">
        <f>'American Financial'!J106</f>
        <v>-39605.53</v>
      </c>
      <c r="V106" s="2">
        <f t="shared" si="21"/>
        <v>-31821.439439490412</v>
      </c>
      <c r="W106" s="2">
        <f t="shared" si="14"/>
        <v>7784.0905605095868</v>
      </c>
    </row>
    <row r="107" spans="2:23" x14ac:dyDescent="0.2">
      <c r="B107">
        <f t="shared" si="27"/>
        <v>76</v>
      </c>
      <c r="C107" s="4">
        <f t="shared" si="22"/>
        <v>5907710.7985859914</v>
      </c>
      <c r="D107" s="2">
        <f t="shared" si="15"/>
        <v>31821.439439490412</v>
      </c>
      <c r="E107" s="4">
        <f t="shared" si="16"/>
        <v>19200.060000000001</v>
      </c>
      <c r="F107" s="4">
        <f t="shared" si="23"/>
        <v>12621.379439490411</v>
      </c>
      <c r="G107" s="4">
        <f t="shared" si="17"/>
        <v>5895089.4191465005</v>
      </c>
      <c r="H107" s="4">
        <f t="shared" si="18"/>
        <v>0</v>
      </c>
      <c r="I107" s="4">
        <f t="shared" si="19"/>
        <v>0</v>
      </c>
      <c r="J107" s="4">
        <f t="shared" si="24"/>
        <v>-31821.439439490412</v>
      </c>
      <c r="L107" s="2">
        <f t="shared" si="20"/>
        <v>0</v>
      </c>
      <c r="M107" s="55">
        <f t="shared" si="25"/>
        <v>0</v>
      </c>
      <c r="N107" s="2">
        <f t="shared" si="26"/>
        <v>-31821.439439490412</v>
      </c>
      <c r="U107" s="4">
        <f>'American Financial'!J107</f>
        <v>-39605.53</v>
      </c>
      <c r="V107" s="2">
        <f t="shared" si="21"/>
        <v>-31821.439439490412</v>
      </c>
      <c r="W107" s="2">
        <f t="shared" si="14"/>
        <v>7784.0905605095868</v>
      </c>
    </row>
    <row r="108" spans="2:23" x14ac:dyDescent="0.2">
      <c r="B108">
        <f t="shared" si="27"/>
        <v>77</v>
      </c>
      <c r="C108" s="4">
        <f t="shared" si="22"/>
        <v>5895089.4191465005</v>
      </c>
      <c r="D108" s="2">
        <f t="shared" si="15"/>
        <v>31821.439439490412</v>
      </c>
      <c r="E108" s="4">
        <f t="shared" si="16"/>
        <v>19159.04</v>
      </c>
      <c r="F108" s="4">
        <f t="shared" si="23"/>
        <v>12662.399439490411</v>
      </c>
      <c r="G108" s="4">
        <f t="shared" si="17"/>
        <v>5882427.0197070101</v>
      </c>
      <c r="H108" s="4">
        <f t="shared" si="18"/>
        <v>0</v>
      </c>
      <c r="I108" s="4">
        <f t="shared" si="19"/>
        <v>0</v>
      </c>
      <c r="J108" s="4">
        <f t="shared" si="24"/>
        <v>-31821.439439490412</v>
      </c>
      <c r="L108" s="2">
        <f t="shared" si="20"/>
        <v>0</v>
      </c>
      <c r="M108" s="55">
        <f t="shared" si="25"/>
        <v>0</v>
      </c>
      <c r="N108" s="2">
        <f t="shared" si="26"/>
        <v>-31821.439439490412</v>
      </c>
      <c r="U108" s="4">
        <f>'American Financial'!J108</f>
        <v>-39605.53</v>
      </c>
      <c r="V108" s="2">
        <f t="shared" si="21"/>
        <v>-31821.439439490412</v>
      </c>
      <c r="W108" s="2">
        <f t="shared" si="14"/>
        <v>7784.0905605095868</v>
      </c>
    </row>
    <row r="109" spans="2:23" x14ac:dyDescent="0.2">
      <c r="B109">
        <f t="shared" si="27"/>
        <v>78</v>
      </c>
      <c r="C109" s="4">
        <f t="shared" si="22"/>
        <v>5882427.0197070101</v>
      </c>
      <c r="D109" s="2">
        <f t="shared" si="15"/>
        <v>31821.439439490412</v>
      </c>
      <c r="E109" s="4">
        <f t="shared" si="16"/>
        <v>19117.89</v>
      </c>
      <c r="F109" s="4">
        <f t="shared" si="23"/>
        <v>12703.549439490413</v>
      </c>
      <c r="G109" s="4">
        <f t="shared" si="17"/>
        <v>5869723.4702675194</v>
      </c>
      <c r="H109" s="4">
        <f t="shared" si="18"/>
        <v>0</v>
      </c>
      <c r="I109" s="4">
        <f t="shared" si="19"/>
        <v>0</v>
      </c>
      <c r="J109" s="4">
        <f t="shared" si="24"/>
        <v>-31821.439439490412</v>
      </c>
      <c r="L109" s="2">
        <f t="shared" si="20"/>
        <v>0</v>
      </c>
      <c r="M109" s="55">
        <f t="shared" si="25"/>
        <v>0</v>
      </c>
      <c r="N109" s="2">
        <f t="shared" si="26"/>
        <v>-31821.439439490412</v>
      </c>
      <c r="U109" s="4">
        <f>'American Financial'!J109</f>
        <v>-39605.53</v>
      </c>
      <c r="V109" s="2">
        <f t="shared" si="21"/>
        <v>-31821.439439490412</v>
      </c>
      <c r="W109" s="2">
        <f t="shared" si="14"/>
        <v>7784.0905605095868</v>
      </c>
    </row>
    <row r="110" spans="2:23" x14ac:dyDescent="0.2">
      <c r="B110">
        <f t="shared" si="27"/>
        <v>79</v>
      </c>
      <c r="C110" s="4">
        <f t="shared" si="22"/>
        <v>5869723.4702675194</v>
      </c>
      <c r="D110" s="2">
        <f t="shared" si="15"/>
        <v>31821.439439490412</v>
      </c>
      <c r="E110" s="4">
        <f t="shared" si="16"/>
        <v>19076.599999999999</v>
      </c>
      <c r="F110" s="4">
        <f t="shared" si="23"/>
        <v>12744.839439490413</v>
      </c>
      <c r="G110" s="4">
        <f t="shared" si="17"/>
        <v>5856978.6308280285</v>
      </c>
      <c r="H110" s="4">
        <f t="shared" si="18"/>
        <v>0</v>
      </c>
      <c r="I110" s="4">
        <f t="shared" si="19"/>
        <v>0</v>
      </c>
      <c r="J110" s="4">
        <f t="shared" si="24"/>
        <v>-31821.439439490412</v>
      </c>
      <c r="L110" s="2">
        <f t="shared" si="20"/>
        <v>0</v>
      </c>
      <c r="M110" s="55">
        <f t="shared" si="25"/>
        <v>0</v>
      </c>
      <c r="N110" s="2">
        <f t="shared" si="26"/>
        <v>-31821.439439490412</v>
      </c>
      <c r="U110" s="4">
        <f>'American Financial'!J110</f>
        <v>-39605.53</v>
      </c>
      <c r="V110" s="2">
        <f t="shared" si="21"/>
        <v>-31821.439439490412</v>
      </c>
      <c r="W110" s="2">
        <f t="shared" si="14"/>
        <v>7784.0905605095868</v>
      </c>
    </row>
    <row r="111" spans="2:23" x14ac:dyDescent="0.2">
      <c r="B111">
        <f t="shared" si="27"/>
        <v>80</v>
      </c>
      <c r="C111" s="4">
        <f t="shared" si="22"/>
        <v>5856978.6308280285</v>
      </c>
      <c r="D111" s="2">
        <f t="shared" si="15"/>
        <v>31821.439439490412</v>
      </c>
      <c r="E111" s="4">
        <f t="shared" si="16"/>
        <v>19035.18</v>
      </c>
      <c r="F111" s="4">
        <f t="shared" si="23"/>
        <v>12786.259439490412</v>
      </c>
      <c r="G111" s="4">
        <f t="shared" si="17"/>
        <v>5844192.3713885378</v>
      </c>
      <c r="H111" s="4">
        <f t="shared" si="18"/>
        <v>0</v>
      </c>
      <c r="I111" s="4">
        <f t="shared" si="19"/>
        <v>0</v>
      </c>
      <c r="J111" s="4">
        <f t="shared" si="24"/>
        <v>-31821.439439490412</v>
      </c>
      <c r="L111" s="2">
        <f t="shared" si="20"/>
        <v>0</v>
      </c>
      <c r="M111" s="55">
        <f t="shared" si="25"/>
        <v>0</v>
      </c>
      <c r="N111" s="2">
        <f t="shared" si="26"/>
        <v>-31821.439439490412</v>
      </c>
      <c r="U111" s="4">
        <f>'American Financial'!J111</f>
        <v>-39605.53</v>
      </c>
      <c r="V111" s="2">
        <f t="shared" si="21"/>
        <v>-31821.439439490412</v>
      </c>
      <c r="W111" s="2">
        <f t="shared" si="14"/>
        <v>7784.0905605095868</v>
      </c>
    </row>
    <row r="112" spans="2:23" x14ac:dyDescent="0.2">
      <c r="B112">
        <f t="shared" si="27"/>
        <v>81</v>
      </c>
      <c r="C112" s="4">
        <f t="shared" si="22"/>
        <v>5844192.3713885378</v>
      </c>
      <c r="D112" s="2">
        <f t="shared" si="15"/>
        <v>31821.439439490412</v>
      </c>
      <c r="E112" s="4">
        <f t="shared" si="16"/>
        <v>18993.63</v>
      </c>
      <c r="F112" s="4">
        <f t="shared" si="23"/>
        <v>12827.809439490411</v>
      </c>
      <c r="G112" s="4">
        <f t="shared" si="17"/>
        <v>5831364.5619490473</v>
      </c>
      <c r="H112" s="4">
        <f t="shared" si="18"/>
        <v>0</v>
      </c>
      <c r="I112" s="4">
        <f t="shared" si="19"/>
        <v>0</v>
      </c>
      <c r="J112" s="4">
        <f t="shared" si="24"/>
        <v>-31821.439439490412</v>
      </c>
      <c r="L112" s="2">
        <f t="shared" si="20"/>
        <v>0</v>
      </c>
      <c r="M112" s="55">
        <f t="shared" si="25"/>
        <v>0</v>
      </c>
      <c r="N112" s="2">
        <f t="shared" si="26"/>
        <v>-31821.439439490412</v>
      </c>
      <c r="U112" s="4">
        <f>'American Financial'!J112</f>
        <v>-39605.53</v>
      </c>
      <c r="V112" s="2">
        <f t="shared" si="21"/>
        <v>-31821.439439490412</v>
      </c>
      <c r="W112" s="2">
        <f t="shared" si="14"/>
        <v>7784.0905605095868</v>
      </c>
    </row>
    <row r="113" spans="2:23" x14ac:dyDescent="0.2">
      <c r="B113">
        <f t="shared" si="27"/>
        <v>82</v>
      </c>
      <c r="C113" s="4">
        <f t="shared" si="22"/>
        <v>5831364.5619490473</v>
      </c>
      <c r="D113" s="2">
        <f t="shared" si="15"/>
        <v>31821.439439490412</v>
      </c>
      <c r="E113" s="4">
        <f t="shared" si="16"/>
        <v>18951.93</v>
      </c>
      <c r="F113" s="4">
        <f t="shared" si="23"/>
        <v>12869.509439490412</v>
      </c>
      <c r="G113" s="4">
        <f t="shared" si="17"/>
        <v>5818495.0525095565</v>
      </c>
      <c r="H113" s="4">
        <f t="shared" si="18"/>
        <v>0</v>
      </c>
      <c r="I113" s="4">
        <f t="shared" si="19"/>
        <v>0</v>
      </c>
      <c r="J113" s="4">
        <f t="shared" si="24"/>
        <v>-31821.439439490412</v>
      </c>
      <c r="L113" s="2">
        <f t="shared" si="20"/>
        <v>0</v>
      </c>
      <c r="M113" s="55">
        <f t="shared" si="25"/>
        <v>0</v>
      </c>
      <c r="N113" s="2">
        <f t="shared" si="26"/>
        <v>-31821.439439490412</v>
      </c>
      <c r="U113" s="4">
        <f>'American Financial'!J113</f>
        <v>-39605.53</v>
      </c>
      <c r="V113" s="2">
        <f t="shared" si="21"/>
        <v>-31821.439439490412</v>
      </c>
      <c r="W113" s="2">
        <f t="shared" si="14"/>
        <v>7784.0905605095868</v>
      </c>
    </row>
    <row r="114" spans="2:23" x14ac:dyDescent="0.2">
      <c r="B114">
        <f t="shared" si="27"/>
        <v>83</v>
      </c>
      <c r="C114" s="4">
        <f t="shared" si="22"/>
        <v>5818495.0525095565</v>
      </c>
      <c r="D114" s="2">
        <f t="shared" si="15"/>
        <v>31821.439439490412</v>
      </c>
      <c r="E114" s="4">
        <f t="shared" si="16"/>
        <v>18910.11</v>
      </c>
      <c r="F114" s="4">
        <f t="shared" si="23"/>
        <v>12911.329439490411</v>
      </c>
      <c r="G114" s="4">
        <f t="shared" si="17"/>
        <v>5805583.7230700664</v>
      </c>
      <c r="H114" s="4">
        <f t="shared" si="18"/>
        <v>0</v>
      </c>
      <c r="I114" s="4">
        <f t="shared" si="19"/>
        <v>0</v>
      </c>
      <c r="J114" s="4">
        <f t="shared" si="24"/>
        <v>-31821.439439490412</v>
      </c>
      <c r="L114" s="2">
        <f t="shared" si="20"/>
        <v>0</v>
      </c>
      <c r="M114" s="55">
        <f t="shared" si="25"/>
        <v>0</v>
      </c>
      <c r="N114" s="2">
        <f t="shared" si="26"/>
        <v>-31821.439439490412</v>
      </c>
      <c r="U114" s="4">
        <f>'American Financial'!J114</f>
        <v>-39605.53</v>
      </c>
      <c r="V114" s="2">
        <f t="shared" si="21"/>
        <v>-31821.439439490412</v>
      </c>
      <c r="W114" s="2">
        <f t="shared" si="14"/>
        <v>7784.0905605095868</v>
      </c>
    </row>
    <row r="115" spans="2:23" x14ac:dyDescent="0.2">
      <c r="B115">
        <f t="shared" si="27"/>
        <v>84</v>
      </c>
      <c r="C115" s="4">
        <f t="shared" si="22"/>
        <v>5805583.7230700664</v>
      </c>
      <c r="D115" s="2">
        <f t="shared" si="15"/>
        <v>31821.439439490412</v>
      </c>
      <c r="E115" s="4">
        <f t="shared" si="16"/>
        <v>18868.150000000001</v>
      </c>
      <c r="F115" s="4">
        <f t="shared" si="23"/>
        <v>12953.289439490411</v>
      </c>
      <c r="G115" s="4">
        <f t="shared" si="17"/>
        <v>5792630.4336305764</v>
      </c>
      <c r="H115" s="4">
        <f t="shared" si="18"/>
        <v>0</v>
      </c>
      <c r="I115" s="4">
        <f t="shared" si="19"/>
        <v>0</v>
      </c>
      <c r="J115" s="4">
        <f t="shared" si="24"/>
        <v>-31821.439439490412</v>
      </c>
      <c r="L115" s="2">
        <f t="shared" si="20"/>
        <v>0</v>
      </c>
      <c r="M115" s="55">
        <f t="shared" si="25"/>
        <v>0</v>
      </c>
      <c r="N115" s="2">
        <f t="shared" si="26"/>
        <v>-31821.439439490412</v>
      </c>
      <c r="U115" s="4">
        <f>'American Financial'!J115</f>
        <v>-39605.53</v>
      </c>
      <c r="V115" s="2">
        <f t="shared" si="21"/>
        <v>-31821.439439490412</v>
      </c>
      <c r="W115" s="2">
        <f t="shared" si="14"/>
        <v>7784.0905605095868</v>
      </c>
    </row>
    <row r="116" spans="2:23" x14ac:dyDescent="0.2">
      <c r="B116">
        <f t="shared" si="27"/>
        <v>85</v>
      </c>
      <c r="C116" s="4">
        <f t="shared" si="22"/>
        <v>5792630.4336305764</v>
      </c>
      <c r="D116" s="2">
        <f t="shared" si="15"/>
        <v>31821.439439490412</v>
      </c>
      <c r="E116" s="4">
        <f t="shared" si="16"/>
        <v>18826.05</v>
      </c>
      <c r="F116" s="4">
        <f t="shared" si="23"/>
        <v>12995.389439490413</v>
      </c>
      <c r="G116" s="4">
        <f t="shared" si="17"/>
        <v>5779635.0441910857</v>
      </c>
      <c r="H116" s="4">
        <f t="shared" si="18"/>
        <v>0</v>
      </c>
      <c r="I116" s="4">
        <f t="shared" si="19"/>
        <v>0</v>
      </c>
      <c r="J116" s="4">
        <f t="shared" si="24"/>
        <v>-31821.439439490412</v>
      </c>
      <c r="L116" s="2">
        <f t="shared" si="20"/>
        <v>0</v>
      </c>
      <c r="M116" s="55">
        <f t="shared" si="25"/>
        <v>0</v>
      </c>
      <c r="N116" s="2">
        <f t="shared" si="26"/>
        <v>-31821.439439490412</v>
      </c>
      <c r="U116" s="4">
        <f>'American Financial'!J116</f>
        <v>-39605.53</v>
      </c>
      <c r="V116" s="2">
        <f t="shared" si="21"/>
        <v>-31821.439439490412</v>
      </c>
      <c r="W116" s="2">
        <f t="shared" si="14"/>
        <v>7784.0905605095868</v>
      </c>
    </row>
    <row r="117" spans="2:23" x14ac:dyDescent="0.2">
      <c r="B117">
        <f t="shared" si="27"/>
        <v>86</v>
      </c>
      <c r="C117" s="4">
        <f t="shared" si="22"/>
        <v>5779635.0441910857</v>
      </c>
      <c r="D117" s="2">
        <f t="shared" si="15"/>
        <v>31821.439439490412</v>
      </c>
      <c r="E117" s="4">
        <f t="shared" si="16"/>
        <v>18783.810000000001</v>
      </c>
      <c r="F117" s="4">
        <f t="shared" si="23"/>
        <v>13037.629439490411</v>
      </c>
      <c r="G117" s="4">
        <f t="shared" si="17"/>
        <v>5766597.4147515949</v>
      </c>
      <c r="H117" s="4">
        <f t="shared" si="18"/>
        <v>0</v>
      </c>
      <c r="I117" s="4">
        <f t="shared" si="19"/>
        <v>0</v>
      </c>
      <c r="J117" s="4">
        <f t="shared" si="24"/>
        <v>-31821.439439490412</v>
      </c>
      <c r="L117" s="2">
        <f t="shared" si="20"/>
        <v>0</v>
      </c>
      <c r="M117" s="55">
        <f t="shared" si="25"/>
        <v>0</v>
      </c>
      <c r="N117" s="2">
        <f t="shared" si="26"/>
        <v>-31821.439439490412</v>
      </c>
      <c r="U117" s="4">
        <f>'American Financial'!J117</f>
        <v>-39605.53</v>
      </c>
      <c r="V117" s="2">
        <f t="shared" si="21"/>
        <v>-31821.439439490412</v>
      </c>
      <c r="W117" s="2">
        <f t="shared" si="14"/>
        <v>7784.0905605095868</v>
      </c>
    </row>
    <row r="118" spans="2:23" x14ac:dyDescent="0.2">
      <c r="B118">
        <f t="shared" si="27"/>
        <v>87</v>
      </c>
      <c r="C118" s="4">
        <f t="shared" si="22"/>
        <v>5766597.4147515949</v>
      </c>
      <c r="D118" s="2">
        <f t="shared" si="15"/>
        <v>31821.439439490412</v>
      </c>
      <c r="E118" s="4">
        <f t="shared" si="16"/>
        <v>18741.439999999999</v>
      </c>
      <c r="F118" s="4">
        <f t="shared" si="23"/>
        <v>13079.999439490413</v>
      </c>
      <c r="G118" s="4">
        <f t="shared" si="17"/>
        <v>5753517.4153121049</v>
      </c>
      <c r="H118" s="4">
        <f t="shared" si="18"/>
        <v>0</v>
      </c>
      <c r="I118" s="4">
        <f t="shared" si="19"/>
        <v>0</v>
      </c>
      <c r="J118" s="4">
        <f t="shared" si="24"/>
        <v>-31821.439439490412</v>
      </c>
      <c r="L118" s="2">
        <f t="shared" si="20"/>
        <v>0</v>
      </c>
      <c r="M118" s="55">
        <f t="shared" si="25"/>
        <v>0</v>
      </c>
      <c r="N118" s="2">
        <f t="shared" si="26"/>
        <v>-31821.439439490412</v>
      </c>
      <c r="U118" s="4">
        <f>'American Financial'!J118</f>
        <v>-39605.53</v>
      </c>
      <c r="V118" s="2">
        <f t="shared" si="21"/>
        <v>-31821.439439490412</v>
      </c>
      <c r="W118" s="2">
        <f t="shared" si="14"/>
        <v>7784.0905605095868</v>
      </c>
    </row>
    <row r="119" spans="2:23" x14ac:dyDescent="0.2">
      <c r="B119">
        <f t="shared" si="27"/>
        <v>88</v>
      </c>
      <c r="C119" s="4">
        <f t="shared" si="22"/>
        <v>5753517.4153121049</v>
      </c>
      <c r="D119" s="2">
        <f t="shared" si="15"/>
        <v>31821.439439490412</v>
      </c>
      <c r="E119" s="4">
        <f t="shared" si="16"/>
        <v>18698.93</v>
      </c>
      <c r="F119" s="4">
        <f t="shared" si="23"/>
        <v>13122.509439490412</v>
      </c>
      <c r="G119" s="4">
        <f t="shared" si="17"/>
        <v>5740394.9058726141</v>
      </c>
      <c r="H119" s="4">
        <f t="shared" si="18"/>
        <v>0</v>
      </c>
      <c r="I119" s="4">
        <f t="shared" si="19"/>
        <v>0</v>
      </c>
      <c r="J119" s="4">
        <f t="shared" si="24"/>
        <v>-31821.439439490412</v>
      </c>
      <c r="L119" s="2">
        <f t="shared" si="20"/>
        <v>0</v>
      </c>
      <c r="M119" s="55">
        <f t="shared" si="25"/>
        <v>0</v>
      </c>
      <c r="N119" s="2">
        <f t="shared" si="26"/>
        <v>-31821.439439490412</v>
      </c>
      <c r="U119" s="4">
        <f>'American Financial'!J119</f>
        <v>-39605.53</v>
      </c>
      <c r="V119" s="2">
        <f t="shared" si="21"/>
        <v>-31821.439439490412</v>
      </c>
      <c r="W119" s="2">
        <f t="shared" si="14"/>
        <v>7784.0905605095868</v>
      </c>
    </row>
    <row r="120" spans="2:23" x14ac:dyDescent="0.2">
      <c r="B120">
        <f t="shared" si="27"/>
        <v>89</v>
      </c>
      <c r="C120" s="4">
        <f t="shared" si="22"/>
        <v>5740394.9058726141</v>
      </c>
      <c r="D120" s="2">
        <f t="shared" si="15"/>
        <v>31821.439439490412</v>
      </c>
      <c r="E120" s="4">
        <f t="shared" si="16"/>
        <v>18656.28</v>
      </c>
      <c r="F120" s="4">
        <f t="shared" si="23"/>
        <v>13165.159439490413</v>
      </c>
      <c r="G120" s="4">
        <f t="shared" si="17"/>
        <v>5727229.7464331239</v>
      </c>
      <c r="H120" s="4">
        <f t="shared" si="18"/>
        <v>0</v>
      </c>
      <c r="I120" s="4">
        <f t="shared" si="19"/>
        <v>0</v>
      </c>
      <c r="J120" s="4">
        <f t="shared" si="24"/>
        <v>-31821.439439490412</v>
      </c>
      <c r="L120" s="2">
        <f t="shared" si="20"/>
        <v>0</v>
      </c>
      <c r="M120" s="55">
        <f t="shared" si="25"/>
        <v>0</v>
      </c>
      <c r="N120" s="2">
        <f t="shared" si="26"/>
        <v>-31821.439439490412</v>
      </c>
      <c r="U120" s="4">
        <f>'American Financial'!J120</f>
        <v>-39605.53</v>
      </c>
      <c r="V120" s="2">
        <f t="shared" si="21"/>
        <v>-31821.439439490412</v>
      </c>
      <c r="W120" s="2">
        <f t="shared" si="14"/>
        <v>7784.0905605095868</v>
      </c>
    </row>
    <row r="121" spans="2:23" x14ac:dyDescent="0.2">
      <c r="B121">
        <f t="shared" si="27"/>
        <v>90</v>
      </c>
      <c r="C121" s="4">
        <f t="shared" si="22"/>
        <v>5727229.7464331239</v>
      </c>
      <c r="D121" s="2">
        <f t="shared" si="15"/>
        <v>31821.439439490412</v>
      </c>
      <c r="E121" s="4">
        <f t="shared" si="16"/>
        <v>18613.5</v>
      </c>
      <c r="F121" s="4">
        <f t="shared" si="23"/>
        <v>13207.939439490412</v>
      </c>
      <c r="G121" s="4">
        <f t="shared" si="17"/>
        <v>5714021.8069936335</v>
      </c>
      <c r="H121" s="4">
        <f t="shared" si="18"/>
        <v>0</v>
      </c>
      <c r="I121" s="4">
        <f t="shared" si="19"/>
        <v>0</v>
      </c>
      <c r="J121" s="4">
        <f t="shared" si="24"/>
        <v>-31821.439439490412</v>
      </c>
      <c r="L121" s="2">
        <f t="shared" si="20"/>
        <v>0</v>
      </c>
      <c r="M121" s="55">
        <f t="shared" si="25"/>
        <v>0</v>
      </c>
      <c r="N121" s="2">
        <f t="shared" si="26"/>
        <v>-31821.439439490412</v>
      </c>
      <c r="U121" s="4">
        <f>'American Financial'!J121</f>
        <v>-39605.53</v>
      </c>
      <c r="V121" s="2">
        <f t="shared" si="21"/>
        <v>-31821.439439490412</v>
      </c>
      <c r="W121" s="2">
        <f t="shared" si="14"/>
        <v>7784.0905605095868</v>
      </c>
    </row>
    <row r="122" spans="2:23" x14ac:dyDescent="0.2">
      <c r="B122">
        <f t="shared" si="27"/>
        <v>91</v>
      </c>
      <c r="C122" s="4">
        <f t="shared" si="22"/>
        <v>5714021.8069936335</v>
      </c>
      <c r="D122" s="2">
        <f t="shared" si="15"/>
        <v>31821.439439490412</v>
      </c>
      <c r="E122" s="4">
        <f t="shared" si="16"/>
        <v>18570.57</v>
      </c>
      <c r="F122" s="4">
        <f t="shared" si="23"/>
        <v>13250.869439490412</v>
      </c>
      <c r="G122" s="4">
        <f t="shared" si="17"/>
        <v>5700770.9375541434</v>
      </c>
      <c r="H122" s="4">
        <f t="shared" si="18"/>
        <v>0</v>
      </c>
      <c r="I122" s="4">
        <f t="shared" si="19"/>
        <v>0</v>
      </c>
      <c r="J122" s="4">
        <f t="shared" si="24"/>
        <v>-31821.439439490412</v>
      </c>
      <c r="L122" s="2">
        <f t="shared" si="20"/>
        <v>0</v>
      </c>
      <c r="M122" s="55">
        <f t="shared" si="25"/>
        <v>0</v>
      </c>
      <c r="N122" s="2">
        <f t="shared" si="26"/>
        <v>-31821.439439490412</v>
      </c>
      <c r="U122" s="4">
        <f>'American Financial'!J122</f>
        <v>-39605.53</v>
      </c>
      <c r="V122" s="2">
        <f t="shared" si="21"/>
        <v>-31821.439439490412</v>
      </c>
      <c r="W122" s="2">
        <f t="shared" si="14"/>
        <v>7784.0905605095868</v>
      </c>
    </row>
    <row r="123" spans="2:23" x14ac:dyDescent="0.2">
      <c r="B123">
        <f t="shared" si="27"/>
        <v>92</v>
      </c>
      <c r="C123" s="4">
        <f t="shared" si="22"/>
        <v>5700770.9375541434</v>
      </c>
      <c r="D123" s="2">
        <f t="shared" si="15"/>
        <v>31821.439439490412</v>
      </c>
      <c r="E123" s="4">
        <f t="shared" si="16"/>
        <v>18527.509999999998</v>
      </c>
      <c r="F123" s="4">
        <f t="shared" si="23"/>
        <v>13293.929439490414</v>
      </c>
      <c r="G123" s="4">
        <f t="shared" si="17"/>
        <v>5687477.0081146527</v>
      </c>
      <c r="H123" s="4">
        <f t="shared" si="18"/>
        <v>0</v>
      </c>
      <c r="I123" s="4">
        <f t="shared" si="19"/>
        <v>0</v>
      </c>
      <c r="J123" s="4">
        <f t="shared" si="24"/>
        <v>-31821.439439490412</v>
      </c>
      <c r="L123" s="2">
        <f t="shared" si="20"/>
        <v>0</v>
      </c>
      <c r="M123" s="55">
        <f t="shared" si="25"/>
        <v>0</v>
      </c>
      <c r="N123" s="2">
        <f t="shared" si="26"/>
        <v>-31821.439439490412</v>
      </c>
      <c r="U123" s="4">
        <f>'American Financial'!J123</f>
        <v>-39605.53</v>
      </c>
      <c r="V123" s="2">
        <f t="shared" si="21"/>
        <v>-31821.439439490412</v>
      </c>
      <c r="W123" s="2">
        <f t="shared" si="14"/>
        <v>7784.0905605095868</v>
      </c>
    </row>
    <row r="124" spans="2:23" x14ac:dyDescent="0.2">
      <c r="B124">
        <f t="shared" si="27"/>
        <v>93</v>
      </c>
      <c r="C124" s="4">
        <f t="shared" si="22"/>
        <v>5687477.0081146527</v>
      </c>
      <c r="D124" s="2">
        <f t="shared" si="15"/>
        <v>31821.439439490412</v>
      </c>
      <c r="E124" s="4">
        <f t="shared" si="16"/>
        <v>18484.3</v>
      </c>
      <c r="F124" s="4">
        <f t="shared" si="23"/>
        <v>13337.139439490413</v>
      </c>
      <c r="G124" s="4">
        <f t="shared" si="17"/>
        <v>5674139.8686751621</v>
      </c>
      <c r="H124" s="4">
        <f t="shared" si="18"/>
        <v>0</v>
      </c>
      <c r="I124" s="4">
        <f t="shared" si="19"/>
        <v>0</v>
      </c>
      <c r="J124" s="4">
        <f t="shared" si="24"/>
        <v>-31821.439439490412</v>
      </c>
      <c r="L124" s="2">
        <f t="shared" si="20"/>
        <v>0</v>
      </c>
      <c r="M124" s="55">
        <f t="shared" si="25"/>
        <v>0</v>
      </c>
      <c r="N124" s="2">
        <f t="shared" si="26"/>
        <v>-31821.439439490412</v>
      </c>
      <c r="U124" s="4">
        <f>'American Financial'!J124</f>
        <v>-39605.53</v>
      </c>
      <c r="V124" s="2">
        <f t="shared" si="21"/>
        <v>-31821.439439490412</v>
      </c>
      <c r="W124" s="2">
        <f t="shared" si="14"/>
        <v>7784.0905605095868</v>
      </c>
    </row>
    <row r="125" spans="2:23" x14ac:dyDescent="0.2">
      <c r="B125">
        <f t="shared" si="27"/>
        <v>94</v>
      </c>
      <c r="C125" s="4">
        <f t="shared" si="22"/>
        <v>5674139.8686751621</v>
      </c>
      <c r="D125" s="2">
        <f t="shared" si="15"/>
        <v>31821.439439490412</v>
      </c>
      <c r="E125" s="4">
        <f t="shared" si="16"/>
        <v>18440.95</v>
      </c>
      <c r="F125" s="4">
        <f t="shared" si="23"/>
        <v>13380.489439490411</v>
      </c>
      <c r="G125" s="4">
        <f t="shared" si="17"/>
        <v>5660759.3792356718</v>
      </c>
      <c r="H125" s="4">
        <f t="shared" si="18"/>
        <v>0</v>
      </c>
      <c r="I125" s="4">
        <f t="shared" si="19"/>
        <v>0</v>
      </c>
      <c r="J125" s="4">
        <f t="shared" si="24"/>
        <v>-31821.439439490412</v>
      </c>
      <c r="L125" s="2">
        <f t="shared" si="20"/>
        <v>0</v>
      </c>
      <c r="M125" s="55">
        <f t="shared" si="25"/>
        <v>0</v>
      </c>
      <c r="N125" s="2">
        <f t="shared" si="26"/>
        <v>-31821.439439490412</v>
      </c>
      <c r="U125" s="4">
        <f>'American Financial'!J125</f>
        <v>-39605.53</v>
      </c>
      <c r="V125" s="2">
        <f t="shared" si="21"/>
        <v>-31821.439439490412</v>
      </c>
      <c r="W125" s="2">
        <f t="shared" si="14"/>
        <v>7784.0905605095868</v>
      </c>
    </row>
    <row r="126" spans="2:23" x14ac:dyDescent="0.2">
      <c r="B126">
        <f t="shared" si="27"/>
        <v>95</v>
      </c>
      <c r="C126" s="4">
        <f t="shared" si="22"/>
        <v>5660759.3792356718</v>
      </c>
      <c r="D126" s="2">
        <f t="shared" si="15"/>
        <v>31821.439439490412</v>
      </c>
      <c r="E126" s="4">
        <f t="shared" si="16"/>
        <v>18397.47</v>
      </c>
      <c r="F126" s="4">
        <f t="shared" si="23"/>
        <v>13423.969439490411</v>
      </c>
      <c r="G126" s="4">
        <f t="shared" si="17"/>
        <v>5647335.4097961811</v>
      </c>
      <c r="H126" s="4">
        <f t="shared" si="18"/>
        <v>0</v>
      </c>
      <c r="I126" s="4">
        <f t="shared" si="19"/>
        <v>0</v>
      </c>
      <c r="J126" s="4">
        <f t="shared" si="24"/>
        <v>-31821.439439490412</v>
      </c>
      <c r="L126" s="2">
        <f t="shared" si="20"/>
        <v>0</v>
      </c>
      <c r="M126" s="55">
        <f t="shared" si="25"/>
        <v>0</v>
      </c>
      <c r="N126" s="2">
        <f t="shared" si="26"/>
        <v>-31821.439439490412</v>
      </c>
      <c r="U126" s="4">
        <f>'American Financial'!J126</f>
        <v>-39605.53</v>
      </c>
      <c r="V126" s="2">
        <f t="shared" si="21"/>
        <v>-31821.439439490412</v>
      </c>
      <c r="W126" s="2">
        <f t="shared" si="14"/>
        <v>7784.0905605095868</v>
      </c>
    </row>
    <row r="127" spans="2:23" x14ac:dyDescent="0.2">
      <c r="B127">
        <f t="shared" si="27"/>
        <v>96</v>
      </c>
      <c r="C127" s="4">
        <f t="shared" si="22"/>
        <v>5647335.4097961811</v>
      </c>
      <c r="D127" s="2">
        <f t="shared" si="15"/>
        <v>31821.439439490412</v>
      </c>
      <c r="E127" s="4">
        <f t="shared" si="16"/>
        <v>18353.84</v>
      </c>
      <c r="F127" s="4">
        <f t="shared" si="23"/>
        <v>13467.599439490412</v>
      </c>
      <c r="G127" s="4">
        <f t="shared" si="17"/>
        <v>5633867.8103566905</v>
      </c>
      <c r="H127" s="4">
        <f t="shared" si="18"/>
        <v>0</v>
      </c>
      <c r="I127" s="4">
        <f t="shared" si="19"/>
        <v>0</v>
      </c>
      <c r="J127" s="4">
        <f t="shared" si="24"/>
        <v>-31821.439439490412</v>
      </c>
      <c r="L127" s="2">
        <f t="shared" si="20"/>
        <v>0</v>
      </c>
      <c r="M127" s="55">
        <f t="shared" si="25"/>
        <v>0</v>
      </c>
      <c r="N127" s="2">
        <f t="shared" si="26"/>
        <v>-31821.439439490412</v>
      </c>
      <c r="U127" s="4">
        <f>'American Financial'!J127</f>
        <v>-39605.53</v>
      </c>
      <c r="V127" s="2">
        <f t="shared" si="21"/>
        <v>-31821.439439490412</v>
      </c>
      <c r="W127" s="2">
        <f t="shared" si="14"/>
        <v>7784.0905605095868</v>
      </c>
    </row>
    <row r="128" spans="2:23" x14ac:dyDescent="0.2">
      <c r="B128">
        <f t="shared" si="27"/>
        <v>97</v>
      </c>
      <c r="C128" s="4">
        <f t="shared" si="22"/>
        <v>5633867.8103566905</v>
      </c>
      <c r="D128" s="2">
        <f t="shared" si="15"/>
        <v>31821.439439490412</v>
      </c>
      <c r="E128" s="4">
        <f t="shared" si="16"/>
        <v>18310.07</v>
      </c>
      <c r="F128" s="4">
        <f t="shared" si="23"/>
        <v>13511.369439490412</v>
      </c>
      <c r="G128" s="4">
        <f t="shared" si="17"/>
        <v>5620356.4409172004</v>
      </c>
      <c r="H128" s="4">
        <f t="shared" si="18"/>
        <v>0</v>
      </c>
      <c r="I128" s="4">
        <f t="shared" si="19"/>
        <v>0</v>
      </c>
      <c r="J128" s="4">
        <f t="shared" si="24"/>
        <v>-31821.439439490412</v>
      </c>
      <c r="L128" s="2">
        <f t="shared" si="20"/>
        <v>0</v>
      </c>
      <c r="M128" s="55">
        <f t="shared" si="25"/>
        <v>0</v>
      </c>
      <c r="N128" s="2">
        <f t="shared" si="26"/>
        <v>-31821.439439490412</v>
      </c>
      <c r="U128" s="4">
        <f>'American Financial'!J128</f>
        <v>-39605.53</v>
      </c>
      <c r="V128" s="2">
        <f t="shared" si="21"/>
        <v>-31821.439439490412</v>
      </c>
      <c r="W128" s="2">
        <f t="shared" si="14"/>
        <v>7784.0905605095868</v>
      </c>
    </row>
    <row r="129" spans="2:23" x14ac:dyDescent="0.2">
      <c r="B129">
        <f t="shared" si="27"/>
        <v>98</v>
      </c>
      <c r="C129" s="4">
        <f t="shared" si="22"/>
        <v>5620356.4409172004</v>
      </c>
      <c r="D129" s="2">
        <f t="shared" si="15"/>
        <v>31821.439439490412</v>
      </c>
      <c r="E129" s="4">
        <f t="shared" si="16"/>
        <v>18266.16</v>
      </c>
      <c r="F129" s="4">
        <f t="shared" si="23"/>
        <v>13555.279439490412</v>
      </c>
      <c r="G129" s="4">
        <f t="shared" si="17"/>
        <v>5606801.1614777101</v>
      </c>
      <c r="H129" s="4">
        <f t="shared" si="18"/>
        <v>0</v>
      </c>
      <c r="I129" s="4">
        <f t="shared" si="19"/>
        <v>0</v>
      </c>
      <c r="J129" s="4">
        <f t="shared" si="24"/>
        <v>-31821.439439490412</v>
      </c>
      <c r="L129" s="2">
        <f t="shared" si="20"/>
        <v>0</v>
      </c>
      <c r="M129" s="55">
        <f t="shared" si="25"/>
        <v>0</v>
      </c>
      <c r="N129" s="2">
        <f t="shared" si="26"/>
        <v>-31821.439439490412</v>
      </c>
      <c r="U129" s="4">
        <f>'American Financial'!J129</f>
        <v>-39605.53</v>
      </c>
      <c r="V129" s="2">
        <f t="shared" si="21"/>
        <v>-31821.439439490412</v>
      </c>
      <c r="W129" s="2">
        <f t="shared" si="14"/>
        <v>7784.0905605095868</v>
      </c>
    </row>
    <row r="130" spans="2:23" x14ac:dyDescent="0.2">
      <c r="B130">
        <f t="shared" si="27"/>
        <v>99</v>
      </c>
      <c r="C130" s="4">
        <f t="shared" si="22"/>
        <v>5606801.1614777101</v>
      </c>
      <c r="D130" s="2">
        <f t="shared" si="15"/>
        <v>31821.439439490412</v>
      </c>
      <c r="E130" s="4">
        <f t="shared" si="16"/>
        <v>18222.099999999999</v>
      </c>
      <c r="F130" s="4">
        <f t="shared" si="23"/>
        <v>13599.339439490413</v>
      </c>
      <c r="G130" s="4">
        <f t="shared" si="17"/>
        <v>5593201.8220382193</v>
      </c>
      <c r="H130" s="4">
        <f t="shared" si="18"/>
        <v>0</v>
      </c>
      <c r="I130" s="4">
        <f t="shared" si="19"/>
        <v>0</v>
      </c>
      <c r="J130" s="4">
        <f t="shared" si="24"/>
        <v>-31821.439439490412</v>
      </c>
      <c r="L130" s="2">
        <f t="shared" si="20"/>
        <v>0</v>
      </c>
      <c r="M130" s="55">
        <f t="shared" si="25"/>
        <v>0</v>
      </c>
      <c r="N130" s="2">
        <f t="shared" si="26"/>
        <v>-31821.439439490412</v>
      </c>
      <c r="U130" s="4">
        <f>'American Financial'!J130</f>
        <v>-39605.53</v>
      </c>
      <c r="V130" s="2">
        <f t="shared" si="21"/>
        <v>-31821.439439490412</v>
      </c>
      <c r="W130" s="2">
        <f t="shared" si="14"/>
        <v>7784.0905605095868</v>
      </c>
    </row>
    <row r="131" spans="2:23" x14ac:dyDescent="0.2">
      <c r="B131">
        <f t="shared" si="27"/>
        <v>100</v>
      </c>
      <c r="C131" s="4">
        <f t="shared" si="22"/>
        <v>5593201.8220382193</v>
      </c>
      <c r="D131" s="2">
        <f t="shared" si="15"/>
        <v>31821.439439490412</v>
      </c>
      <c r="E131" s="4">
        <f t="shared" si="16"/>
        <v>18177.91</v>
      </c>
      <c r="F131" s="4">
        <f t="shared" si="23"/>
        <v>13643.529439490412</v>
      </c>
      <c r="G131" s="4">
        <f t="shared" si="17"/>
        <v>5579558.292598729</v>
      </c>
      <c r="H131" s="4">
        <f t="shared" si="18"/>
        <v>0</v>
      </c>
      <c r="I131" s="4">
        <f t="shared" si="19"/>
        <v>0</v>
      </c>
      <c r="J131" s="4">
        <f t="shared" si="24"/>
        <v>-31821.439439490412</v>
      </c>
      <c r="L131" s="2">
        <f t="shared" si="20"/>
        <v>0</v>
      </c>
      <c r="M131" s="55">
        <f t="shared" si="25"/>
        <v>0</v>
      </c>
      <c r="N131" s="2">
        <f t="shared" si="26"/>
        <v>-31821.439439490412</v>
      </c>
      <c r="U131" s="4">
        <f>'American Financial'!J131</f>
        <v>-39605.53</v>
      </c>
      <c r="V131" s="2">
        <f t="shared" si="21"/>
        <v>-31821.439439490412</v>
      </c>
      <c r="W131" s="2">
        <f t="shared" si="14"/>
        <v>7784.0905605095868</v>
      </c>
    </row>
    <row r="132" spans="2:23" x14ac:dyDescent="0.2">
      <c r="B132">
        <f t="shared" si="27"/>
        <v>101</v>
      </c>
      <c r="C132" s="4">
        <f t="shared" si="22"/>
        <v>5579558.292598729</v>
      </c>
      <c r="D132" s="2">
        <f t="shared" si="15"/>
        <v>31821.439439490412</v>
      </c>
      <c r="E132" s="4">
        <f t="shared" si="16"/>
        <v>18133.560000000001</v>
      </c>
      <c r="F132" s="4">
        <f t="shared" si="23"/>
        <v>13687.879439490411</v>
      </c>
      <c r="G132" s="4">
        <f t="shared" si="17"/>
        <v>5565870.4131592382</v>
      </c>
      <c r="H132" s="4">
        <f t="shared" si="18"/>
        <v>0</v>
      </c>
      <c r="I132" s="4">
        <f t="shared" si="19"/>
        <v>0</v>
      </c>
      <c r="J132" s="4">
        <f t="shared" si="24"/>
        <v>-31821.439439490412</v>
      </c>
      <c r="L132" s="2">
        <f t="shared" si="20"/>
        <v>0</v>
      </c>
      <c r="M132" s="55">
        <f t="shared" si="25"/>
        <v>0</v>
      </c>
      <c r="N132" s="2">
        <f t="shared" si="26"/>
        <v>-31821.439439490412</v>
      </c>
      <c r="U132" s="4">
        <f>'American Financial'!J132</f>
        <v>-39605.53</v>
      </c>
      <c r="V132" s="2">
        <f t="shared" si="21"/>
        <v>-31821.439439490412</v>
      </c>
      <c r="W132" s="2">
        <f t="shared" si="14"/>
        <v>7784.0905605095868</v>
      </c>
    </row>
    <row r="133" spans="2:23" x14ac:dyDescent="0.2">
      <c r="B133">
        <f t="shared" si="27"/>
        <v>102</v>
      </c>
      <c r="C133" s="4">
        <f t="shared" si="22"/>
        <v>5565870.4131592382</v>
      </c>
      <c r="D133" s="2">
        <f t="shared" si="15"/>
        <v>31821.439439490412</v>
      </c>
      <c r="E133" s="4">
        <f t="shared" si="16"/>
        <v>18089.080000000002</v>
      </c>
      <c r="F133" s="4">
        <f t="shared" si="23"/>
        <v>13732.35943949041</v>
      </c>
      <c r="G133" s="4">
        <f t="shared" si="17"/>
        <v>5552138.0537197478</v>
      </c>
      <c r="H133" s="4">
        <f t="shared" si="18"/>
        <v>0</v>
      </c>
      <c r="I133" s="4">
        <f t="shared" si="19"/>
        <v>0</v>
      </c>
      <c r="J133" s="4">
        <f t="shared" si="24"/>
        <v>-31821.439439490412</v>
      </c>
      <c r="L133" s="2">
        <f t="shared" si="20"/>
        <v>0</v>
      </c>
      <c r="M133" s="55">
        <f t="shared" si="25"/>
        <v>0</v>
      </c>
      <c r="N133" s="2">
        <f t="shared" si="26"/>
        <v>-31821.439439490412</v>
      </c>
      <c r="U133" s="4">
        <f>'American Financial'!J133</f>
        <v>-39605.53</v>
      </c>
      <c r="V133" s="2">
        <f t="shared" si="21"/>
        <v>-31821.439439490412</v>
      </c>
      <c r="W133" s="2">
        <f t="shared" si="14"/>
        <v>7784.0905605095868</v>
      </c>
    </row>
    <row r="134" spans="2:23" x14ac:dyDescent="0.2">
      <c r="B134">
        <f t="shared" si="27"/>
        <v>103</v>
      </c>
      <c r="C134" s="4">
        <f t="shared" si="22"/>
        <v>5552138.0537197478</v>
      </c>
      <c r="D134" s="2">
        <f t="shared" si="15"/>
        <v>31821.439439490412</v>
      </c>
      <c r="E134" s="4">
        <f t="shared" si="16"/>
        <v>18044.45</v>
      </c>
      <c r="F134" s="4">
        <f t="shared" si="23"/>
        <v>13776.989439490411</v>
      </c>
      <c r="G134" s="4">
        <f t="shared" si="17"/>
        <v>5538361.0642802576</v>
      </c>
      <c r="H134" s="4">
        <f t="shared" si="18"/>
        <v>0</v>
      </c>
      <c r="I134" s="4">
        <f t="shared" si="19"/>
        <v>0</v>
      </c>
      <c r="J134" s="4">
        <f t="shared" si="24"/>
        <v>-31821.439439490412</v>
      </c>
      <c r="L134" s="2">
        <f t="shared" si="20"/>
        <v>0</v>
      </c>
      <c r="M134" s="55">
        <f t="shared" si="25"/>
        <v>0</v>
      </c>
      <c r="N134" s="2">
        <f t="shared" si="26"/>
        <v>-31821.439439490412</v>
      </c>
      <c r="U134" s="4">
        <f>'American Financial'!J134</f>
        <v>-39605.53</v>
      </c>
      <c r="V134" s="2">
        <f t="shared" si="21"/>
        <v>-31821.439439490412</v>
      </c>
      <c r="W134" s="2">
        <f t="shared" si="14"/>
        <v>7784.0905605095868</v>
      </c>
    </row>
    <row r="135" spans="2:23" x14ac:dyDescent="0.2">
      <c r="B135">
        <f t="shared" si="27"/>
        <v>104</v>
      </c>
      <c r="C135" s="4">
        <f t="shared" si="22"/>
        <v>5538361.0642802576</v>
      </c>
      <c r="D135" s="2">
        <f t="shared" si="15"/>
        <v>31821.439439490412</v>
      </c>
      <c r="E135" s="4">
        <f t="shared" si="16"/>
        <v>17999.669999999998</v>
      </c>
      <c r="F135" s="4">
        <f t="shared" si="23"/>
        <v>13821.769439490414</v>
      </c>
      <c r="G135" s="4">
        <f t="shared" si="17"/>
        <v>5524539.294840767</v>
      </c>
      <c r="H135" s="4">
        <f t="shared" si="18"/>
        <v>0</v>
      </c>
      <c r="I135" s="4">
        <f t="shared" si="19"/>
        <v>0</v>
      </c>
      <c r="J135" s="4">
        <f t="shared" si="24"/>
        <v>-31821.439439490412</v>
      </c>
      <c r="L135" s="2">
        <f t="shared" si="20"/>
        <v>0</v>
      </c>
      <c r="M135" s="55">
        <f t="shared" si="25"/>
        <v>0</v>
      </c>
      <c r="N135" s="2">
        <f t="shared" si="26"/>
        <v>-31821.439439490412</v>
      </c>
      <c r="U135" s="4">
        <f>'American Financial'!J135</f>
        <v>-39605.53</v>
      </c>
      <c r="V135" s="2">
        <f t="shared" si="21"/>
        <v>-31821.439439490412</v>
      </c>
      <c r="W135" s="2">
        <f t="shared" si="14"/>
        <v>7784.0905605095868</v>
      </c>
    </row>
    <row r="136" spans="2:23" x14ac:dyDescent="0.2">
      <c r="B136">
        <f t="shared" si="27"/>
        <v>105</v>
      </c>
      <c r="C136" s="4">
        <f t="shared" si="22"/>
        <v>5524539.294840767</v>
      </c>
      <c r="D136" s="2">
        <f t="shared" si="15"/>
        <v>31821.439439490412</v>
      </c>
      <c r="E136" s="4">
        <f t="shared" si="16"/>
        <v>17954.75</v>
      </c>
      <c r="F136" s="4">
        <f t="shared" si="23"/>
        <v>13866.689439490412</v>
      </c>
      <c r="G136" s="4">
        <f t="shared" si="17"/>
        <v>5510672.6054012766</v>
      </c>
      <c r="H136" s="4">
        <f t="shared" si="18"/>
        <v>0</v>
      </c>
      <c r="I136" s="4">
        <f t="shared" si="19"/>
        <v>0</v>
      </c>
      <c r="J136" s="4">
        <f t="shared" si="24"/>
        <v>-31821.439439490412</v>
      </c>
      <c r="L136" s="2">
        <f t="shared" si="20"/>
        <v>0</v>
      </c>
      <c r="M136" s="55">
        <f t="shared" si="25"/>
        <v>0</v>
      </c>
      <c r="N136" s="2">
        <f t="shared" si="26"/>
        <v>-31821.439439490412</v>
      </c>
      <c r="U136" s="4">
        <f>'American Financial'!J136</f>
        <v>-39605.53</v>
      </c>
      <c r="V136" s="2">
        <f t="shared" si="21"/>
        <v>-31821.439439490412</v>
      </c>
      <c r="W136" s="2">
        <f t="shared" si="14"/>
        <v>7784.0905605095868</v>
      </c>
    </row>
    <row r="137" spans="2:23" x14ac:dyDescent="0.2">
      <c r="B137">
        <f t="shared" si="27"/>
        <v>106</v>
      </c>
      <c r="C137" s="4">
        <f t="shared" si="22"/>
        <v>5510672.6054012766</v>
      </c>
      <c r="D137" s="2">
        <f t="shared" si="15"/>
        <v>31821.439439490412</v>
      </c>
      <c r="E137" s="4">
        <f t="shared" si="16"/>
        <v>17909.689999999999</v>
      </c>
      <c r="F137" s="4">
        <f t="shared" si="23"/>
        <v>13911.749439490413</v>
      </c>
      <c r="G137" s="4">
        <f t="shared" si="17"/>
        <v>5496760.8559617866</v>
      </c>
      <c r="H137" s="4">
        <f t="shared" si="18"/>
        <v>0</v>
      </c>
      <c r="I137" s="4">
        <f t="shared" si="19"/>
        <v>0</v>
      </c>
      <c r="J137" s="4">
        <f t="shared" si="24"/>
        <v>-31821.439439490412</v>
      </c>
      <c r="L137" s="2">
        <f t="shared" si="20"/>
        <v>0</v>
      </c>
      <c r="M137" s="55">
        <f t="shared" si="25"/>
        <v>0</v>
      </c>
      <c r="N137" s="2">
        <f t="shared" si="26"/>
        <v>-31821.439439490412</v>
      </c>
      <c r="U137" s="4">
        <f>'American Financial'!J137</f>
        <v>-39605.53</v>
      </c>
      <c r="V137" s="2">
        <f t="shared" si="21"/>
        <v>-31821.439439490412</v>
      </c>
      <c r="W137" s="2">
        <f t="shared" si="14"/>
        <v>7784.0905605095868</v>
      </c>
    </row>
    <row r="138" spans="2:23" x14ac:dyDescent="0.2">
      <c r="B138">
        <f t="shared" si="27"/>
        <v>107</v>
      </c>
      <c r="C138" s="4">
        <f t="shared" si="22"/>
        <v>5496760.8559617866</v>
      </c>
      <c r="D138" s="2">
        <f t="shared" si="15"/>
        <v>31821.439439490412</v>
      </c>
      <c r="E138" s="4">
        <f t="shared" si="16"/>
        <v>17864.47</v>
      </c>
      <c r="F138" s="4">
        <f t="shared" si="23"/>
        <v>13956.969439490411</v>
      </c>
      <c r="G138" s="4">
        <f t="shared" si="17"/>
        <v>5482803.8865222959</v>
      </c>
      <c r="H138" s="4">
        <f t="shared" si="18"/>
        <v>0</v>
      </c>
      <c r="I138" s="4">
        <f t="shared" si="19"/>
        <v>0</v>
      </c>
      <c r="J138" s="4">
        <f t="shared" si="24"/>
        <v>-31821.439439490412</v>
      </c>
      <c r="L138" s="2">
        <f t="shared" si="20"/>
        <v>0</v>
      </c>
      <c r="M138" s="55">
        <f t="shared" si="25"/>
        <v>0</v>
      </c>
      <c r="N138" s="2">
        <f t="shared" si="26"/>
        <v>-31821.439439490412</v>
      </c>
      <c r="U138" s="4">
        <f>'American Financial'!J138</f>
        <v>-39605.53</v>
      </c>
      <c r="V138" s="2">
        <f t="shared" si="21"/>
        <v>-31821.439439490412</v>
      </c>
      <c r="W138" s="2">
        <f t="shared" si="14"/>
        <v>7784.0905605095868</v>
      </c>
    </row>
    <row r="139" spans="2:23" x14ac:dyDescent="0.2">
      <c r="B139">
        <f t="shared" si="27"/>
        <v>108</v>
      </c>
      <c r="C139" s="4">
        <f t="shared" si="22"/>
        <v>5482803.8865222959</v>
      </c>
      <c r="D139" s="2">
        <f t="shared" si="15"/>
        <v>31821.439439490412</v>
      </c>
      <c r="E139" s="4">
        <f t="shared" si="16"/>
        <v>17819.11</v>
      </c>
      <c r="F139" s="4">
        <f t="shared" si="23"/>
        <v>14002.329439490411</v>
      </c>
      <c r="G139" s="4">
        <f t="shared" si="17"/>
        <v>5468801.5570828058</v>
      </c>
      <c r="H139" s="4">
        <f t="shared" si="18"/>
        <v>0</v>
      </c>
      <c r="I139" s="4">
        <f t="shared" si="19"/>
        <v>0</v>
      </c>
      <c r="J139" s="4">
        <f t="shared" si="24"/>
        <v>-31821.439439490412</v>
      </c>
      <c r="L139" s="2">
        <f t="shared" si="20"/>
        <v>0</v>
      </c>
      <c r="M139" s="55">
        <f t="shared" si="25"/>
        <v>0</v>
      </c>
      <c r="N139" s="2">
        <f t="shared" si="26"/>
        <v>-31821.439439490412</v>
      </c>
      <c r="U139" s="4">
        <f>'American Financial'!J139</f>
        <v>-39605.53</v>
      </c>
      <c r="V139" s="2">
        <f t="shared" si="21"/>
        <v>-31821.439439490412</v>
      </c>
      <c r="W139" s="2">
        <f t="shared" si="14"/>
        <v>7784.0905605095868</v>
      </c>
    </row>
    <row r="140" spans="2:23" x14ac:dyDescent="0.2">
      <c r="B140">
        <f t="shared" si="27"/>
        <v>109</v>
      </c>
      <c r="C140" s="4">
        <f t="shared" si="22"/>
        <v>5468801.5570828058</v>
      </c>
      <c r="D140" s="2">
        <f t="shared" si="15"/>
        <v>31821.439439490412</v>
      </c>
      <c r="E140" s="4">
        <f t="shared" si="16"/>
        <v>17773.61</v>
      </c>
      <c r="F140" s="4">
        <f t="shared" si="23"/>
        <v>14047.829439490411</v>
      </c>
      <c r="G140" s="4">
        <f t="shared" si="17"/>
        <v>5454753.7276433157</v>
      </c>
      <c r="H140" s="4">
        <f t="shared" si="18"/>
        <v>0</v>
      </c>
      <c r="I140" s="4">
        <f t="shared" si="19"/>
        <v>0</v>
      </c>
      <c r="J140" s="4">
        <f t="shared" si="24"/>
        <v>-31821.439439490412</v>
      </c>
      <c r="L140" s="2">
        <f t="shared" si="20"/>
        <v>0</v>
      </c>
      <c r="M140" s="55">
        <f t="shared" si="25"/>
        <v>0</v>
      </c>
      <c r="N140" s="2">
        <f t="shared" si="26"/>
        <v>-31821.439439490412</v>
      </c>
      <c r="U140" s="4">
        <f>'American Financial'!J140</f>
        <v>-39605.53</v>
      </c>
      <c r="V140" s="2">
        <f t="shared" si="21"/>
        <v>-31821.439439490412</v>
      </c>
      <c r="W140" s="2">
        <f t="shared" si="14"/>
        <v>7784.0905605095868</v>
      </c>
    </row>
    <row r="141" spans="2:23" x14ac:dyDescent="0.2">
      <c r="B141">
        <f t="shared" si="27"/>
        <v>110</v>
      </c>
      <c r="C141" s="4">
        <f t="shared" si="22"/>
        <v>5454753.7276433157</v>
      </c>
      <c r="D141" s="2">
        <f t="shared" si="15"/>
        <v>31821.439439490412</v>
      </c>
      <c r="E141" s="4">
        <f t="shared" si="16"/>
        <v>17727.95</v>
      </c>
      <c r="F141" s="4">
        <f t="shared" si="23"/>
        <v>14093.489439490411</v>
      </c>
      <c r="G141" s="4">
        <f t="shared" si="17"/>
        <v>5440660.2382038254</v>
      </c>
      <c r="H141" s="4">
        <f t="shared" si="18"/>
        <v>0</v>
      </c>
      <c r="I141" s="4">
        <f t="shared" si="19"/>
        <v>0</v>
      </c>
      <c r="J141" s="4">
        <f t="shared" si="24"/>
        <v>-31821.439439490412</v>
      </c>
      <c r="L141" s="2">
        <f t="shared" si="20"/>
        <v>0</v>
      </c>
      <c r="M141" s="55">
        <f t="shared" si="25"/>
        <v>0</v>
      </c>
      <c r="N141" s="2">
        <f t="shared" si="26"/>
        <v>-31821.439439490412</v>
      </c>
      <c r="U141" s="4">
        <f>'American Financial'!J141</f>
        <v>-39605.53</v>
      </c>
      <c r="V141" s="2">
        <f t="shared" si="21"/>
        <v>-31821.439439490412</v>
      </c>
      <c r="W141" s="2">
        <f t="shared" si="14"/>
        <v>7784.0905605095868</v>
      </c>
    </row>
    <row r="142" spans="2:23" x14ac:dyDescent="0.2">
      <c r="B142">
        <f t="shared" si="27"/>
        <v>111</v>
      </c>
      <c r="C142" s="4">
        <f t="shared" si="22"/>
        <v>5440660.2382038254</v>
      </c>
      <c r="D142" s="2">
        <f t="shared" si="15"/>
        <v>31821.439439490412</v>
      </c>
      <c r="E142" s="4">
        <f t="shared" si="16"/>
        <v>17682.150000000001</v>
      </c>
      <c r="F142" s="4">
        <f t="shared" si="23"/>
        <v>14139.289439490411</v>
      </c>
      <c r="G142" s="4">
        <f t="shared" si="17"/>
        <v>5426520.9487643354</v>
      </c>
      <c r="H142" s="4">
        <f t="shared" si="18"/>
        <v>0</v>
      </c>
      <c r="I142" s="4">
        <f t="shared" si="19"/>
        <v>0</v>
      </c>
      <c r="J142" s="4">
        <f t="shared" si="24"/>
        <v>-31821.439439490412</v>
      </c>
      <c r="L142" s="2">
        <f t="shared" si="20"/>
        <v>0</v>
      </c>
      <c r="M142" s="55">
        <f t="shared" si="25"/>
        <v>0</v>
      </c>
      <c r="N142" s="2">
        <f t="shared" si="26"/>
        <v>-31821.439439490412</v>
      </c>
      <c r="U142" s="4">
        <f>'American Financial'!J142</f>
        <v>-39605.53</v>
      </c>
      <c r="V142" s="2">
        <f t="shared" si="21"/>
        <v>-31821.439439490412</v>
      </c>
      <c r="W142" s="2">
        <f t="shared" si="14"/>
        <v>7784.0905605095868</v>
      </c>
    </row>
    <row r="143" spans="2:23" x14ac:dyDescent="0.2">
      <c r="B143">
        <f t="shared" si="27"/>
        <v>112</v>
      </c>
      <c r="C143" s="4">
        <f t="shared" si="22"/>
        <v>5426520.9487643354</v>
      </c>
      <c r="D143" s="2">
        <f t="shared" si="15"/>
        <v>31821.439439490412</v>
      </c>
      <c r="E143" s="4">
        <f t="shared" si="16"/>
        <v>17636.189999999999</v>
      </c>
      <c r="F143" s="4">
        <f t="shared" si="23"/>
        <v>14185.249439490413</v>
      </c>
      <c r="G143" s="4">
        <f t="shared" si="17"/>
        <v>5412335.6993248453</v>
      </c>
      <c r="H143" s="4">
        <f t="shared" si="18"/>
        <v>0</v>
      </c>
      <c r="I143" s="4">
        <f t="shared" si="19"/>
        <v>0</v>
      </c>
      <c r="J143" s="4">
        <f t="shared" si="24"/>
        <v>-31821.439439490412</v>
      </c>
      <c r="L143" s="2">
        <f t="shared" si="20"/>
        <v>0</v>
      </c>
      <c r="M143" s="55">
        <f t="shared" si="25"/>
        <v>0</v>
      </c>
      <c r="N143" s="2">
        <f t="shared" si="26"/>
        <v>-31821.439439490412</v>
      </c>
      <c r="U143" s="4">
        <f>'American Financial'!J143</f>
        <v>-39605.53</v>
      </c>
      <c r="V143" s="2">
        <f t="shared" si="21"/>
        <v>-31821.439439490412</v>
      </c>
      <c r="W143" s="2">
        <f t="shared" si="14"/>
        <v>7784.0905605095868</v>
      </c>
    </row>
    <row r="144" spans="2:23" x14ac:dyDescent="0.2">
      <c r="B144">
        <f t="shared" si="27"/>
        <v>113</v>
      </c>
      <c r="C144" s="4">
        <f t="shared" si="22"/>
        <v>5412335.6993248453</v>
      </c>
      <c r="D144" s="2">
        <f t="shared" si="15"/>
        <v>31821.439439490412</v>
      </c>
      <c r="E144" s="4">
        <f t="shared" si="16"/>
        <v>17590.09</v>
      </c>
      <c r="F144" s="4">
        <f t="shared" si="23"/>
        <v>14231.349439490412</v>
      </c>
      <c r="G144" s="4">
        <f t="shared" si="17"/>
        <v>5398104.3498853547</v>
      </c>
      <c r="H144" s="4">
        <f t="shared" si="18"/>
        <v>0</v>
      </c>
      <c r="I144" s="4">
        <f t="shared" si="19"/>
        <v>0</v>
      </c>
      <c r="J144" s="4">
        <f t="shared" si="24"/>
        <v>-31821.439439490412</v>
      </c>
      <c r="L144" s="2">
        <f t="shared" si="20"/>
        <v>0</v>
      </c>
      <c r="M144" s="55">
        <f t="shared" si="25"/>
        <v>0</v>
      </c>
      <c r="N144" s="2">
        <f t="shared" si="26"/>
        <v>-31821.439439490412</v>
      </c>
      <c r="U144" s="4">
        <f>'American Financial'!J144</f>
        <v>-39605.53</v>
      </c>
      <c r="V144" s="2">
        <f t="shared" si="21"/>
        <v>-31821.439439490412</v>
      </c>
      <c r="W144" s="2">
        <f t="shared" si="14"/>
        <v>7784.0905605095868</v>
      </c>
    </row>
    <row r="145" spans="2:23" x14ac:dyDescent="0.2">
      <c r="B145">
        <f t="shared" si="27"/>
        <v>114</v>
      </c>
      <c r="C145" s="4">
        <f t="shared" si="22"/>
        <v>5398104.3498853547</v>
      </c>
      <c r="D145" s="2">
        <f t="shared" si="15"/>
        <v>31821.439439490412</v>
      </c>
      <c r="E145" s="4">
        <f t="shared" si="16"/>
        <v>17543.84</v>
      </c>
      <c r="F145" s="4">
        <f t="shared" si="23"/>
        <v>14277.599439490412</v>
      </c>
      <c r="G145" s="4">
        <f t="shared" si="17"/>
        <v>5383826.7504458642</v>
      </c>
      <c r="H145" s="4">
        <f t="shared" si="18"/>
        <v>0</v>
      </c>
      <c r="I145" s="4">
        <f t="shared" si="19"/>
        <v>0</v>
      </c>
      <c r="J145" s="4">
        <f t="shared" si="24"/>
        <v>-31821.439439490412</v>
      </c>
      <c r="L145" s="2">
        <f t="shared" si="20"/>
        <v>0</v>
      </c>
      <c r="M145" s="55">
        <f t="shared" si="25"/>
        <v>0</v>
      </c>
      <c r="N145" s="2">
        <f t="shared" si="26"/>
        <v>-31821.439439490412</v>
      </c>
      <c r="U145" s="4">
        <f>'American Financial'!J145</f>
        <v>-39605.53</v>
      </c>
      <c r="V145" s="2">
        <f t="shared" si="21"/>
        <v>-31821.439439490412</v>
      </c>
      <c r="W145" s="2">
        <f t="shared" si="14"/>
        <v>7784.0905605095868</v>
      </c>
    </row>
    <row r="146" spans="2:23" x14ac:dyDescent="0.2">
      <c r="B146">
        <f t="shared" si="27"/>
        <v>115</v>
      </c>
      <c r="C146" s="4">
        <f t="shared" si="22"/>
        <v>5383826.7504458642</v>
      </c>
      <c r="D146" s="2">
        <f t="shared" si="15"/>
        <v>31821.439439490412</v>
      </c>
      <c r="E146" s="4">
        <f t="shared" si="16"/>
        <v>17497.439999999999</v>
      </c>
      <c r="F146" s="4">
        <f t="shared" si="23"/>
        <v>14323.999439490413</v>
      </c>
      <c r="G146" s="4">
        <f t="shared" si="17"/>
        <v>5369502.7510063741</v>
      </c>
      <c r="H146" s="4">
        <f t="shared" si="18"/>
        <v>0</v>
      </c>
      <c r="I146" s="4">
        <f t="shared" si="19"/>
        <v>0</v>
      </c>
      <c r="J146" s="4">
        <f t="shared" si="24"/>
        <v>-31821.439439490412</v>
      </c>
      <c r="L146" s="2">
        <f t="shared" si="20"/>
        <v>0</v>
      </c>
      <c r="M146" s="55">
        <f t="shared" si="25"/>
        <v>0</v>
      </c>
      <c r="N146" s="2">
        <f t="shared" si="26"/>
        <v>-31821.439439490412</v>
      </c>
      <c r="U146" s="4">
        <f>'American Financial'!J146</f>
        <v>-39605.53</v>
      </c>
      <c r="V146" s="2">
        <f t="shared" si="21"/>
        <v>-31821.439439490412</v>
      </c>
      <c r="W146" s="2">
        <f t="shared" si="14"/>
        <v>7784.0905605095868</v>
      </c>
    </row>
    <row r="147" spans="2:23" x14ac:dyDescent="0.2">
      <c r="B147">
        <f t="shared" si="27"/>
        <v>116</v>
      </c>
      <c r="C147" s="4">
        <f t="shared" si="22"/>
        <v>5369502.7510063741</v>
      </c>
      <c r="D147" s="2">
        <f t="shared" si="15"/>
        <v>31821.439439490412</v>
      </c>
      <c r="E147" s="4">
        <f t="shared" si="16"/>
        <v>17450.88</v>
      </c>
      <c r="F147" s="4">
        <f t="shared" si="23"/>
        <v>14370.559439490411</v>
      </c>
      <c r="G147" s="4">
        <f t="shared" si="17"/>
        <v>5355132.1915668836</v>
      </c>
      <c r="H147" s="4">
        <f t="shared" si="18"/>
        <v>0</v>
      </c>
      <c r="I147" s="4">
        <f t="shared" si="19"/>
        <v>0</v>
      </c>
      <c r="J147" s="4">
        <f t="shared" si="24"/>
        <v>-31821.439439490412</v>
      </c>
      <c r="L147" s="2">
        <f t="shared" si="20"/>
        <v>0</v>
      </c>
      <c r="M147" s="55">
        <f t="shared" si="25"/>
        <v>0</v>
      </c>
      <c r="N147" s="2">
        <f t="shared" si="26"/>
        <v>-31821.439439490412</v>
      </c>
      <c r="U147" s="4">
        <f>'American Financial'!J147</f>
        <v>-39605.53</v>
      </c>
      <c r="V147" s="2">
        <f t="shared" si="21"/>
        <v>-31821.439439490412</v>
      </c>
      <c r="W147" s="2">
        <f t="shared" si="14"/>
        <v>7784.0905605095868</v>
      </c>
    </row>
    <row r="148" spans="2:23" x14ac:dyDescent="0.2">
      <c r="B148">
        <f t="shared" si="27"/>
        <v>117</v>
      </c>
      <c r="C148" s="4">
        <f t="shared" si="22"/>
        <v>5355132.1915668836</v>
      </c>
      <c r="D148" s="2">
        <f t="shared" si="15"/>
        <v>31821.439439490412</v>
      </c>
      <c r="E148" s="4">
        <f t="shared" si="16"/>
        <v>17404.18</v>
      </c>
      <c r="F148" s="4">
        <f t="shared" si="23"/>
        <v>14417.259439490412</v>
      </c>
      <c r="G148" s="4">
        <f t="shared" si="17"/>
        <v>5340714.9321273929</v>
      </c>
      <c r="H148" s="4">
        <f t="shared" si="18"/>
        <v>0</v>
      </c>
      <c r="I148" s="4">
        <f t="shared" si="19"/>
        <v>0</v>
      </c>
      <c r="J148" s="4">
        <f t="shared" si="24"/>
        <v>-31821.439439490412</v>
      </c>
      <c r="L148" s="2">
        <f t="shared" si="20"/>
        <v>0</v>
      </c>
      <c r="M148" s="55">
        <f t="shared" si="25"/>
        <v>0</v>
      </c>
      <c r="N148" s="2">
        <f t="shared" si="26"/>
        <v>-31821.439439490412</v>
      </c>
      <c r="U148" s="4">
        <f>'American Financial'!J148</f>
        <v>-39605.53</v>
      </c>
      <c r="V148" s="2">
        <f t="shared" si="21"/>
        <v>-31821.439439490412</v>
      </c>
      <c r="W148" s="2">
        <f t="shared" si="14"/>
        <v>7784.0905605095868</v>
      </c>
    </row>
    <row r="149" spans="2:23" x14ac:dyDescent="0.2">
      <c r="B149">
        <f t="shared" si="27"/>
        <v>118</v>
      </c>
      <c r="C149" s="4">
        <f t="shared" si="22"/>
        <v>5340714.9321273929</v>
      </c>
      <c r="D149" s="2">
        <f t="shared" si="15"/>
        <v>31821.439439490412</v>
      </c>
      <c r="E149" s="4">
        <f t="shared" si="16"/>
        <v>17357.32</v>
      </c>
      <c r="F149" s="4">
        <f t="shared" si="23"/>
        <v>14464.119439490412</v>
      </c>
      <c r="G149" s="4">
        <f t="shared" si="17"/>
        <v>5326250.8126879027</v>
      </c>
      <c r="H149" s="4">
        <f t="shared" si="18"/>
        <v>0</v>
      </c>
      <c r="I149" s="4">
        <f t="shared" si="19"/>
        <v>0</v>
      </c>
      <c r="J149" s="4">
        <f t="shared" si="24"/>
        <v>-31821.439439490412</v>
      </c>
      <c r="L149" s="2">
        <f t="shared" si="20"/>
        <v>0</v>
      </c>
      <c r="M149" s="55">
        <f t="shared" si="25"/>
        <v>0</v>
      </c>
      <c r="N149" s="2">
        <f t="shared" si="26"/>
        <v>-31821.439439490412</v>
      </c>
      <c r="U149" s="4">
        <f>'American Financial'!J149</f>
        <v>-39605.53</v>
      </c>
      <c r="V149" s="2">
        <f t="shared" si="21"/>
        <v>-31821.439439490412</v>
      </c>
      <c r="W149" s="2">
        <f t="shared" si="14"/>
        <v>7784.0905605095868</v>
      </c>
    </row>
    <row r="150" spans="2:23" x14ac:dyDescent="0.2">
      <c r="B150">
        <f t="shared" si="27"/>
        <v>119</v>
      </c>
      <c r="C150" s="4">
        <f t="shared" si="22"/>
        <v>5326250.8126879027</v>
      </c>
      <c r="D150" s="2">
        <f t="shared" si="15"/>
        <v>31821.439439490412</v>
      </c>
      <c r="E150" s="4">
        <f t="shared" si="16"/>
        <v>17310.32</v>
      </c>
      <c r="F150" s="4">
        <f t="shared" si="23"/>
        <v>14511.119439490412</v>
      </c>
      <c r="G150" s="4">
        <f t="shared" si="17"/>
        <v>5311739.6932484126</v>
      </c>
      <c r="H150" s="4">
        <f t="shared" si="18"/>
        <v>0</v>
      </c>
      <c r="I150" s="4">
        <f t="shared" si="19"/>
        <v>0</v>
      </c>
      <c r="J150" s="4">
        <f t="shared" si="24"/>
        <v>-31821.439439490412</v>
      </c>
      <c r="L150" s="2">
        <f t="shared" si="20"/>
        <v>0</v>
      </c>
      <c r="M150" s="55">
        <f t="shared" si="25"/>
        <v>0</v>
      </c>
      <c r="N150" s="2">
        <f t="shared" si="26"/>
        <v>-31821.439439490412</v>
      </c>
      <c r="U150" s="4">
        <f>'American Financial'!J150</f>
        <v>-39605.53</v>
      </c>
      <c r="V150" s="2">
        <f t="shared" si="21"/>
        <v>-31821.439439490412</v>
      </c>
      <c r="W150" s="2">
        <f t="shared" si="14"/>
        <v>7784.0905605095868</v>
      </c>
    </row>
    <row r="151" spans="2:23" x14ac:dyDescent="0.2">
      <c r="B151">
        <f t="shared" si="27"/>
        <v>120</v>
      </c>
      <c r="C151" s="4">
        <f t="shared" si="22"/>
        <v>5311739.6932484126</v>
      </c>
      <c r="D151" s="2">
        <f t="shared" si="15"/>
        <v>31821.439439490412</v>
      </c>
      <c r="E151" s="4">
        <f t="shared" si="16"/>
        <v>17263.150000000001</v>
      </c>
      <c r="F151" s="4">
        <f t="shared" si="23"/>
        <v>14558.289439490411</v>
      </c>
      <c r="G151" s="4">
        <f t="shared" si="17"/>
        <v>5297181.4038089225</v>
      </c>
      <c r="H151" s="4">
        <f t="shared" si="18"/>
        <v>0</v>
      </c>
      <c r="I151" s="4">
        <f t="shared" si="19"/>
        <v>5297181.4038089225</v>
      </c>
      <c r="J151" s="4">
        <f t="shared" si="24"/>
        <v>-5329002.8432484129</v>
      </c>
      <c r="L151" s="2">
        <f t="shared" si="20"/>
        <v>0</v>
      </c>
      <c r="M151" s="55">
        <f t="shared" si="25"/>
        <v>0</v>
      </c>
      <c r="N151" s="2">
        <f t="shared" si="26"/>
        <v>-5329002.8432484129</v>
      </c>
      <c r="U151" s="4">
        <f>'American Financial'!J151</f>
        <v>-6262640.6799999988</v>
      </c>
      <c r="V151" s="2">
        <f t="shared" si="21"/>
        <v>-5329002.8432484129</v>
      </c>
      <c r="W151" s="2">
        <f t="shared" si="14"/>
        <v>933637.83675158583</v>
      </c>
    </row>
    <row r="152" spans="2:23" x14ac:dyDescent="0.2">
      <c r="B152">
        <f t="shared" si="27"/>
        <v>121</v>
      </c>
      <c r="C152" s="4">
        <f t="shared" si="22"/>
        <v>0</v>
      </c>
      <c r="D152" s="2">
        <f t="shared" si="15"/>
        <v>0</v>
      </c>
      <c r="E152" s="4">
        <f t="shared" si="16"/>
        <v>0</v>
      </c>
      <c r="F152" s="4">
        <f t="shared" si="23"/>
        <v>0</v>
      </c>
      <c r="G152" s="4">
        <f t="shared" si="17"/>
        <v>0</v>
      </c>
      <c r="H152" s="4">
        <f t="shared" si="18"/>
        <v>0</v>
      </c>
      <c r="I152" s="4">
        <f t="shared" si="19"/>
        <v>0</v>
      </c>
      <c r="J152" s="4">
        <f t="shared" si="24"/>
        <v>0</v>
      </c>
      <c r="L152" s="2">
        <f t="shared" si="20"/>
        <v>0</v>
      </c>
      <c r="M152" s="55">
        <f t="shared" si="25"/>
        <v>0</v>
      </c>
      <c r="N152" s="2">
        <f t="shared" si="26"/>
        <v>0</v>
      </c>
      <c r="U152" s="4">
        <f>'American Financial'!J152</f>
        <v>0</v>
      </c>
      <c r="V152" s="2">
        <f t="shared" si="21"/>
        <v>0</v>
      </c>
      <c r="W152" s="2">
        <f t="shared" si="14"/>
        <v>0</v>
      </c>
    </row>
    <row r="153" spans="2:23" x14ac:dyDescent="0.2">
      <c r="B153">
        <f t="shared" si="27"/>
        <v>122</v>
      </c>
      <c r="C153" s="4">
        <f t="shared" si="22"/>
        <v>0</v>
      </c>
      <c r="D153" s="2">
        <f t="shared" si="15"/>
        <v>0</v>
      </c>
      <c r="E153" s="4">
        <f t="shared" si="16"/>
        <v>0</v>
      </c>
      <c r="F153" s="4">
        <f t="shared" si="23"/>
        <v>0</v>
      </c>
      <c r="G153" s="4">
        <f t="shared" si="17"/>
        <v>0</v>
      </c>
      <c r="H153" s="4">
        <f t="shared" si="18"/>
        <v>0</v>
      </c>
      <c r="I153" s="4">
        <f t="shared" si="19"/>
        <v>0</v>
      </c>
      <c r="J153" s="4">
        <f t="shared" si="24"/>
        <v>0</v>
      </c>
      <c r="L153" s="2">
        <f t="shared" si="20"/>
        <v>0</v>
      </c>
      <c r="M153" s="55">
        <f t="shared" si="25"/>
        <v>0</v>
      </c>
      <c r="N153" s="2">
        <f t="shared" si="26"/>
        <v>0</v>
      </c>
      <c r="U153" s="4">
        <f>'American Financial'!J153</f>
        <v>0</v>
      </c>
      <c r="V153" s="2">
        <f t="shared" si="21"/>
        <v>0</v>
      </c>
      <c r="W153" s="2">
        <f t="shared" si="14"/>
        <v>0</v>
      </c>
    </row>
    <row r="154" spans="2:23" x14ac:dyDescent="0.2">
      <c r="B154">
        <f t="shared" si="27"/>
        <v>123</v>
      </c>
      <c r="C154" s="4">
        <f t="shared" si="22"/>
        <v>0</v>
      </c>
      <c r="D154" s="2">
        <f t="shared" si="15"/>
        <v>0</v>
      </c>
      <c r="E154" s="4">
        <f t="shared" si="16"/>
        <v>0</v>
      </c>
      <c r="F154" s="4">
        <f t="shared" si="23"/>
        <v>0</v>
      </c>
      <c r="G154" s="4">
        <f t="shared" si="17"/>
        <v>0</v>
      </c>
      <c r="H154" s="4">
        <f t="shared" si="18"/>
        <v>0</v>
      </c>
      <c r="I154" s="4">
        <f t="shared" si="19"/>
        <v>0</v>
      </c>
      <c r="J154" s="4">
        <f t="shared" si="24"/>
        <v>0</v>
      </c>
      <c r="L154" s="2">
        <f t="shared" si="20"/>
        <v>0</v>
      </c>
      <c r="M154" s="55">
        <f t="shared" si="25"/>
        <v>0</v>
      </c>
      <c r="N154" s="2">
        <f t="shared" si="26"/>
        <v>0</v>
      </c>
      <c r="U154" s="4">
        <f>'American Financial'!J154</f>
        <v>0</v>
      </c>
      <c r="V154" s="2">
        <f t="shared" si="21"/>
        <v>0</v>
      </c>
      <c r="W154" s="2">
        <f t="shared" si="14"/>
        <v>0</v>
      </c>
    </row>
    <row r="155" spans="2:23" x14ac:dyDescent="0.2">
      <c r="B155">
        <f t="shared" si="27"/>
        <v>124</v>
      </c>
      <c r="C155" s="4">
        <f t="shared" si="22"/>
        <v>0</v>
      </c>
      <c r="D155" s="2">
        <f t="shared" si="15"/>
        <v>0</v>
      </c>
      <c r="E155" s="4">
        <f t="shared" si="16"/>
        <v>0</v>
      </c>
      <c r="F155" s="4">
        <f t="shared" si="23"/>
        <v>0</v>
      </c>
      <c r="G155" s="4">
        <f t="shared" si="17"/>
        <v>0</v>
      </c>
      <c r="H155" s="4">
        <f t="shared" si="18"/>
        <v>0</v>
      </c>
      <c r="I155" s="4">
        <f t="shared" si="19"/>
        <v>0</v>
      </c>
      <c r="J155" s="4">
        <f t="shared" si="24"/>
        <v>0</v>
      </c>
      <c r="L155" s="2">
        <f t="shared" si="20"/>
        <v>0</v>
      </c>
      <c r="M155" s="55">
        <f t="shared" si="25"/>
        <v>0</v>
      </c>
      <c r="N155" s="2">
        <f t="shared" si="26"/>
        <v>0</v>
      </c>
      <c r="U155" s="4">
        <f>'American Financial'!J155</f>
        <v>0</v>
      </c>
      <c r="V155" s="2">
        <f t="shared" si="21"/>
        <v>0</v>
      </c>
      <c r="W155" s="2">
        <f t="shared" si="14"/>
        <v>0</v>
      </c>
    </row>
    <row r="156" spans="2:23" x14ac:dyDescent="0.2">
      <c r="B156">
        <f t="shared" si="27"/>
        <v>125</v>
      </c>
      <c r="C156" s="4">
        <f t="shared" si="22"/>
        <v>0</v>
      </c>
      <c r="D156" s="2">
        <f t="shared" si="15"/>
        <v>0</v>
      </c>
      <c r="E156" s="4">
        <f t="shared" si="16"/>
        <v>0</v>
      </c>
      <c r="F156" s="4">
        <f t="shared" si="23"/>
        <v>0</v>
      </c>
      <c r="G156" s="4">
        <f t="shared" si="17"/>
        <v>0</v>
      </c>
      <c r="H156" s="4">
        <f t="shared" si="18"/>
        <v>0</v>
      </c>
      <c r="I156" s="4">
        <f t="shared" si="19"/>
        <v>0</v>
      </c>
      <c r="J156" s="4">
        <f t="shared" si="24"/>
        <v>0</v>
      </c>
      <c r="L156" s="2">
        <f t="shared" si="20"/>
        <v>0</v>
      </c>
      <c r="M156" s="55">
        <f t="shared" si="25"/>
        <v>0</v>
      </c>
      <c r="N156" s="2">
        <f t="shared" si="26"/>
        <v>0</v>
      </c>
      <c r="U156" s="4">
        <f>'American Financial'!J156</f>
        <v>0</v>
      </c>
      <c r="V156" s="2">
        <f t="shared" si="21"/>
        <v>0</v>
      </c>
      <c r="W156" s="2">
        <f t="shared" si="14"/>
        <v>0</v>
      </c>
    </row>
    <row r="157" spans="2:23" x14ac:dyDescent="0.2">
      <c r="B157">
        <f t="shared" si="27"/>
        <v>126</v>
      </c>
      <c r="C157" s="4">
        <f t="shared" si="22"/>
        <v>0</v>
      </c>
      <c r="D157" s="2">
        <f t="shared" si="15"/>
        <v>0</v>
      </c>
      <c r="E157" s="4">
        <f t="shared" si="16"/>
        <v>0</v>
      </c>
      <c r="F157" s="4">
        <f t="shared" si="23"/>
        <v>0</v>
      </c>
      <c r="G157" s="4">
        <f t="shared" si="17"/>
        <v>0</v>
      </c>
      <c r="H157" s="4">
        <f t="shared" si="18"/>
        <v>0</v>
      </c>
      <c r="I157" s="4">
        <f t="shared" si="19"/>
        <v>0</v>
      </c>
      <c r="J157" s="4">
        <f t="shared" si="24"/>
        <v>0</v>
      </c>
      <c r="L157" s="2">
        <f t="shared" si="20"/>
        <v>0</v>
      </c>
      <c r="M157" s="55">
        <f t="shared" si="25"/>
        <v>0</v>
      </c>
      <c r="N157" s="2">
        <f t="shared" si="26"/>
        <v>0</v>
      </c>
      <c r="U157" s="4">
        <f>'American Financial'!J157</f>
        <v>0</v>
      </c>
      <c r="V157" s="2">
        <f t="shared" si="21"/>
        <v>0</v>
      </c>
      <c r="W157" s="2">
        <f t="shared" si="14"/>
        <v>0</v>
      </c>
    </row>
    <row r="158" spans="2:23" x14ac:dyDescent="0.2">
      <c r="B158">
        <f t="shared" si="27"/>
        <v>127</v>
      </c>
      <c r="C158" s="4">
        <f t="shared" si="22"/>
        <v>0</v>
      </c>
      <c r="D158" s="2">
        <f t="shared" si="15"/>
        <v>0</v>
      </c>
      <c r="E158" s="4">
        <f t="shared" si="16"/>
        <v>0</v>
      </c>
      <c r="F158" s="4">
        <f t="shared" si="23"/>
        <v>0</v>
      </c>
      <c r="G158" s="4">
        <f t="shared" si="17"/>
        <v>0</v>
      </c>
      <c r="H158" s="4">
        <f t="shared" si="18"/>
        <v>0</v>
      </c>
      <c r="I158" s="4">
        <f t="shared" si="19"/>
        <v>0</v>
      </c>
      <c r="J158" s="4">
        <f t="shared" si="24"/>
        <v>0</v>
      </c>
      <c r="L158" s="2">
        <f t="shared" si="20"/>
        <v>0</v>
      </c>
      <c r="M158" s="55">
        <f t="shared" si="25"/>
        <v>0</v>
      </c>
      <c r="N158" s="2">
        <f t="shared" si="26"/>
        <v>0</v>
      </c>
      <c r="U158" s="4">
        <f>'American Financial'!J158</f>
        <v>0</v>
      </c>
      <c r="V158" s="2">
        <f t="shared" si="21"/>
        <v>0</v>
      </c>
      <c r="W158" s="2">
        <f t="shared" si="14"/>
        <v>0</v>
      </c>
    </row>
    <row r="159" spans="2:23" x14ac:dyDescent="0.2">
      <c r="B159">
        <f t="shared" si="27"/>
        <v>128</v>
      </c>
      <c r="C159" s="4">
        <f t="shared" si="22"/>
        <v>0</v>
      </c>
      <c r="D159" s="2">
        <f t="shared" si="15"/>
        <v>0</v>
      </c>
      <c r="E159" s="4">
        <f t="shared" si="16"/>
        <v>0</v>
      </c>
      <c r="F159" s="4">
        <f t="shared" si="23"/>
        <v>0</v>
      </c>
      <c r="G159" s="4">
        <f t="shared" si="17"/>
        <v>0</v>
      </c>
      <c r="H159" s="4">
        <f t="shared" si="18"/>
        <v>0</v>
      </c>
      <c r="I159" s="4">
        <f t="shared" si="19"/>
        <v>0</v>
      </c>
      <c r="J159" s="4">
        <f t="shared" si="24"/>
        <v>0</v>
      </c>
      <c r="L159" s="2">
        <f t="shared" si="20"/>
        <v>0</v>
      </c>
      <c r="M159" s="55">
        <f t="shared" si="25"/>
        <v>0</v>
      </c>
      <c r="N159" s="2">
        <f t="shared" si="26"/>
        <v>0</v>
      </c>
      <c r="U159" s="4">
        <f>'American Financial'!J159</f>
        <v>0</v>
      </c>
      <c r="V159" s="2">
        <f t="shared" si="21"/>
        <v>0</v>
      </c>
      <c r="W159" s="2">
        <f t="shared" ref="W159:W222" si="28">V159-U159</f>
        <v>0</v>
      </c>
    </row>
    <row r="160" spans="2:23" x14ac:dyDescent="0.2">
      <c r="B160">
        <f t="shared" si="27"/>
        <v>129</v>
      </c>
      <c r="C160" s="4">
        <f t="shared" si="22"/>
        <v>0</v>
      </c>
      <c r="D160" s="2">
        <f t="shared" ref="D160:D223" si="29">IF(B160&lt;=$C$12,IF(B160&lt;=$C$7,ROUND($C$4*$C$8/$C$6,2),$C$20),0)</f>
        <v>0</v>
      </c>
      <c r="E160" s="4">
        <f t="shared" ref="E160:E223" si="30">IF(B160&lt;=$C$12,ROUND(C160*$C$8/$C$6,2),0)</f>
        <v>0</v>
      </c>
      <c r="F160" s="4">
        <f t="shared" si="23"/>
        <v>0</v>
      </c>
      <c r="G160" s="4">
        <f t="shared" ref="G160:G223" si="31">IF(B160&lt;=$C$12,C160-F160,0)</f>
        <v>0</v>
      </c>
      <c r="H160" s="4">
        <f t="shared" ref="H160:H223" si="32">IF(B160=$C$12,$C$13*G160,0)</f>
        <v>0</v>
      </c>
      <c r="I160" s="4">
        <f t="shared" ref="I160:I223" si="33">IF(B160=$C$12,G160+H160,0)</f>
        <v>0</v>
      </c>
      <c r="J160" s="4">
        <f t="shared" si="24"/>
        <v>0</v>
      </c>
      <c r="L160" s="2">
        <f t="shared" ref="L160:L223" si="34">IF(B160&lt;=$C$12,L159+$M$16,0)</f>
        <v>0</v>
      </c>
      <c r="M160" s="55">
        <f t="shared" si="25"/>
        <v>0</v>
      </c>
      <c r="N160" s="2">
        <f t="shared" si="26"/>
        <v>0</v>
      </c>
      <c r="U160" s="4">
        <f>'American Financial'!J160</f>
        <v>0</v>
      </c>
      <c r="V160" s="2">
        <f t="shared" ref="V160:V223" si="35">J160</f>
        <v>0</v>
      </c>
      <c r="W160" s="2">
        <f t="shared" si="28"/>
        <v>0</v>
      </c>
    </row>
    <row r="161" spans="2:23" x14ac:dyDescent="0.2">
      <c r="B161">
        <f t="shared" si="27"/>
        <v>130</v>
      </c>
      <c r="C161" s="4">
        <f t="shared" ref="C161:C224" si="36">IF(B161&lt;=$C$12,G160,0)</f>
        <v>0</v>
      </c>
      <c r="D161" s="2">
        <f t="shared" si="29"/>
        <v>0</v>
      </c>
      <c r="E161" s="4">
        <f t="shared" si="30"/>
        <v>0</v>
      </c>
      <c r="F161" s="4">
        <f t="shared" ref="F161:F224" si="37">IF(B161&lt;=$C$12,D161-E161,0)</f>
        <v>0</v>
      </c>
      <c r="G161" s="4">
        <f t="shared" si="31"/>
        <v>0</v>
      </c>
      <c r="H161" s="4">
        <f t="shared" si="32"/>
        <v>0</v>
      </c>
      <c r="I161" s="4">
        <f t="shared" si="33"/>
        <v>0</v>
      </c>
      <c r="J161" s="4">
        <f t="shared" ref="J161:J224" si="38">IF(B161&lt;=$C$12,-D161-I161,0)</f>
        <v>0</v>
      </c>
      <c r="L161" s="2">
        <f t="shared" si="34"/>
        <v>0</v>
      </c>
      <c r="M161" s="55">
        <f t="shared" ref="M161:M224" si="39">($M$17/$C$6)*L161</f>
        <v>0</v>
      </c>
      <c r="N161" s="2">
        <f t="shared" ref="N161:N224" si="40">J161-M161</f>
        <v>0</v>
      </c>
      <c r="U161" s="4">
        <f>'American Financial'!J161</f>
        <v>0</v>
      </c>
      <c r="V161" s="2">
        <f t="shared" si="35"/>
        <v>0</v>
      </c>
      <c r="W161" s="2">
        <f t="shared" si="28"/>
        <v>0</v>
      </c>
    </row>
    <row r="162" spans="2:23" x14ac:dyDescent="0.2">
      <c r="B162">
        <f t="shared" ref="B162:B225" si="41">B161+1</f>
        <v>131</v>
      </c>
      <c r="C162" s="4">
        <f t="shared" si="36"/>
        <v>0</v>
      </c>
      <c r="D162" s="2">
        <f t="shared" si="29"/>
        <v>0</v>
      </c>
      <c r="E162" s="4">
        <f t="shared" si="30"/>
        <v>0</v>
      </c>
      <c r="F162" s="4">
        <f t="shared" si="37"/>
        <v>0</v>
      </c>
      <c r="G162" s="4">
        <f t="shared" si="31"/>
        <v>0</v>
      </c>
      <c r="H162" s="4">
        <f t="shared" si="32"/>
        <v>0</v>
      </c>
      <c r="I162" s="4">
        <f t="shared" si="33"/>
        <v>0</v>
      </c>
      <c r="J162" s="4">
        <f t="shared" si="38"/>
        <v>0</v>
      </c>
      <c r="L162" s="2">
        <f t="shared" si="34"/>
        <v>0</v>
      </c>
      <c r="M162" s="55">
        <f t="shared" si="39"/>
        <v>0</v>
      </c>
      <c r="N162" s="2">
        <f t="shared" si="40"/>
        <v>0</v>
      </c>
      <c r="U162" s="4">
        <f>'American Financial'!J162</f>
        <v>0</v>
      </c>
      <c r="V162" s="2">
        <f t="shared" si="35"/>
        <v>0</v>
      </c>
      <c r="W162" s="2">
        <f t="shared" si="28"/>
        <v>0</v>
      </c>
    </row>
    <row r="163" spans="2:23" x14ac:dyDescent="0.2">
      <c r="B163">
        <f t="shared" si="41"/>
        <v>132</v>
      </c>
      <c r="C163" s="4">
        <f t="shared" si="36"/>
        <v>0</v>
      </c>
      <c r="D163" s="2">
        <f t="shared" si="29"/>
        <v>0</v>
      </c>
      <c r="E163" s="4">
        <f t="shared" si="30"/>
        <v>0</v>
      </c>
      <c r="F163" s="4">
        <f t="shared" si="37"/>
        <v>0</v>
      </c>
      <c r="G163" s="4">
        <f t="shared" si="31"/>
        <v>0</v>
      </c>
      <c r="H163" s="4">
        <f t="shared" si="32"/>
        <v>0</v>
      </c>
      <c r="I163" s="4">
        <f t="shared" si="33"/>
        <v>0</v>
      </c>
      <c r="J163" s="4">
        <f t="shared" si="38"/>
        <v>0</v>
      </c>
      <c r="L163" s="2">
        <f t="shared" si="34"/>
        <v>0</v>
      </c>
      <c r="M163" s="55">
        <f t="shared" si="39"/>
        <v>0</v>
      </c>
      <c r="N163" s="2">
        <f t="shared" si="40"/>
        <v>0</v>
      </c>
      <c r="U163" s="4">
        <f>'American Financial'!J163</f>
        <v>0</v>
      </c>
      <c r="V163" s="2">
        <f t="shared" si="35"/>
        <v>0</v>
      </c>
      <c r="W163" s="2">
        <f t="shared" si="28"/>
        <v>0</v>
      </c>
    </row>
    <row r="164" spans="2:23" x14ac:dyDescent="0.2">
      <c r="B164">
        <f t="shared" si="41"/>
        <v>133</v>
      </c>
      <c r="C164" s="4">
        <f t="shared" si="36"/>
        <v>0</v>
      </c>
      <c r="D164" s="2">
        <f t="shared" si="29"/>
        <v>0</v>
      </c>
      <c r="E164" s="4">
        <f t="shared" si="30"/>
        <v>0</v>
      </c>
      <c r="F164" s="4">
        <f t="shared" si="37"/>
        <v>0</v>
      </c>
      <c r="G164" s="4">
        <f t="shared" si="31"/>
        <v>0</v>
      </c>
      <c r="H164" s="4">
        <f t="shared" si="32"/>
        <v>0</v>
      </c>
      <c r="I164" s="4">
        <f t="shared" si="33"/>
        <v>0</v>
      </c>
      <c r="J164" s="4">
        <f t="shared" si="38"/>
        <v>0</v>
      </c>
      <c r="L164" s="2">
        <f t="shared" si="34"/>
        <v>0</v>
      </c>
      <c r="M164" s="55">
        <f t="shared" si="39"/>
        <v>0</v>
      </c>
      <c r="N164" s="2">
        <f t="shared" si="40"/>
        <v>0</v>
      </c>
      <c r="U164" s="4">
        <f>'American Financial'!J164</f>
        <v>0</v>
      </c>
      <c r="V164" s="2">
        <f t="shared" si="35"/>
        <v>0</v>
      </c>
      <c r="W164" s="2">
        <f t="shared" si="28"/>
        <v>0</v>
      </c>
    </row>
    <row r="165" spans="2:23" x14ac:dyDescent="0.2">
      <c r="B165">
        <f t="shared" si="41"/>
        <v>134</v>
      </c>
      <c r="C165" s="4">
        <f t="shared" si="36"/>
        <v>0</v>
      </c>
      <c r="D165" s="2">
        <f t="shared" si="29"/>
        <v>0</v>
      </c>
      <c r="E165" s="4">
        <f t="shared" si="30"/>
        <v>0</v>
      </c>
      <c r="F165" s="4">
        <f t="shared" si="37"/>
        <v>0</v>
      </c>
      <c r="G165" s="4">
        <f t="shared" si="31"/>
        <v>0</v>
      </c>
      <c r="H165" s="4">
        <f t="shared" si="32"/>
        <v>0</v>
      </c>
      <c r="I165" s="4">
        <f t="shared" si="33"/>
        <v>0</v>
      </c>
      <c r="J165" s="4">
        <f t="shared" si="38"/>
        <v>0</v>
      </c>
      <c r="L165" s="2">
        <f t="shared" si="34"/>
        <v>0</v>
      </c>
      <c r="M165" s="55">
        <f t="shared" si="39"/>
        <v>0</v>
      </c>
      <c r="N165" s="2">
        <f t="shared" si="40"/>
        <v>0</v>
      </c>
      <c r="U165" s="4">
        <f>'American Financial'!J165</f>
        <v>0</v>
      </c>
      <c r="V165" s="2">
        <f t="shared" si="35"/>
        <v>0</v>
      </c>
      <c r="W165" s="2">
        <f t="shared" si="28"/>
        <v>0</v>
      </c>
    </row>
    <row r="166" spans="2:23" x14ac:dyDescent="0.2">
      <c r="B166">
        <f t="shared" si="41"/>
        <v>135</v>
      </c>
      <c r="C166" s="4">
        <f t="shared" si="36"/>
        <v>0</v>
      </c>
      <c r="D166" s="2">
        <f t="shared" si="29"/>
        <v>0</v>
      </c>
      <c r="E166" s="4">
        <f t="shared" si="30"/>
        <v>0</v>
      </c>
      <c r="F166" s="4">
        <f t="shared" si="37"/>
        <v>0</v>
      </c>
      <c r="G166" s="4">
        <f t="shared" si="31"/>
        <v>0</v>
      </c>
      <c r="H166" s="4">
        <f t="shared" si="32"/>
        <v>0</v>
      </c>
      <c r="I166" s="4">
        <f t="shared" si="33"/>
        <v>0</v>
      </c>
      <c r="J166" s="4">
        <f t="shared" si="38"/>
        <v>0</v>
      </c>
      <c r="L166" s="2">
        <f t="shared" si="34"/>
        <v>0</v>
      </c>
      <c r="M166" s="55">
        <f t="shared" si="39"/>
        <v>0</v>
      </c>
      <c r="N166" s="2">
        <f t="shared" si="40"/>
        <v>0</v>
      </c>
      <c r="U166" s="4">
        <f>'American Financial'!J166</f>
        <v>0</v>
      </c>
      <c r="V166" s="2">
        <f t="shared" si="35"/>
        <v>0</v>
      </c>
      <c r="W166" s="2">
        <f t="shared" si="28"/>
        <v>0</v>
      </c>
    </row>
    <row r="167" spans="2:23" x14ac:dyDescent="0.2">
      <c r="B167">
        <f t="shared" si="41"/>
        <v>136</v>
      </c>
      <c r="C167" s="4">
        <f t="shared" si="36"/>
        <v>0</v>
      </c>
      <c r="D167" s="2">
        <f t="shared" si="29"/>
        <v>0</v>
      </c>
      <c r="E167" s="4">
        <f t="shared" si="30"/>
        <v>0</v>
      </c>
      <c r="F167" s="4">
        <f t="shared" si="37"/>
        <v>0</v>
      </c>
      <c r="G167" s="4">
        <f t="shared" si="31"/>
        <v>0</v>
      </c>
      <c r="H167" s="4">
        <f t="shared" si="32"/>
        <v>0</v>
      </c>
      <c r="I167" s="4">
        <f t="shared" si="33"/>
        <v>0</v>
      </c>
      <c r="J167" s="4">
        <f t="shared" si="38"/>
        <v>0</v>
      </c>
      <c r="L167" s="2">
        <f t="shared" si="34"/>
        <v>0</v>
      </c>
      <c r="M167" s="55">
        <f t="shared" si="39"/>
        <v>0</v>
      </c>
      <c r="N167" s="2">
        <f t="shared" si="40"/>
        <v>0</v>
      </c>
      <c r="U167" s="4">
        <f>'American Financial'!J167</f>
        <v>0</v>
      </c>
      <c r="V167" s="2">
        <f t="shared" si="35"/>
        <v>0</v>
      </c>
      <c r="W167" s="2">
        <f t="shared" si="28"/>
        <v>0</v>
      </c>
    </row>
    <row r="168" spans="2:23" x14ac:dyDescent="0.2">
      <c r="B168">
        <f t="shared" si="41"/>
        <v>137</v>
      </c>
      <c r="C168" s="4">
        <f t="shared" si="36"/>
        <v>0</v>
      </c>
      <c r="D168" s="2">
        <f t="shared" si="29"/>
        <v>0</v>
      </c>
      <c r="E168" s="4">
        <f t="shared" si="30"/>
        <v>0</v>
      </c>
      <c r="F168" s="4">
        <f t="shared" si="37"/>
        <v>0</v>
      </c>
      <c r="G168" s="4">
        <f t="shared" si="31"/>
        <v>0</v>
      </c>
      <c r="H168" s="4">
        <f t="shared" si="32"/>
        <v>0</v>
      </c>
      <c r="I168" s="4">
        <f t="shared" si="33"/>
        <v>0</v>
      </c>
      <c r="J168" s="4">
        <f t="shared" si="38"/>
        <v>0</v>
      </c>
      <c r="L168" s="2">
        <f t="shared" si="34"/>
        <v>0</v>
      </c>
      <c r="M168" s="55">
        <f t="shared" si="39"/>
        <v>0</v>
      </c>
      <c r="N168" s="2">
        <f t="shared" si="40"/>
        <v>0</v>
      </c>
      <c r="U168" s="4">
        <f>'American Financial'!J168</f>
        <v>0</v>
      </c>
      <c r="V168" s="2">
        <f t="shared" si="35"/>
        <v>0</v>
      </c>
      <c r="W168" s="2">
        <f t="shared" si="28"/>
        <v>0</v>
      </c>
    </row>
    <row r="169" spans="2:23" x14ac:dyDescent="0.2">
      <c r="B169">
        <f t="shared" si="41"/>
        <v>138</v>
      </c>
      <c r="C169" s="4">
        <f t="shared" si="36"/>
        <v>0</v>
      </c>
      <c r="D169" s="2">
        <f t="shared" si="29"/>
        <v>0</v>
      </c>
      <c r="E169" s="4">
        <f t="shared" si="30"/>
        <v>0</v>
      </c>
      <c r="F169" s="4">
        <f t="shared" si="37"/>
        <v>0</v>
      </c>
      <c r="G169" s="4">
        <f t="shared" si="31"/>
        <v>0</v>
      </c>
      <c r="H169" s="4">
        <f t="shared" si="32"/>
        <v>0</v>
      </c>
      <c r="I169" s="4">
        <f t="shared" si="33"/>
        <v>0</v>
      </c>
      <c r="J169" s="4">
        <f t="shared" si="38"/>
        <v>0</v>
      </c>
      <c r="L169" s="2">
        <f t="shared" si="34"/>
        <v>0</v>
      </c>
      <c r="M169" s="55">
        <f t="shared" si="39"/>
        <v>0</v>
      </c>
      <c r="N169" s="2">
        <f t="shared" si="40"/>
        <v>0</v>
      </c>
      <c r="U169" s="4">
        <f>'American Financial'!J169</f>
        <v>0</v>
      </c>
      <c r="V169" s="2">
        <f t="shared" si="35"/>
        <v>0</v>
      </c>
      <c r="W169" s="2">
        <f t="shared" si="28"/>
        <v>0</v>
      </c>
    </row>
    <row r="170" spans="2:23" x14ac:dyDescent="0.2">
      <c r="B170">
        <f t="shared" si="41"/>
        <v>139</v>
      </c>
      <c r="C170" s="4">
        <f t="shared" si="36"/>
        <v>0</v>
      </c>
      <c r="D170" s="2">
        <f t="shared" si="29"/>
        <v>0</v>
      </c>
      <c r="E170" s="4">
        <f t="shared" si="30"/>
        <v>0</v>
      </c>
      <c r="F170" s="4">
        <f t="shared" si="37"/>
        <v>0</v>
      </c>
      <c r="G170" s="4">
        <f t="shared" si="31"/>
        <v>0</v>
      </c>
      <c r="H170" s="4">
        <f t="shared" si="32"/>
        <v>0</v>
      </c>
      <c r="I170" s="4">
        <f t="shared" si="33"/>
        <v>0</v>
      </c>
      <c r="J170" s="4">
        <f t="shared" si="38"/>
        <v>0</v>
      </c>
      <c r="L170" s="2">
        <f t="shared" si="34"/>
        <v>0</v>
      </c>
      <c r="M170" s="55">
        <f t="shared" si="39"/>
        <v>0</v>
      </c>
      <c r="N170" s="2">
        <f t="shared" si="40"/>
        <v>0</v>
      </c>
      <c r="U170" s="4">
        <f>'American Financial'!J170</f>
        <v>0</v>
      </c>
      <c r="V170" s="2">
        <f t="shared" si="35"/>
        <v>0</v>
      </c>
      <c r="W170" s="2">
        <f t="shared" si="28"/>
        <v>0</v>
      </c>
    </row>
    <row r="171" spans="2:23" x14ac:dyDescent="0.2">
      <c r="B171">
        <f t="shared" si="41"/>
        <v>140</v>
      </c>
      <c r="C171" s="4">
        <f t="shared" si="36"/>
        <v>0</v>
      </c>
      <c r="D171" s="2">
        <f t="shared" si="29"/>
        <v>0</v>
      </c>
      <c r="E171" s="4">
        <f t="shared" si="30"/>
        <v>0</v>
      </c>
      <c r="F171" s="4">
        <f t="shared" si="37"/>
        <v>0</v>
      </c>
      <c r="G171" s="4">
        <f t="shared" si="31"/>
        <v>0</v>
      </c>
      <c r="H171" s="4">
        <f t="shared" si="32"/>
        <v>0</v>
      </c>
      <c r="I171" s="4">
        <f t="shared" si="33"/>
        <v>0</v>
      </c>
      <c r="J171" s="4">
        <f t="shared" si="38"/>
        <v>0</v>
      </c>
      <c r="L171" s="2">
        <f t="shared" si="34"/>
        <v>0</v>
      </c>
      <c r="M171" s="55">
        <f t="shared" si="39"/>
        <v>0</v>
      </c>
      <c r="N171" s="2">
        <f t="shared" si="40"/>
        <v>0</v>
      </c>
      <c r="U171" s="4">
        <f>'American Financial'!J171</f>
        <v>0</v>
      </c>
      <c r="V171" s="2">
        <f t="shared" si="35"/>
        <v>0</v>
      </c>
      <c r="W171" s="2">
        <f t="shared" si="28"/>
        <v>0</v>
      </c>
    </row>
    <row r="172" spans="2:23" x14ac:dyDescent="0.2">
      <c r="B172">
        <f t="shared" si="41"/>
        <v>141</v>
      </c>
      <c r="C172" s="4">
        <f t="shared" si="36"/>
        <v>0</v>
      </c>
      <c r="D172" s="2">
        <f t="shared" si="29"/>
        <v>0</v>
      </c>
      <c r="E172" s="4">
        <f t="shared" si="30"/>
        <v>0</v>
      </c>
      <c r="F172" s="4">
        <f t="shared" si="37"/>
        <v>0</v>
      </c>
      <c r="G172" s="4">
        <f t="shared" si="31"/>
        <v>0</v>
      </c>
      <c r="H172" s="4">
        <f t="shared" si="32"/>
        <v>0</v>
      </c>
      <c r="I172" s="4">
        <f t="shared" si="33"/>
        <v>0</v>
      </c>
      <c r="J172" s="4">
        <f t="shared" si="38"/>
        <v>0</v>
      </c>
      <c r="L172" s="2">
        <f t="shared" si="34"/>
        <v>0</v>
      </c>
      <c r="M172" s="55">
        <f t="shared" si="39"/>
        <v>0</v>
      </c>
      <c r="N172" s="2">
        <f t="shared" si="40"/>
        <v>0</v>
      </c>
      <c r="U172" s="4">
        <f>'American Financial'!J172</f>
        <v>0</v>
      </c>
      <c r="V172" s="2">
        <f t="shared" si="35"/>
        <v>0</v>
      </c>
      <c r="W172" s="2">
        <f t="shared" si="28"/>
        <v>0</v>
      </c>
    </row>
    <row r="173" spans="2:23" x14ac:dyDescent="0.2">
      <c r="B173">
        <f t="shared" si="41"/>
        <v>142</v>
      </c>
      <c r="C173" s="4">
        <f t="shared" si="36"/>
        <v>0</v>
      </c>
      <c r="D173" s="2">
        <f t="shared" si="29"/>
        <v>0</v>
      </c>
      <c r="E173" s="4">
        <f t="shared" si="30"/>
        <v>0</v>
      </c>
      <c r="F173" s="4">
        <f t="shared" si="37"/>
        <v>0</v>
      </c>
      <c r="G173" s="4">
        <f t="shared" si="31"/>
        <v>0</v>
      </c>
      <c r="H173" s="4">
        <f t="shared" si="32"/>
        <v>0</v>
      </c>
      <c r="I173" s="4">
        <f t="shared" si="33"/>
        <v>0</v>
      </c>
      <c r="J173" s="4">
        <f t="shared" si="38"/>
        <v>0</v>
      </c>
      <c r="L173" s="2">
        <f t="shared" si="34"/>
        <v>0</v>
      </c>
      <c r="M173" s="55">
        <f t="shared" si="39"/>
        <v>0</v>
      </c>
      <c r="N173" s="2">
        <f t="shared" si="40"/>
        <v>0</v>
      </c>
      <c r="U173" s="4">
        <f>'American Financial'!J173</f>
        <v>0</v>
      </c>
      <c r="V173" s="2">
        <f t="shared" si="35"/>
        <v>0</v>
      </c>
      <c r="W173" s="2">
        <f t="shared" si="28"/>
        <v>0</v>
      </c>
    </row>
    <row r="174" spans="2:23" x14ac:dyDescent="0.2">
      <c r="B174">
        <f t="shared" si="41"/>
        <v>143</v>
      </c>
      <c r="C174" s="4">
        <f t="shared" si="36"/>
        <v>0</v>
      </c>
      <c r="D174" s="2">
        <f t="shared" si="29"/>
        <v>0</v>
      </c>
      <c r="E174" s="4">
        <f t="shared" si="30"/>
        <v>0</v>
      </c>
      <c r="F174" s="4">
        <f t="shared" si="37"/>
        <v>0</v>
      </c>
      <c r="G174" s="4">
        <f t="shared" si="31"/>
        <v>0</v>
      </c>
      <c r="H174" s="4">
        <f t="shared" si="32"/>
        <v>0</v>
      </c>
      <c r="I174" s="4">
        <f t="shared" si="33"/>
        <v>0</v>
      </c>
      <c r="J174" s="4">
        <f t="shared" si="38"/>
        <v>0</v>
      </c>
      <c r="L174" s="2">
        <f t="shared" si="34"/>
        <v>0</v>
      </c>
      <c r="M174" s="55">
        <f t="shared" si="39"/>
        <v>0</v>
      </c>
      <c r="N174" s="2">
        <f t="shared" si="40"/>
        <v>0</v>
      </c>
      <c r="U174" s="4">
        <f>'American Financial'!J174</f>
        <v>0</v>
      </c>
      <c r="V174" s="2">
        <f t="shared" si="35"/>
        <v>0</v>
      </c>
      <c r="W174" s="2">
        <f t="shared" si="28"/>
        <v>0</v>
      </c>
    </row>
    <row r="175" spans="2:23" x14ac:dyDescent="0.2">
      <c r="B175">
        <f t="shared" si="41"/>
        <v>144</v>
      </c>
      <c r="C175" s="4">
        <f t="shared" si="36"/>
        <v>0</v>
      </c>
      <c r="D175" s="2">
        <f t="shared" si="29"/>
        <v>0</v>
      </c>
      <c r="E175" s="4">
        <f t="shared" si="30"/>
        <v>0</v>
      </c>
      <c r="F175" s="4">
        <f t="shared" si="37"/>
        <v>0</v>
      </c>
      <c r="G175" s="4">
        <f t="shared" si="31"/>
        <v>0</v>
      </c>
      <c r="H175" s="4">
        <f t="shared" si="32"/>
        <v>0</v>
      </c>
      <c r="I175" s="4">
        <f t="shared" si="33"/>
        <v>0</v>
      </c>
      <c r="J175" s="4">
        <f t="shared" si="38"/>
        <v>0</v>
      </c>
      <c r="L175" s="2">
        <f t="shared" si="34"/>
        <v>0</v>
      </c>
      <c r="M175" s="55">
        <f t="shared" si="39"/>
        <v>0</v>
      </c>
      <c r="N175" s="2">
        <f t="shared" si="40"/>
        <v>0</v>
      </c>
      <c r="U175" s="4">
        <f>'American Financial'!J175</f>
        <v>0</v>
      </c>
      <c r="V175" s="2">
        <f t="shared" si="35"/>
        <v>0</v>
      </c>
      <c r="W175" s="2">
        <f t="shared" si="28"/>
        <v>0</v>
      </c>
    </row>
    <row r="176" spans="2:23" x14ac:dyDescent="0.2">
      <c r="B176">
        <f t="shared" si="41"/>
        <v>145</v>
      </c>
      <c r="C176" s="4">
        <f t="shared" si="36"/>
        <v>0</v>
      </c>
      <c r="D176" s="2">
        <f t="shared" si="29"/>
        <v>0</v>
      </c>
      <c r="E176" s="4">
        <f t="shared" si="30"/>
        <v>0</v>
      </c>
      <c r="F176" s="4">
        <f t="shared" si="37"/>
        <v>0</v>
      </c>
      <c r="G176" s="4">
        <f t="shared" si="31"/>
        <v>0</v>
      </c>
      <c r="H176" s="4">
        <f t="shared" si="32"/>
        <v>0</v>
      </c>
      <c r="I176" s="4">
        <f t="shared" si="33"/>
        <v>0</v>
      </c>
      <c r="J176" s="4">
        <f t="shared" si="38"/>
        <v>0</v>
      </c>
      <c r="L176" s="2">
        <f t="shared" si="34"/>
        <v>0</v>
      </c>
      <c r="M176" s="55">
        <f t="shared" si="39"/>
        <v>0</v>
      </c>
      <c r="N176" s="2">
        <f t="shared" si="40"/>
        <v>0</v>
      </c>
      <c r="U176" s="4">
        <f>'American Financial'!J176</f>
        <v>0</v>
      </c>
      <c r="V176" s="2">
        <f t="shared" si="35"/>
        <v>0</v>
      </c>
      <c r="W176" s="2">
        <f t="shared" si="28"/>
        <v>0</v>
      </c>
    </row>
    <row r="177" spans="2:23" x14ac:dyDescent="0.2">
      <c r="B177">
        <f t="shared" si="41"/>
        <v>146</v>
      </c>
      <c r="C177" s="4">
        <f t="shared" si="36"/>
        <v>0</v>
      </c>
      <c r="D177" s="2">
        <f t="shared" si="29"/>
        <v>0</v>
      </c>
      <c r="E177" s="4">
        <f t="shared" si="30"/>
        <v>0</v>
      </c>
      <c r="F177" s="4">
        <f t="shared" si="37"/>
        <v>0</v>
      </c>
      <c r="G177" s="4">
        <f t="shared" si="31"/>
        <v>0</v>
      </c>
      <c r="H177" s="4">
        <f t="shared" si="32"/>
        <v>0</v>
      </c>
      <c r="I177" s="4">
        <f t="shared" si="33"/>
        <v>0</v>
      </c>
      <c r="J177" s="4">
        <f t="shared" si="38"/>
        <v>0</v>
      </c>
      <c r="L177" s="2">
        <f t="shared" si="34"/>
        <v>0</v>
      </c>
      <c r="M177" s="55">
        <f t="shared" si="39"/>
        <v>0</v>
      </c>
      <c r="N177" s="2">
        <f t="shared" si="40"/>
        <v>0</v>
      </c>
      <c r="U177" s="4">
        <f>'American Financial'!J177</f>
        <v>0</v>
      </c>
      <c r="V177" s="2">
        <f t="shared" si="35"/>
        <v>0</v>
      </c>
      <c r="W177" s="2">
        <f t="shared" si="28"/>
        <v>0</v>
      </c>
    </row>
    <row r="178" spans="2:23" x14ac:dyDescent="0.2">
      <c r="B178">
        <f t="shared" si="41"/>
        <v>147</v>
      </c>
      <c r="C178" s="4">
        <f t="shared" si="36"/>
        <v>0</v>
      </c>
      <c r="D178" s="2">
        <f t="shared" si="29"/>
        <v>0</v>
      </c>
      <c r="E178" s="4">
        <f t="shared" si="30"/>
        <v>0</v>
      </c>
      <c r="F178" s="4">
        <f t="shared" si="37"/>
        <v>0</v>
      </c>
      <c r="G178" s="4">
        <f t="shared" si="31"/>
        <v>0</v>
      </c>
      <c r="H178" s="4">
        <f t="shared" si="32"/>
        <v>0</v>
      </c>
      <c r="I178" s="4">
        <f t="shared" si="33"/>
        <v>0</v>
      </c>
      <c r="J178" s="4">
        <f t="shared" si="38"/>
        <v>0</v>
      </c>
      <c r="L178" s="2">
        <f t="shared" si="34"/>
        <v>0</v>
      </c>
      <c r="M178" s="55">
        <f t="shared" si="39"/>
        <v>0</v>
      </c>
      <c r="N178" s="2">
        <f t="shared" si="40"/>
        <v>0</v>
      </c>
      <c r="U178" s="4">
        <f>'American Financial'!J178</f>
        <v>0</v>
      </c>
      <c r="V178" s="2">
        <f t="shared" si="35"/>
        <v>0</v>
      </c>
      <c r="W178" s="2">
        <f t="shared" si="28"/>
        <v>0</v>
      </c>
    </row>
    <row r="179" spans="2:23" x14ac:dyDescent="0.2">
      <c r="B179">
        <f t="shared" si="41"/>
        <v>148</v>
      </c>
      <c r="C179" s="4">
        <f t="shared" si="36"/>
        <v>0</v>
      </c>
      <c r="D179" s="2">
        <f t="shared" si="29"/>
        <v>0</v>
      </c>
      <c r="E179" s="4">
        <f t="shared" si="30"/>
        <v>0</v>
      </c>
      <c r="F179" s="4">
        <f t="shared" si="37"/>
        <v>0</v>
      </c>
      <c r="G179" s="4">
        <f t="shared" si="31"/>
        <v>0</v>
      </c>
      <c r="H179" s="4">
        <f t="shared" si="32"/>
        <v>0</v>
      </c>
      <c r="I179" s="4">
        <f t="shared" si="33"/>
        <v>0</v>
      </c>
      <c r="J179" s="4">
        <f t="shared" si="38"/>
        <v>0</v>
      </c>
      <c r="L179" s="2">
        <f t="shared" si="34"/>
        <v>0</v>
      </c>
      <c r="M179" s="55">
        <f t="shared" si="39"/>
        <v>0</v>
      </c>
      <c r="N179" s="2">
        <f t="shared" si="40"/>
        <v>0</v>
      </c>
      <c r="U179" s="4">
        <f>'American Financial'!J179</f>
        <v>0</v>
      </c>
      <c r="V179" s="2">
        <f t="shared" si="35"/>
        <v>0</v>
      </c>
      <c r="W179" s="2">
        <f t="shared" si="28"/>
        <v>0</v>
      </c>
    </row>
    <row r="180" spans="2:23" x14ac:dyDescent="0.2">
      <c r="B180">
        <f t="shared" si="41"/>
        <v>149</v>
      </c>
      <c r="C180" s="4">
        <f t="shared" si="36"/>
        <v>0</v>
      </c>
      <c r="D180" s="2">
        <f t="shared" si="29"/>
        <v>0</v>
      </c>
      <c r="E180" s="4">
        <f t="shared" si="30"/>
        <v>0</v>
      </c>
      <c r="F180" s="4">
        <f t="shared" si="37"/>
        <v>0</v>
      </c>
      <c r="G180" s="4">
        <f t="shared" si="31"/>
        <v>0</v>
      </c>
      <c r="H180" s="4">
        <f t="shared" si="32"/>
        <v>0</v>
      </c>
      <c r="I180" s="4">
        <f t="shared" si="33"/>
        <v>0</v>
      </c>
      <c r="J180" s="4">
        <f t="shared" si="38"/>
        <v>0</v>
      </c>
      <c r="L180" s="2">
        <f t="shared" si="34"/>
        <v>0</v>
      </c>
      <c r="M180" s="55">
        <f t="shared" si="39"/>
        <v>0</v>
      </c>
      <c r="N180" s="2">
        <f t="shared" si="40"/>
        <v>0</v>
      </c>
      <c r="U180" s="4">
        <f>'American Financial'!J180</f>
        <v>0</v>
      </c>
      <c r="V180" s="2">
        <f t="shared" si="35"/>
        <v>0</v>
      </c>
      <c r="W180" s="2">
        <f t="shared" si="28"/>
        <v>0</v>
      </c>
    </row>
    <row r="181" spans="2:23" x14ac:dyDescent="0.2">
      <c r="B181">
        <f t="shared" si="41"/>
        <v>150</v>
      </c>
      <c r="C181" s="4">
        <f t="shared" si="36"/>
        <v>0</v>
      </c>
      <c r="D181" s="2">
        <f t="shared" si="29"/>
        <v>0</v>
      </c>
      <c r="E181" s="4">
        <f t="shared" si="30"/>
        <v>0</v>
      </c>
      <c r="F181" s="4">
        <f t="shared" si="37"/>
        <v>0</v>
      </c>
      <c r="G181" s="4">
        <f t="shared" si="31"/>
        <v>0</v>
      </c>
      <c r="H181" s="4">
        <f t="shared" si="32"/>
        <v>0</v>
      </c>
      <c r="I181" s="4">
        <f t="shared" si="33"/>
        <v>0</v>
      </c>
      <c r="J181" s="4">
        <f t="shared" si="38"/>
        <v>0</v>
      </c>
      <c r="L181" s="2">
        <f t="shared" si="34"/>
        <v>0</v>
      </c>
      <c r="M181" s="55">
        <f t="shared" si="39"/>
        <v>0</v>
      </c>
      <c r="N181" s="2">
        <f t="shared" si="40"/>
        <v>0</v>
      </c>
      <c r="U181" s="4">
        <f>'American Financial'!J181</f>
        <v>0</v>
      </c>
      <c r="V181" s="2">
        <f t="shared" si="35"/>
        <v>0</v>
      </c>
      <c r="W181" s="2">
        <f t="shared" si="28"/>
        <v>0</v>
      </c>
    </row>
    <row r="182" spans="2:23" x14ac:dyDescent="0.2">
      <c r="B182">
        <f t="shared" si="41"/>
        <v>151</v>
      </c>
      <c r="C182" s="4">
        <f t="shared" si="36"/>
        <v>0</v>
      </c>
      <c r="D182" s="2">
        <f t="shared" si="29"/>
        <v>0</v>
      </c>
      <c r="E182" s="4">
        <f t="shared" si="30"/>
        <v>0</v>
      </c>
      <c r="F182" s="4">
        <f t="shared" si="37"/>
        <v>0</v>
      </c>
      <c r="G182" s="4">
        <f t="shared" si="31"/>
        <v>0</v>
      </c>
      <c r="H182" s="4">
        <f t="shared" si="32"/>
        <v>0</v>
      </c>
      <c r="I182" s="4">
        <f t="shared" si="33"/>
        <v>0</v>
      </c>
      <c r="J182" s="4">
        <f t="shared" si="38"/>
        <v>0</v>
      </c>
      <c r="L182" s="2">
        <f t="shared" si="34"/>
        <v>0</v>
      </c>
      <c r="M182" s="55">
        <f t="shared" si="39"/>
        <v>0</v>
      </c>
      <c r="N182" s="2">
        <f t="shared" si="40"/>
        <v>0</v>
      </c>
      <c r="U182" s="4">
        <f>'American Financial'!J182</f>
        <v>0</v>
      </c>
      <c r="V182" s="2">
        <f t="shared" si="35"/>
        <v>0</v>
      </c>
      <c r="W182" s="2">
        <f t="shared" si="28"/>
        <v>0</v>
      </c>
    </row>
    <row r="183" spans="2:23" x14ac:dyDescent="0.2">
      <c r="B183">
        <f t="shared" si="41"/>
        <v>152</v>
      </c>
      <c r="C183" s="4">
        <f t="shared" si="36"/>
        <v>0</v>
      </c>
      <c r="D183" s="2">
        <f t="shared" si="29"/>
        <v>0</v>
      </c>
      <c r="E183" s="4">
        <f t="shared" si="30"/>
        <v>0</v>
      </c>
      <c r="F183" s="4">
        <f t="shared" si="37"/>
        <v>0</v>
      </c>
      <c r="G183" s="4">
        <f t="shared" si="31"/>
        <v>0</v>
      </c>
      <c r="H183" s="4">
        <f t="shared" si="32"/>
        <v>0</v>
      </c>
      <c r="I183" s="4">
        <f t="shared" si="33"/>
        <v>0</v>
      </c>
      <c r="J183" s="4">
        <f t="shared" si="38"/>
        <v>0</v>
      </c>
      <c r="L183" s="2">
        <f t="shared" si="34"/>
        <v>0</v>
      </c>
      <c r="M183" s="55">
        <f t="shared" si="39"/>
        <v>0</v>
      </c>
      <c r="N183" s="2">
        <f t="shared" si="40"/>
        <v>0</v>
      </c>
      <c r="U183" s="4">
        <f>'American Financial'!J183</f>
        <v>0</v>
      </c>
      <c r="V183" s="2">
        <f t="shared" si="35"/>
        <v>0</v>
      </c>
      <c r="W183" s="2">
        <f t="shared" si="28"/>
        <v>0</v>
      </c>
    </row>
    <row r="184" spans="2:23" x14ac:dyDescent="0.2">
      <c r="B184">
        <f t="shared" si="41"/>
        <v>153</v>
      </c>
      <c r="C184" s="4">
        <f t="shared" si="36"/>
        <v>0</v>
      </c>
      <c r="D184" s="2">
        <f t="shared" si="29"/>
        <v>0</v>
      </c>
      <c r="E184" s="4">
        <f t="shared" si="30"/>
        <v>0</v>
      </c>
      <c r="F184" s="4">
        <f t="shared" si="37"/>
        <v>0</v>
      </c>
      <c r="G184" s="4">
        <f t="shared" si="31"/>
        <v>0</v>
      </c>
      <c r="H184" s="4">
        <f t="shared" si="32"/>
        <v>0</v>
      </c>
      <c r="I184" s="4">
        <f t="shared" si="33"/>
        <v>0</v>
      </c>
      <c r="J184" s="4">
        <f t="shared" si="38"/>
        <v>0</v>
      </c>
      <c r="L184" s="2">
        <f t="shared" si="34"/>
        <v>0</v>
      </c>
      <c r="M184" s="55">
        <f t="shared" si="39"/>
        <v>0</v>
      </c>
      <c r="N184" s="2">
        <f t="shared" si="40"/>
        <v>0</v>
      </c>
      <c r="U184" s="4">
        <f>'American Financial'!J184</f>
        <v>0</v>
      </c>
      <c r="V184" s="2">
        <f t="shared" si="35"/>
        <v>0</v>
      </c>
      <c r="W184" s="2">
        <f t="shared" si="28"/>
        <v>0</v>
      </c>
    </row>
    <row r="185" spans="2:23" x14ac:dyDescent="0.2">
      <c r="B185">
        <f t="shared" si="41"/>
        <v>154</v>
      </c>
      <c r="C185" s="4">
        <f t="shared" si="36"/>
        <v>0</v>
      </c>
      <c r="D185" s="2">
        <f t="shared" si="29"/>
        <v>0</v>
      </c>
      <c r="E185" s="4">
        <f t="shared" si="30"/>
        <v>0</v>
      </c>
      <c r="F185" s="4">
        <f t="shared" si="37"/>
        <v>0</v>
      </c>
      <c r="G185" s="4">
        <f t="shared" si="31"/>
        <v>0</v>
      </c>
      <c r="H185" s="4">
        <f t="shared" si="32"/>
        <v>0</v>
      </c>
      <c r="I185" s="4">
        <f t="shared" si="33"/>
        <v>0</v>
      </c>
      <c r="J185" s="4">
        <f t="shared" si="38"/>
        <v>0</v>
      </c>
      <c r="L185" s="2">
        <f t="shared" si="34"/>
        <v>0</v>
      </c>
      <c r="M185" s="55">
        <f t="shared" si="39"/>
        <v>0</v>
      </c>
      <c r="N185" s="2">
        <f t="shared" si="40"/>
        <v>0</v>
      </c>
      <c r="U185" s="4">
        <f>'American Financial'!J185</f>
        <v>0</v>
      </c>
      <c r="V185" s="2">
        <f t="shared" si="35"/>
        <v>0</v>
      </c>
      <c r="W185" s="2">
        <f t="shared" si="28"/>
        <v>0</v>
      </c>
    </row>
    <row r="186" spans="2:23" x14ac:dyDescent="0.2">
      <c r="B186">
        <f t="shared" si="41"/>
        <v>155</v>
      </c>
      <c r="C186" s="4">
        <f t="shared" si="36"/>
        <v>0</v>
      </c>
      <c r="D186" s="2">
        <f t="shared" si="29"/>
        <v>0</v>
      </c>
      <c r="E186" s="4">
        <f t="shared" si="30"/>
        <v>0</v>
      </c>
      <c r="F186" s="4">
        <f t="shared" si="37"/>
        <v>0</v>
      </c>
      <c r="G186" s="4">
        <f t="shared" si="31"/>
        <v>0</v>
      </c>
      <c r="H186" s="4">
        <f t="shared" si="32"/>
        <v>0</v>
      </c>
      <c r="I186" s="4">
        <f t="shared" si="33"/>
        <v>0</v>
      </c>
      <c r="J186" s="4">
        <f t="shared" si="38"/>
        <v>0</v>
      </c>
      <c r="L186" s="2">
        <f t="shared" si="34"/>
        <v>0</v>
      </c>
      <c r="M186" s="55">
        <f t="shared" si="39"/>
        <v>0</v>
      </c>
      <c r="N186" s="2">
        <f t="shared" si="40"/>
        <v>0</v>
      </c>
      <c r="U186" s="4">
        <f>'American Financial'!J186</f>
        <v>0</v>
      </c>
      <c r="V186" s="2">
        <f t="shared" si="35"/>
        <v>0</v>
      </c>
      <c r="W186" s="2">
        <f t="shared" si="28"/>
        <v>0</v>
      </c>
    </row>
    <row r="187" spans="2:23" x14ac:dyDescent="0.2">
      <c r="B187">
        <f t="shared" si="41"/>
        <v>156</v>
      </c>
      <c r="C187" s="4">
        <f t="shared" si="36"/>
        <v>0</v>
      </c>
      <c r="D187" s="2">
        <f t="shared" si="29"/>
        <v>0</v>
      </c>
      <c r="E187" s="4">
        <f t="shared" si="30"/>
        <v>0</v>
      </c>
      <c r="F187" s="4">
        <f t="shared" si="37"/>
        <v>0</v>
      </c>
      <c r="G187" s="4">
        <f t="shared" si="31"/>
        <v>0</v>
      </c>
      <c r="H187" s="4">
        <f t="shared" si="32"/>
        <v>0</v>
      </c>
      <c r="I187" s="4">
        <f t="shared" si="33"/>
        <v>0</v>
      </c>
      <c r="J187" s="4">
        <f t="shared" si="38"/>
        <v>0</v>
      </c>
      <c r="L187" s="2">
        <f t="shared" si="34"/>
        <v>0</v>
      </c>
      <c r="M187" s="55">
        <f t="shared" si="39"/>
        <v>0</v>
      </c>
      <c r="N187" s="2">
        <f t="shared" si="40"/>
        <v>0</v>
      </c>
      <c r="U187" s="4">
        <f>'American Financial'!J187</f>
        <v>0</v>
      </c>
      <c r="V187" s="2">
        <f t="shared" si="35"/>
        <v>0</v>
      </c>
      <c r="W187" s="2">
        <f t="shared" si="28"/>
        <v>0</v>
      </c>
    </row>
    <row r="188" spans="2:23" x14ac:dyDescent="0.2">
      <c r="B188">
        <f t="shared" si="41"/>
        <v>157</v>
      </c>
      <c r="C188" s="4">
        <f t="shared" si="36"/>
        <v>0</v>
      </c>
      <c r="D188" s="2">
        <f t="shared" si="29"/>
        <v>0</v>
      </c>
      <c r="E188" s="4">
        <f t="shared" si="30"/>
        <v>0</v>
      </c>
      <c r="F188" s="4">
        <f t="shared" si="37"/>
        <v>0</v>
      </c>
      <c r="G188" s="4">
        <f t="shared" si="31"/>
        <v>0</v>
      </c>
      <c r="H188" s="4">
        <f t="shared" si="32"/>
        <v>0</v>
      </c>
      <c r="I188" s="4">
        <f t="shared" si="33"/>
        <v>0</v>
      </c>
      <c r="J188" s="4">
        <f t="shared" si="38"/>
        <v>0</v>
      </c>
      <c r="L188" s="2">
        <f t="shared" si="34"/>
        <v>0</v>
      </c>
      <c r="M188" s="55">
        <f t="shared" si="39"/>
        <v>0</v>
      </c>
      <c r="N188" s="2">
        <f t="shared" si="40"/>
        <v>0</v>
      </c>
      <c r="U188" s="4">
        <f>'American Financial'!J188</f>
        <v>0</v>
      </c>
      <c r="V188" s="2">
        <f t="shared" si="35"/>
        <v>0</v>
      </c>
      <c r="W188" s="2">
        <f t="shared" si="28"/>
        <v>0</v>
      </c>
    </row>
    <row r="189" spans="2:23" x14ac:dyDescent="0.2">
      <c r="B189">
        <f t="shared" si="41"/>
        <v>158</v>
      </c>
      <c r="C189" s="4">
        <f t="shared" si="36"/>
        <v>0</v>
      </c>
      <c r="D189" s="2">
        <f t="shared" si="29"/>
        <v>0</v>
      </c>
      <c r="E189" s="4">
        <f t="shared" si="30"/>
        <v>0</v>
      </c>
      <c r="F189" s="4">
        <f t="shared" si="37"/>
        <v>0</v>
      </c>
      <c r="G189" s="4">
        <f t="shared" si="31"/>
        <v>0</v>
      </c>
      <c r="H189" s="4">
        <f t="shared" si="32"/>
        <v>0</v>
      </c>
      <c r="I189" s="4">
        <f t="shared" si="33"/>
        <v>0</v>
      </c>
      <c r="J189" s="4">
        <f t="shared" si="38"/>
        <v>0</v>
      </c>
      <c r="L189" s="2">
        <f t="shared" si="34"/>
        <v>0</v>
      </c>
      <c r="M189" s="55">
        <f t="shared" si="39"/>
        <v>0</v>
      </c>
      <c r="N189" s="2">
        <f t="shared" si="40"/>
        <v>0</v>
      </c>
      <c r="U189" s="4">
        <f>'American Financial'!J189</f>
        <v>0</v>
      </c>
      <c r="V189" s="2">
        <f t="shared" si="35"/>
        <v>0</v>
      </c>
      <c r="W189" s="2">
        <f t="shared" si="28"/>
        <v>0</v>
      </c>
    </row>
    <row r="190" spans="2:23" x14ac:dyDescent="0.2">
      <c r="B190">
        <f t="shared" si="41"/>
        <v>159</v>
      </c>
      <c r="C190" s="4">
        <f t="shared" si="36"/>
        <v>0</v>
      </c>
      <c r="D190" s="2">
        <f t="shared" si="29"/>
        <v>0</v>
      </c>
      <c r="E190" s="4">
        <f t="shared" si="30"/>
        <v>0</v>
      </c>
      <c r="F190" s="4">
        <f t="shared" si="37"/>
        <v>0</v>
      </c>
      <c r="G190" s="4">
        <f t="shared" si="31"/>
        <v>0</v>
      </c>
      <c r="H190" s="4">
        <f t="shared" si="32"/>
        <v>0</v>
      </c>
      <c r="I190" s="4">
        <f t="shared" si="33"/>
        <v>0</v>
      </c>
      <c r="J190" s="4">
        <f t="shared" si="38"/>
        <v>0</v>
      </c>
      <c r="L190" s="2">
        <f t="shared" si="34"/>
        <v>0</v>
      </c>
      <c r="M190" s="55">
        <f t="shared" si="39"/>
        <v>0</v>
      </c>
      <c r="N190" s="2">
        <f t="shared" si="40"/>
        <v>0</v>
      </c>
      <c r="U190" s="4">
        <f>'American Financial'!J190</f>
        <v>0</v>
      </c>
      <c r="V190" s="2">
        <f t="shared" si="35"/>
        <v>0</v>
      </c>
      <c r="W190" s="2">
        <f t="shared" si="28"/>
        <v>0</v>
      </c>
    </row>
    <row r="191" spans="2:23" x14ac:dyDescent="0.2">
      <c r="B191">
        <f t="shared" si="41"/>
        <v>160</v>
      </c>
      <c r="C191" s="4">
        <f t="shared" si="36"/>
        <v>0</v>
      </c>
      <c r="D191" s="2">
        <f t="shared" si="29"/>
        <v>0</v>
      </c>
      <c r="E191" s="4">
        <f t="shared" si="30"/>
        <v>0</v>
      </c>
      <c r="F191" s="4">
        <f t="shared" si="37"/>
        <v>0</v>
      </c>
      <c r="G191" s="4">
        <f t="shared" si="31"/>
        <v>0</v>
      </c>
      <c r="H191" s="4">
        <f t="shared" si="32"/>
        <v>0</v>
      </c>
      <c r="I191" s="4">
        <f t="shared" si="33"/>
        <v>0</v>
      </c>
      <c r="J191" s="4">
        <f t="shared" si="38"/>
        <v>0</v>
      </c>
      <c r="L191" s="2">
        <f t="shared" si="34"/>
        <v>0</v>
      </c>
      <c r="M191" s="55">
        <f t="shared" si="39"/>
        <v>0</v>
      </c>
      <c r="N191" s="2">
        <f t="shared" si="40"/>
        <v>0</v>
      </c>
      <c r="U191" s="4">
        <f>'American Financial'!J191</f>
        <v>0</v>
      </c>
      <c r="V191" s="2">
        <f t="shared" si="35"/>
        <v>0</v>
      </c>
      <c r="W191" s="2">
        <f t="shared" si="28"/>
        <v>0</v>
      </c>
    </row>
    <row r="192" spans="2:23" x14ac:dyDescent="0.2">
      <c r="B192">
        <f t="shared" si="41"/>
        <v>161</v>
      </c>
      <c r="C192" s="4">
        <f t="shared" si="36"/>
        <v>0</v>
      </c>
      <c r="D192" s="2">
        <f t="shared" si="29"/>
        <v>0</v>
      </c>
      <c r="E192" s="4">
        <f t="shared" si="30"/>
        <v>0</v>
      </c>
      <c r="F192" s="4">
        <f t="shared" si="37"/>
        <v>0</v>
      </c>
      <c r="G192" s="4">
        <f t="shared" si="31"/>
        <v>0</v>
      </c>
      <c r="H192" s="4">
        <f t="shared" si="32"/>
        <v>0</v>
      </c>
      <c r="I192" s="4">
        <f t="shared" si="33"/>
        <v>0</v>
      </c>
      <c r="J192" s="4">
        <f t="shared" si="38"/>
        <v>0</v>
      </c>
      <c r="L192" s="2">
        <f t="shared" si="34"/>
        <v>0</v>
      </c>
      <c r="M192" s="55">
        <f t="shared" si="39"/>
        <v>0</v>
      </c>
      <c r="N192" s="2">
        <f t="shared" si="40"/>
        <v>0</v>
      </c>
      <c r="U192" s="4">
        <f>'American Financial'!J192</f>
        <v>0</v>
      </c>
      <c r="V192" s="2">
        <f t="shared" si="35"/>
        <v>0</v>
      </c>
      <c r="W192" s="2">
        <f t="shared" si="28"/>
        <v>0</v>
      </c>
    </row>
    <row r="193" spans="2:23" x14ac:dyDescent="0.2">
      <c r="B193">
        <f t="shared" si="41"/>
        <v>162</v>
      </c>
      <c r="C193" s="4">
        <f t="shared" si="36"/>
        <v>0</v>
      </c>
      <c r="D193" s="2">
        <f t="shared" si="29"/>
        <v>0</v>
      </c>
      <c r="E193" s="4">
        <f t="shared" si="30"/>
        <v>0</v>
      </c>
      <c r="F193" s="4">
        <f t="shared" si="37"/>
        <v>0</v>
      </c>
      <c r="G193" s="4">
        <f t="shared" si="31"/>
        <v>0</v>
      </c>
      <c r="H193" s="4">
        <f t="shared" si="32"/>
        <v>0</v>
      </c>
      <c r="I193" s="4">
        <f t="shared" si="33"/>
        <v>0</v>
      </c>
      <c r="J193" s="4">
        <f t="shared" si="38"/>
        <v>0</v>
      </c>
      <c r="L193" s="2">
        <f t="shared" si="34"/>
        <v>0</v>
      </c>
      <c r="M193" s="55">
        <f t="shared" si="39"/>
        <v>0</v>
      </c>
      <c r="N193" s="2">
        <f t="shared" si="40"/>
        <v>0</v>
      </c>
      <c r="U193" s="4">
        <f>'American Financial'!J193</f>
        <v>0</v>
      </c>
      <c r="V193" s="2">
        <f t="shared" si="35"/>
        <v>0</v>
      </c>
      <c r="W193" s="2">
        <f t="shared" si="28"/>
        <v>0</v>
      </c>
    </row>
    <row r="194" spans="2:23" x14ac:dyDescent="0.2">
      <c r="B194">
        <f t="shared" si="41"/>
        <v>163</v>
      </c>
      <c r="C194" s="4">
        <f t="shared" si="36"/>
        <v>0</v>
      </c>
      <c r="D194" s="2">
        <f t="shared" si="29"/>
        <v>0</v>
      </c>
      <c r="E194" s="4">
        <f t="shared" si="30"/>
        <v>0</v>
      </c>
      <c r="F194" s="4">
        <f t="shared" si="37"/>
        <v>0</v>
      </c>
      <c r="G194" s="4">
        <f t="shared" si="31"/>
        <v>0</v>
      </c>
      <c r="H194" s="4">
        <f t="shared" si="32"/>
        <v>0</v>
      </c>
      <c r="I194" s="4">
        <f t="shared" si="33"/>
        <v>0</v>
      </c>
      <c r="J194" s="4">
        <f t="shared" si="38"/>
        <v>0</v>
      </c>
      <c r="L194" s="2">
        <f t="shared" si="34"/>
        <v>0</v>
      </c>
      <c r="M194" s="55">
        <f t="shared" si="39"/>
        <v>0</v>
      </c>
      <c r="N194" s="2">
        <f t="shared" si="40"/>
        <v>0</v>
      </c>
      <c r="U194" s="4">
        <f>'American Financial'!J194</f>
        <v>0</v>
      </c>
      <c r="V194" s="2">
        <f t="shared" si="35"/>
        <v>0</v>
      </c>
      <c r="W194" s="2">
        <f t="shared" si="28"/>
        <v>0</v>
      </c>
    </row>
    <row r="195" spans="2:23" x14ac:dyDescent="0.2">
      <c r="B195">
        <f t="shared" si="41"/>
        <v>164</v>
      </c>
      <c r="C195" s="4">
        <f t="shared" si="36"/>
        <v>0</v>
      </c>
      <c r="D195" s="2">
        <f t="shared" si="29"/>
        <v>0</v>
      </c>
      <c r="E195" s="4">
        <f t="shared" si="30"/>
        <v>0</v>
      </c>
      <c r="F195" s="4">
        <f t="shared" si="37"/>
        <v>0</v>
      </c>
      <c r="G195" s="4">
        <f t="shared" si="31"/>
        <v>0</v>
      </c>
      <c r="H195" s="4">
        <f t="shared" si="32"/>
        <v>0</v>
      </c>
      <c r="I195" s="4">
        <f t="shared" si="33"/>
        <v>0</v>
      </c>
      <c r="J195" s="4">
        <f t="shared" si="38"/>
        <v>0</v>
      </c>
      <c r="L195" s="2">
        <f t="shared" si="34"/>
        <v>0</v>
      </c>
      <c r="M195" s="55">
        <f t="shared" si="39"/>
        <v>0</v>
      </c>
      <c r="N195" s="2">
        <f t="shared" si="40"/>
        <v>0</v>
      </c>
      <c r="U195" s="4">
        <f>'American Financial'!J195</f>
        <v>0</v>
      </c>
      <c r="V195" s="2">
        <f t="shared" si="35"/>
        <v>0</v>
      </c>
      <c r="W195" s="2">
        <f t="shared" si="28"/>
        <v>0</v>
      </c>
    </row>
    <row r="196" spans="2:23" x14ac:dyDescent="0.2">
      <c r="B196">
        <f t="shared" si="41"/>
        <v>165</v>
      </c>
      <c r="C196" s="4">
        <f t="shared" si="36"/>
        <v>0</v>
      </c>
      <c r="D196" s="2">
        <f t="shared" si="29"/>
        <v>0</v>
      </c>
      <c r="E196" s="4">
        <f t="shared" si="30"/>
        <v>0</v>
      </c>
      <c r="F196" s="4">
        <f t="shared" si="37"/>
        <v>0</v>
      </c>
      <c r="G196" s="4">
        <f t="shared" si="31"/>
        <v>0</v>
      </c>
      <c r="H196" s="4">
        <f t="shared" si="32"/>
        <v>0</v>
      </c>
      <c r="I196" s="4">
        <f t="shared" si="33"/>
        <v>0</v>
      </c>
      <c r="J196" s="4">
        <f t="shared" si="38"/>
        <v>0</v>
      </c>
      <c r="L196" s="2">
        <f t="shared" si="34"/>
        <v>0</v>
      </c>
      <c r="M196" s="55">
        <f t="shared" si="39"/>
        <v>0</v>
      </c>
      <c r="N196" s="2">
        <f t="shared" si="40"/>
        <v>0</v>
      </c>
      <c r="U196" s="4">
        <f>'American Financial'!J196</f>
        <v>0</v>
      </c>
      <c r="V196" s="2">
        <f t="shared" si="35"/>
        <v>0</v>
      </c>
      <c r="W196" s="2">
        <f t="shared" si="28"/>
        <v>0</v>
      </c>
    </row>
    <row r="197" spans="2:23" x14ac:dyDescent="0.2">
      <c r="B197">
        <f t="shared" si="41"/>
        <v>166</v>
      </c>
      <c r="C197" s="4">
        <f t="shared" si="36"/>
        <v>0</v>
      </c>
      <c r="D197" s="2">
        <f t="shared" si="29"/>
        <v>0</v>
      </c>
      <c r="E197" s="4">
        <f t="shared" si="30"/>
        <v>0</v>
      </c>
      <c r="F197" s="4">
        <f t="shared" si="37"/>
        <v>0</v>
      </c>
      <c r="G197" s="4">
        <f t="shared" si="31"/>
        <v>0</v>
      </c>
      <c r="H197" s="4">
        <f t="shared" si="32"/>
        <v>0</v>
      </c>
      <c r="I197" s="4">
        <f t="shared" si="33"/>
        <v>0</v>
      </c>
      <c r="J197" s="4">
        <f t="shared" si="38"/>
        <v>0</v>
      </c>
      <c r="L197" s="2">
        <f t="shared" si="34"/>
        <v>0</v>
      </c>
      <c r="M197" s="55">
        <f t="shared" si="39"/>
        <v>0</v>
      </c>
      <c r="N197" s="2">
        <f t="shared" si="40"/>
        <v>0</v>
      </c>
      <c r="U197" s="4">
        <f>'American Financial'!J197</f>
        <v>0</v>
      </c>
      <c r="V197" s="2">
        <f t="shared" si="35"/>
        <v>0</v>
      </c>
      <c r="W197" s="2">
        <f t="shared" si="28"/>
        <v>0</v>
      </c>
    </row>
    <row r="198" spans="2:23" x14ac:dyDescent="0.2">
      <c r="B198">
        <f t="shared" si="41"/>
        <v>167</v>
      </c>
      <c r="C198" s="4">
        <f t="shared" si="36"/>
        <v>0</v>
      </c>
      <c r="D198" s="2">
        <f t="shared" si="29"/>
        <v>0</v>
      </c>
      <c r="E198" s="4">
        <f t="shared" si="30"/>
        <v>0</v>
      </c>
      <c r="F198" s="4">
        <f t="shared" si="37"/>
        <v>0</v>
      </c>
      <c r="G198" s="4">
        <f t="shared" si="31"/>
        <v>0</v>
      </c>
      <c r="H198" s="4">
        <f t="shared" si="32"/>
        <v>0</v>
      </c>
      <c r="I198" s="4">
        <f t="shared" si="33"/>
        <v>0</v>
      </c>
      <c r="J198" s="4">
        <f t="shared" si="38"/>
        <v>0</v>
      </c>
      <c r="L198" s="2">
        <f t="shared" si="34"/>
        <v>0</v>
      </c>
      <c r="M198" s="55">
        <f t="shared" si="39"/>
        <v>0</v>
      </c>
      <c r="N198" s="2">
        <f t="shared" si="40"/>
        <v>0</v>
      </c>
      <c r="U198" s="4">
        <f>'American Financial'!J198</f>
        <v>0</v>
      </c>
      <c r="V198" s="2">
        <f t="shared" si="35"/>
        <v>0</v>
      </c>
      <c r="W198" s="2">
        <f t="shared" si="28"/>
        <v>0</v>
      </c>
    </row>
    <row r="199" spans="2:23" x14ac:dyDescent="0.2">
      <c r="B199">
        <f t="shared" si="41"/>
        <v>168</v>
      </c>
      <c r="C199" s="4">
        <f t="shared" si="36"/>
        <v>0</v>
      </c>
      <c r="D199" s="2">
        <f t="shared" si="29"/>
        <v>0</v>
      </c>
      <c r="E199" s="4">
        <f t="shared" si="30"/>
        <v>0</v>
      </c>
      <c r="F199" s="4">
        <f t="shared" si="37"/>
        <v>0</v>
      </c>
      <c r="G199" s="4">
        <f t="shared" si="31"/>
        <v>0</v>
      </c>
      <c r="H199" s="4">
        <f t="shared" si="32"/>
        <v>0</v>
      </c>
      <c r="I199" s="4">
        <f t="shared" si="33"/>
        <v>0</v>
      </c>
      <c r="J199" s="4">
        <f t="shared" si="38"/>
        <v>0</v>
      </c>
      <c r="L199" s="2">
        <f t="shared" si="34"/>
        <v>0</v>
      </c>
      <c r="M199" s="55">
        <f t="shared" si="39"/>
        <v>0</v>
      </c>
      <c r="N199" s="2">
        <f t="shared" si="40"/>
        <v>0</v>
      </c>
      <c r="U199" s="4">
        <f>'American Financial'!J199</f>
        <v>0</v>
      </c>
      <c r="V199" s="2">
        <f t="shared" si="35"/>
        <v>0</v>
      </c>
      <c r="W199" s="2">
        <f t="shared" si="28"/>
        <v>0</v>
      </c>
    </row>
    <row r="200" spans="2:23" x14ac:dyDescent="0.2">
      <c r="B200">
        <f t="shared" si="41"/>
        <v>169</v>
      </c>
      <c r="C200" s="4">
        <f t="shared" si="36"/>
        <v>0</v>
      </c>
      <c r="D200" s="2">
        <f t="shared" si="29"/>
        <v>0</v>
      </c>
      <c r="E200" s="4">
        <f t="shared" si="30"/>
        <v>0</v>
      </c>
      <c r="F200" s="4">
        <f t="shared" si="37"/>
        <v>0</v>
      </c>
      <c r="G200" s="4">
        <f t="shared" si="31"/>
        <v>0</v>
      </c>
      <c r="H200" s="4">
        <f t="shared" si="32"/>
        <v>0</v>
      </c>
      <c r="I200" s="4">
        <f t="shared" si="33"/>
        <v>0</v>
      </c>
      <c r="J200" s="4">
        <f t="shared" si="38"/>
        <v>0</v>
      </c>
      <c r="L200" s="2">
        <f t="shared" si="34"/>
        <v>0</v>
      </c>
      <c r="M200" s="55">
        <f t="shared" si="39"/>
        <v>0</v>
      </c>
      <c r="N200" s="2">
        <f t="shared" si="40"/>
        <v>0</v>
      </c>
      <c r="U200" s="4">
        <f>'American Financial'!J200</f>
        <v>0</v>
      </c>
      <c r="V200" s="2">
        <f t="shared" si="35"/>
        <v>0</v>
      </c>
      <c r="W200" s="2">
        <f t="shared" si="28"/>
        <v>0</v>
      </c>
    </row>
    <row r="201" spans="2:23" x14ac:dyDescent="0.2">
      <c r="B201">
        <f t="shared" si="41"/>
        <v>170</v>
      </c>
      <c r="C201" s="4">
        <f t="shared" si="36"/>
        <v>0</v>
      </c>
      <c r="D201" s="2">
        <f t="shared" si="29"/>
        <v>0</v>
      </c>
      <c r="E201" s="4">
        <f t="shared" si="30"/>
        <v>0</v>
      </c>
      <c r="F201" s="4">
        <f t="shared" si="37"/>
        <v>0</v>
      </c>
      <c r="G201" s="4">
        <f t="shared" si="31"/>
        <v>0</v>
      </c>
      <c r="H201" s="4">
        <f t="shared" si="32"/>
        <v>0</v>
      </c>
      <c r="I201" s="4">
        <f t="shared" si="33"/>
        <v>0</v>
      </c>
      <c r="J201" s="4">
        <f t="shared" si="38"/>
        <v>0</v>
      </c>
      <c r="L201" s="2">
        <f t="shared" si="34"/>
        <v>0</v>
      </c>
      <c r="M201" s="55">
        <f t="shared" si="39"/>
        <v>0</v>
      </c>
      <c r="N201" s="2">
        <f t="shared" si="40"/>
        <v>0</v>
      </c>
      <c r="U201" s="4">
        <f>'American Financial'!J201</f>
        <v>0</v>
      </c>
      <c r="V201" s="2">
        <f t="shared" si="35"/>
        <v>0</v>
      </c>
      <c r="W201" s="2">
        <f t="shared" si="28"/>
        <v>0</v>
      </c>
    </row>
    <row r="202" spans="2:23" x14ac:dyDescent="0.2">
      <c r="B202">
        <f t="shared" si="41"/>
        <v>171</v>
      </c>
      <c r="C202" s="4">
        <f t="shared" si="36"/>
        <v>0</v>
      </c>
      <c r="D202" s="2">
        <f t="shared" si="29"/>
        <v>0</v>
      </c>
      <c r="E202" s="4">
        <f t="shared" si="30"/>
        <v>0</v>
      </c>
      <c r="F202" s="4">
        <f t="shared" si="37"/>
        <v>0</v>
      </c>
      <c r="G202" s="4">
        <f t="shared" si="31"/>
        <v>0</v>
      </c>
      <c r="H202" s="4">
        <f t="shared" si="32"/>
        <v>0</v>
      </c>
      <c r="I202" s="4">
        <f t="shared" si="33"/>
        <v>0</v>
      </c>
      <c r="J202" s="4">
        <f t="shared" si="38"/>
        <v>0</v>
      </c>
      <c r="L202" s="2">
        <f t="shared" si="34"/>
        <v>0</v>
      </c>
      <c r="M202" s="55">
        <f t="shared" si="39"/>
        <v>0</v>
      </c>
      <c r="N202" s="2">
        <f t="shared" si="40"/>
        <v>0</v>
      </c>
      <c r="U202" s="4">
        <f>'American Financial'!J202</f>
        <v>0</v>
      </c>
      <c r="V202" s="2">
        <f t="shared" si="35"/>
        <v>0</v>
      </c>
      <c r="W202" s="2">
        <f t="shared" si="28"/>
        <v>0</v>
      </c>
    </row>
    <row r="203" spans="2:23" x14ac:dyDescent="0.2">
      <c r="B203">
        <f t="shared" si="41"/>
        <v>172</v>
      </c>
      <c r="C203" s="4">
        <f t="shared" si="36"/>
        <v>0</v>
      </c>
      <c r="D203" s="2">
        <f t="shared" si="29"/>
        <v>0</v>
      </c>
      <c r="E203" s="4">
        <f t="shared" si="30"/>
        <v>0</v>
      </c>
      <c r="F203" s="4">
        <f t="shared" si="37"/>
        <v>0</v>
      </c>
      <c r="G203" s="4">
        <f t="shared" si="31"/>
        <v>0</v>
      </c>
      <c r="H203" s="4">
        <f t="shared" si="32"/>
        <v>0</v>
      </c>
      <c r="I203" s="4">
        <f t="shared" si="33"/>
        <v>0</v>
      </c>
      <c r="J203" s="4">
        <f t="shared" si="38"/>
        <v>0</v>
      </c>
      <c r="L203" s="2">
        <f t="shared" si="34"/>
        <v>0</v>
      </c>
      <c r="M203" s="55">
        <f t="shared" si="39"/>
        <v>0</v>
      </c>
      <c r="N203" s="2">
        <f t="shared" si="40"/>
        <v>0</v>
      </c>
      <c r="U203" s="4">
        <f>'American Financial'!J203</f>
        <v>0</v>
      </c>
      <c r="V203" s="2">
        <f t="shared" si="35"/>
        <v>0</v>
      </c>
      <c r="W203" s="2">
        <f t="shared" si="28"/>
        <v>0</v>
      </c>
    </row>
    <row r="204" spans="2:23" x14ac:dyDescent="0.2">
      <c r="B204">
        <f t="shared" si="41"/>
        <v>173</v>
      </c>
      <c r="C204" s="4">
        <f t="shared" si="36"/>
        <v>0</v>
      </c>
      <c r="D204" s="2">
        <f t="shared" si="29"/>
        <v>0</v>
      </c>
      <c r="E204" s="4">
        <f t="shared" si="30"/>
        <v>0</v>
      </c>
      <c r="F204" s="4">
        <f t="shared" si="37"/>
        <v>0</v>
      </c>
      <c r="G204" s="4">
        <f t="shared" si="31"/>
        <v>0</v>
      </c>
      <c r="H204" s="4">
        <f t="shared" si="32"/>
        <v>0</v>
      </c>
      <c r="I204" s="4">
        <f t="shared" si="33"/>
        <v>0</v>
      </c>
      <c r="J204" s="4">
        <f t="shared" si="38"/>
        <v>0</v>
      </c>
      <c r="L204" s="2">
        <f t="shared" si="34"/>
        <v>0</v>
      </c>
      <c r="M204" s="55">
        <f t="shared" si="39"/>
        <v>0</v>
      </c>
      <c r="N204" s="2">
        <f t="shared" si="40"/>
        <v>0</v>
      </c>
      <c r="U204" s="4">
        <f>'American Financial'!J204</f>
        <v>0</v>
      </c>
      <c r="V204" s="2">
        <f t="shared" si="35"/>
        <v>0</v>
      </c>
      <c r="W204" s="2">
        <f t="shared" si="28"/>
        <v>0</v>
      </c>
    </row>
    <row r="205" spans="2:23" x14ac:dyDescent="0.2">
      <c r="B205">
        <f t="shared" si="41"/>
        <v>174</v>
      </c>
      <c r="C205" s="4">
        <f t="shared" si="36"/>
        <v>0</v>
      </c>
      <c r="D205" s="2">
        <f t="shared" si="29"/>
        <v>0</v>
      </c>
      <c r="E205" s="4">
        <f t="shared" si="30"/>
        <v>0</v>
      </c>
      <c r="F205" s="4">
        <f t="shared" si="37"/>
        <v>0</v>
      </c>
      <c r="G205" s="4">
        <f t="shared" si="31"/>
        <v>0</v>
      </c>
      <c r="H205" s="4">
        <f t="shared" si="32"/>
        <v>0</v>
      </c>
      <c r="I205" s="4">
        <f t="shared" si="33"/>
        <v>0</v>
      </c>
      <c r="J205" s="4">
        <f t="shared" si="38"/>
        <v>0</v>
      </c>
      <c r="L205" s="2">
        <f t="shared" si="34"/>
        <v>0</v>
      </c>
      <c r="M205" s="55">
        <f t="shared" si="39"/>
        <v>0</v>
      </c>
      <c r="N205" s="2">
        <f t="shared" si="40"/>
        <v>0</v>
      </c>
      <c r="U205" s="4">
        <f>'American Financial'!J205</f>
        <v>0</v>
      </c>
      <c r="V205" s="2">
        <f t="shared" si="35"/>
        <v>0</v>
      </c>
      <c r="W205" s="2">
        <f t="shared" si="28"/>
        <v>0</v>
      </c>
    </row>
    <row r="206" spans="2:23" x14ac:dyDescent="0.2">
      <c r="B206">
        <f t="shared" si="41"/>
        <v>175</v>
      </c>
      <c r="C206" s="4">
        <f t="shared" si="36"/>
        <v>0</v>
      </c>
      <c r="D206" s="2">
        <f t="shared" si="29"/>
        <v>0</v>
      </c>
      <c r="E206" s="4">
        <f t="shared" si="30"/>
        <v>0</v>
      </c>
      <c r="F206" s="4">
        <f t="shared" si="37"/>
        <v>0</v>
      </c>
      <c r="G206" s="4">
        <f t="shared" si="31"/>
        <v>0</v>
      </c>
      <c r="H206" s="4">
        <f t="shared" si="32"/>
        <v>0</v>
      </c>
      <c r="I206" s="4">
        <f t="shared" si="33"/>
        <v>0</v>
      </c>
      <c r="J206" s="4">
        <f t="shared" si="38"/>
        <v>0</v>
      </c>
      <c r="L206" s="2">
        <f t="shared" si="34"/>
        <v>0</v>
      </c>
      <c r="M206" s="55">
        <f t="shared" si="39"/>
        <v>0</v>
      </c>
      <c r="N206" s="2">
        <f t="shared" si="40"/>
        <v>0</v>
      </c>
      <c r="U206" s="4">
        <f>'American Financial'!J206</f>
        <v>0</v>
      </c>
      <c r="V206" s="2">
        <f t="shared" si="35"/>
        <v>0</v>
      </c>
      <c r="W206" s="2">
        <f t="shared" si="28"/>
        <v>0</v>
      </c>
    </row>
    <row r="207" spans="2:23" x14ac:dyDescent="0.2">
      <c r="B207">
        <f t="shared" si="41"/>
        <v>176</v>
      </c>
      <c r="C207" s="4">
        <f t="shared" si="36"/>
        <v>0</v>
      </c>
      <c r="D207" s="2">
        <f t="shared" si="29"/>
        <v>0</v>
      </c>
      <c r="E207" s="4">
        <f t="shared" si="30"/>
        <v>0</v>
      </c>
      <c r="F207" s="4">
        <f t="shared" si="37"/>
        <v>0</v>
      </c>
      <c r="G207" s="4">
        <f t="shared" si="31"/>
        <v>0</v>
      </c>
      <c r="H207" s="4">
        <f t="shared" si="32"/>
        <v>0</v>
      </c>
      <c r="I207" s="4">
        <f t="shared" si="33"/>
        <v>0</v>
      </c>
      <c r="J207" s="4">
        <f t="shared" si="38"/>
        <v>0</v>
      </c>
      <c r="L207" s="2">
        <f t="shared" si="34"/>
        <v>0</v>
      </c>
      <c r="M207" s="55">
        <f t="shared" si="39"/>
        <v>0</v>
      </c>
      <c r="N207" s="2">
        <f t="shared" si="40"/>
        <v>0</v>
      </c>
      <c r="U207" s="4">
        <f>'American Financial'!J207</f>
        <v>0</v>
      </c>
      <c r="V207" s="2">
        <f t="shared" si="35"/>
        <v>0</v>
      </c>
      <c r="W207" s="2">
        <f t="shared" si="28"/>
        <v>0</v>
      </c>
    </row>
    <row r="208" spans="2:23" x14ac:dyDescent="0.2">
      <c r="B208">
        <f t="shared" si="41"/>
        <v>177</v>
      </c>
      <c r="C208" s="4">
        <f t="shared" si="36"/>
        <v>0</v>
      </c>
      <c r="D208" s="2">
        <f t="shared" si="29"/>
        <v>0</v>
      </c>
      <c r="E208" s="4">
        <f t="shared" si="30"/>
        <v>0</v>
      </c>
      <c r="F208" s="4">
        <f t="shared" si="37"/>
        <v>0</v>
      </c>
      <c r="G208" s="4">
        <f t="shared" si="31"/>
        <v>0</v>
      </c>
      <c r="H208" s="4">
        <f t="shared" si="32"/>
        <v>0</v>
      </c>
      <c r="I208" s="4">
        <f t="shared" si="33"/>
        <v>0</v>
      </c>
      <c r="J208" s="4">
        <f t="shared" si="38"/>
        <v>0</v>
      </c>
      <c r="L208" s="2">
        <f t="shared" si="34"/>
        <v>0</v>
      </c>
      <c r="M208" s="55">
        <f t="shared" si="39"/>
        <v>0</v>
      </c>
      <c r="N208" s="2">
        <f t="shared" si="40"/>
        <v>0</v>
      </c>
      <c r="U208" s="4">
        <f>'American Financial'!J208</f>
        <v>0</v>
      </c>
      <c r="V208" s="2">
        <f t="shared" si="35"/>
        <v>0</v>
      </c>
      <c r="W208" s="2">
        <f t="shared" si="28"/>
        <v>0</v>
      </c>
    </row>
    <row r="209" spans="2:23" x14ac:dyDescent="0.2">
      <c r="B209">
        <f t="shared" si="41"/>
        <v>178</v>
      </c>
      <c r="C209" s="4">
        <f t="shared" si="36"/>
        <v>0</v>
      </c>
      <c r="D209" s="2">
        <f t="shared" si="29"/>
        <v>0</v>
      </c>
      <c r="E209" s="4">
        <f t="shared" si="30"/>
        <v>0</v>
      </c>
      <c r="F209" s="4">
        <f t="shared" si="37"/>
        <v>0</v>
      </c>
      <c r="G209" s="4">
        <f t="shared" si="31"/>
        <v>0</v>
      </c>
      <c r="H209" s="4">
        <f t="shared" si="32"/>
        <v>0</v>
      </c>
      <c r="I209" s="4">
        <f t="shared" si="33"/>
        <v>0</v>
      </c>
      <c r="J209" s="4">
        <f t="shared" si="38"/>
        <v>0</v>
      </c>
      <c r="L209" s="2">
        <f t="shared" si="34"/>
        <v>0</v>
      </c>
      <c r="M209" s="55">
        <f t="shared" si="39"/>
        <v>0</v>
      </c>
      <c r="N209" s="2">
        <f t="shared" si="40"/>
        <v>0</v>
      </c>
      <c r="U209" s="4">
        <f>'American Financial'!J209</f>
        <v>0</v>
      </c>
      <c r="V209" s="2">
        <f t="shared" si="35"/>
        <v>0</v>
      </c>
      <c r="W209" s="2">
        <f t="shared" si="28"/>
        <v>0</v>
      </c>
    </row>
    <row r="210" spans="2:23" x14ac:dyDescent="0.2">
      <c r="B210">
        <f t="shared" si="41"/>
        <v>179</v>
      </c>
      <c r="C210" s="4">
        <f t="shared" si="36"/>
        <v>0</v>
      </c>
      <c r="D210" s="2">
        <f t="shared" si="29"/>
        <v>0</v>
      </c>
      <c r="E210" s="4">
        <f t="shared" si="30"/>
        <v>0</v>
      </c>
      <c r="F210" s="4">
        <f t="shared" si="37"/>
        <v>0</v>
      </c>
      <c r="G210" s="4">
        <f t="shared" si="31"/>
        <v>0</v>
      </c>
      <c r="H210" s="4">
        <f t="shared" si="32"/>
        <v>0</v>
      </c>
      <c r="I210" s="4">
        <f t="shared" si="33"/>
        <v>0</v>
      </c>
      <c r="J210" s="4">
        <f t="shared" si="38"/>
        <v>0</v>
      </c>
      <c r="L210" s="2">
        <f t="shared" si="34"/>
        <v>0</v>
      </c>
      <c r="M210" s="55">
        <f t="shared" si="39"/>
        <v>0</v>
      </c>
      <c r="N210" s="2">
        <f t="shared" si="40"/>
        <v>0</v>
      </c>
      <c r="U210" s="4">
        <f>'American Financial'!J210</f>
        <v>0</v>
      </c>
      <c r="V210" s="2">
        <f t="shared" si="35"/>
        <v>0</v>
      </c>
      <c r="W210" s="2">
        <f t="shared" si="28"/>
        <v>0</v>
      </c>
    </row>
    <row r="211" spans="2:23" x14ac:dyDescent="0.2">
      <c r="B211">
        <f t="shared" si="41"/>
        <v>180</v>
      </c>
      <c r="C211" s="4">
        <f t="shared" si="36"/>
        <v>0</v>
      </c>
      <c r="D211" s="2">
        <f t="shared" si="29"/>
        <v>0</v>
      </c>
      <c r="E211" s="4">
        <f t="shared" si="30"/>
        <v>0</v>
      </c>
      <c r="F211" s="4">
        <f t="shared" si="37"/>
        <v>0</v>
      </c>
      <c r="G211" s="4">
        <f t="shared" si="31"/>
        <v>0</v>
      </c>
      <c r="H211" s="4">
        <f t="shared" si="32"/>
        <v>0</v>
      </c>
      <c r="I211" s="4">
        <f t="shared" si="33"/>
        <v>0</v>
      </c>
      <c r="J211" s="4">
        <f t="shared" si="38"/>
        <v>0</v>
      </c>
      <c r="L211" s="2">
        <f t="shared" si="34"/>
        <v>0</v>
      </c>
      <c r="M211" s="55">
        <f t="shared" si="39"/>
        <v>0</v>
      </c>
      <c r="N211" s="2">
        <f t="shared" si="40"/>
        <v>0</v>
      </c>
      <c r="U211" s="4">
        <f>'American Financial'!J211</f>
        <v>0</v>
      </c>
      <c r="V211" s="2">
        <f t="shared" si="35"/>
        <v>0</v>
      </c>
      <c r="W211" s="2">
        <f t="shared" si="28"/>
        <v>0</v>
      </c>
    </row>
    <row r="212" spans="2:23" x14ac:dyDescent="0.2">
      <c r="B212">
        <f t="shared" si="41"/>
        <v>181</v>
      </c>
      <c r="C212" s="4">
        <f t="shared" si="36"/>
        <v>0</v>
      </c>
      <c r="D212" s="2">
        <f t="shared" si="29"/>
        <v>0</v>
      </c>
      <c r="E212" s="4">
        <f t="shared" si="30"/>
        <v>0</v>
      </c>
      <c r="F212" s="4">
        <f t="shared" si="37"/>
        <v>0</v>
      </c>
      <c r="G212" s="4">
        <f t="shared" si="31"/>
        <v>0</v>
      </c>
      <c r="H212" s="4">
        <f t="shared" si="32"/>
        <v>0</v>
      </c>
      <c r="I212" s="4">
        <f t="shared" si="33"/>
        <v>0</v>
      </c>
      <c r="J212" s="4">
        <f t="shared" si="38"/>
        <v>0</v>
      </c>
      <c r="L212" s="2">
        <f t="shared" si="34"/>
        <v>0</v>
      </c>
      <c r="M212" s="55">
        <f t="shared" si="39"/>
        <v>0</v>
      </c>
      <c r="N212" s="2">
        <f t="shared" si="40"/>
        <v>0</v>
      </c>
      <c r="U212" s="4">
        <f>'American Financial'!J212</f>
        <v>0</v>
      </c>
      <c r="V212" s="2">
        <f t="shared" si="35"/>
        <v>0</v>
      </c>
      <c r="W212" s="2">
        <f t="shared" si="28"/>
        <v>0</v>
      </c>
    </row>
    <row r="213" spans="2:23" x14ac:dyDescent="0.2">
      <c r="B213">
        <f t="shared" si="41"/>
        <v>182</v>
      </c>
      <c r="C213" s="4">
        <f t="shared" si="36"/>
        <v>0</v>
      </c>
      <c r="D213" s="2">
        <f t="shared" si="29"/>
        <v>0</v>
      </c>
      <c r="E213" s="4">
        <f t="shared" si="30"/>
        <v>0</v>
      </c>
      <c r="F213" s="4">
        <f t="shared" si="37"/>
        <v>0</v>
      </c>
      <c r="G213" s="4">
        <f t="shared" si="31"/>
        <v>0</v>
      </c>
      <c r="H213" s="4">
        <f t="shared" si="32"/>
        <v>0</v>
      </c>
      <c r="I213" s="4">
        <f t="shared" si="33"/>
        <v>0</v>
      </c>
      <c r="J213" s="4">
        <f t="shared" si="38"/>
        <v>0</v>
      </c>
      <c r="L213" s="2">
        <f t="shared" si="34"/>
        <v>0</v>
      </c>
      <c r="M213" s="55">
        <f t="shared" si="39"/>
        <v>0</v>
      </c>
      <c r="N213" s="2">
        <f t="shared" si="40"/>
        <v>0</v>
      </c>
      <c r="U213" s="4">
        <f>'American Financial'!J213</f>
        <v>0</v>
      </c>
      <c r="V213" s="2">
        <f t="shared" si="35"/>
        <v>0</v>
      </c>
      <c r="W213" s="2">
        <f t="shared" si="28"/>
        <v>0</v>
      </c>
    </row>
    <row r="214" spans="2:23" x14ac:dyDescent="0.2">
      <c r="B214">
        <f t="shared" si="41"/>
        <v>183</v>
      </c>
      <c r="C214" s="4">
        <f t="shared" si="36"/>
        <v>0</v>
      </c>
      <c r="D214" s="2">
        <f t="shared" si="29"/>
        <v>0</v>
      </c>
      <c r="E214" s="4">
        <f t="shared" si="30"/>
        <v>0</v>
      </c>
      <c r="F214" s="4">
        <f t="shared" si="37"/>
        <v>0</v>
      </c>
      <c r="G214" s="4">
        <f t="shared" si="31"/>
        <v>0</v>
      </c>
      <c r="H214" s="4">
        <f t="shared" si="32"/>
        <v>0</v>
      </c>
      <c r="I214" s="4">
        <f t="shared" si="33"/>
        <v>0</v>
      </c>
      <c r="J214" s="4">
        <f t="shared" si="38"/>
        <v>0</v>
      </c>
      <c r="L214" s="2">
        <f t="shared" si="34"/>
        <v>0</v>
      </c>
      <c r="M214" s="55">
        <f t="shared" si="39"/>
        <v>0</v>
      </c>
      <c r="N214" s="2">
        <f t="shared" si="40"/>
        <v>0</v>
      </c>
      <c r="U214" s="4">
        <f>'American Financial'!J214</f>
        <v>0</v>
      </c>
      <c r="V214" s="2">
        <f t="shared" si="35"/>
        <v>0</v>
      </c>
      <c r="W214" s="2">
        <f t="shared" si="28"/>
        <v>0</v>
      </c>
    </row>
    <row r="215" spans="2:23" x14ac:dyDescent="0.2">
      <c r="B215">
        <f t="shared" si="41"/>
        <v>184</v>
      </c>
      <c r="C215" s="4">
        <f t="shared" si="36"/>
        <v>0</v>
      </c>
      <c r="D215" s="2">
        <f t="shared" si="29"/>
        <v>0</v>
      </c>
      <c r="E215" s="4">
        <f t="shared" si="30"/>
        <v>0</v>
      </c>
      <c r="F215" s="4">
        <f t="shared" si="37"/>
        <v>0</v>
      </c>
      <c r="G215" s="4">
        <f t="shared" si="31"/>
        <v>0</v>
      </c>
      <c r="H215" s="4">
        <f t="shared" si="32"/>
        <v>0</v>
      </c>
      <c r="I215" s="4">
        <f t="shared" si="33"/>
        <v>0</v>
      </c>
      <c r="J215" s="4">
        <f t="shared" si="38"/>
        <v>0</v>
      </c>
      <c r="L215" s="2">
        <f t="shared" si="34"/>
        <v>0</v>
      </c>
      <c r="M215" s="55">
        <f t="shared" si="39"/>
        <v>0</v>
      </c>
      <c r="N215" s="2">
        <f t="shared" si="40"/>
        <v>0</v>
      </c>
      <c r="U215" s="4">
        <f>'American Financial'!J215</f>
        <v>0</v>
      </c>
      <c r="V215" s="2">
        <f t="shared" si="35"/>
        <v>0</v>
      </c>
      <c r="W215" s="2">
        <f t="shared" si="28"/>
        <v>0</v>
      </c>
    </row>
    <row r="216" spans="2:23" x14ac:dyDescent="0.2">
      <c r="B216">
        <f t="shared" si="41"/>
        <v>185</v>
      </c>
      <c r="C216" s="4">
        <f t="shared" si="36"/>
        <v>0</v>
      </c>
      <c r="D216" s="2">
        <f t="shared" si="29"/>
        <v>0</v>
      </c>
      <c r="E216" s="4">
        <f t="shared" si="30"/>
        <v>0</v>
      </c>
      <c r="F216" s="4">
        <f t="shared" si="37"/>
        <v>0</v>
      </c>
      <c r="G216" s="4">
        <f t="shared" si="31"/>
        <v>0</v>
      </c>
      <c r="H216" s="4">
        <f t="shared" si="32"/>
        <v>0</v>
      </c>
      <c r="I216" s="4">
        <f t="shared" si="33"/>
        <v>0</v>
      </c>
      <c r="J216" s="4">
        <f t="shared" si="38"/>
        <v>0</v>
      </c>
      <c r="L216" s="2">
        <f t="shared" si="34"/>
        <v>0</v>
      </c>
      <c r="M216" s="55">
        <f t="shared" si="39"/>
        <v>0</v>
      </c>
      <c r="N216" s="2">
        <f t="shared" si="40"/>
        <v>0</v>
      </c>
      <c r="U216" s="4">
        <f>'American Financial'!J216</f>
        <v>0</v>
      </c>
      <c r="V216" s="2">
        <f t="shared" si="35"/>
        <v>0</v>
      </c>
      <c r="W216" s="2">
        <f t="shared" si="28"/>
        <v>0</v>
      </c>
    </row>
    <row r="217" spans="2:23" x14ac:dyDescent="0.2">
      <c r="B217">
        <f t="shared" si="41"/>
        <v>186</v>
      </c>
      <c r="C217" s="4">
        <f t="shared" si="36"/>
        <v>0</v>
      </c>
      <c r="D217" s="2">
        <f t="shared" si="29"/>
        <v>0</v>
      </c>
      <c r="E217" s="4">
        <f t="shared" si="30"/>
        <v>0</v>
      </c>
      <c r="F217" s="4">
        <f t="shared" si="37"/>
        <v>0</v>
      </c>
      <c r="G217" s="4">
        <f t="shared" si="31"/>
        <v>0</v>
      </c>
      <c r="H217" s="4">
        <f t="shared" si="32"/>
        <v>0</v>
      </c>
      <c r="I217" s="4">
        <f t="shared" si="33"/>
        <v>0</v>
      </c>
      <c r="J217" s="4">
        <f t="shared" si="38"/>
        <v>0</v>
      </c>
      <c r="L217" s="2">
        <f t="shared" si="34"/>
        <v>0</v>
      </c>
      <c r="M217" s="55">
        <f t="shared" si="39"/>
        <v>0</v>
      </c>
      <c r="N217" s="2">
        <f t="shared" si="40"/>
        <v>0</v>
      </c>
      <c r="U217" s="4">
        <f>'American Financial'!J217</f>
        <v>0</v>
      </c>
      <c r="V217" s="2">
        <f t="shared" si="35"/>
        <v>0</v>
      </c>
      <c r="W217" s="2">
        <f t="shared" si="28"/>
        <v>0</v>
      </c>
    </row>
    <row r="218" spans="2:23" x14ac:dyDescent="0.2">
      <c r="B218">
        <f t="shared" si="41"/>
        <v>187</v>
      </c>
      <c r="C218" s="4">
        <f t="shared" si="36"/>
        <v>0</v>
      </c>
      <c r="D218" s="2">
        <f t="shared" si="29"/>
        <v>0</v>
      </c>
      <c r="E218" s="4">
        <f t="shared" si="30"/>
        <v>0</v>
      </c>
      <c r="F218" s="4">
        <f t="shared" si="37"/>
        <v>0</v>
      </c>
      <c r="G218" s="4">
        <f t="shared" si="31"/>
        <v>0</v>
      </c>
      <c r="H218" s="4">
        <f t="shared" si="32"/>
        <v>0</v>
      </c>
      <c r="I218" s="4">
        <f t="shared" si="33"/>
        <v>0</v>
      </c>
      <c r="J218" s="4">
        <f t="shared" si="38"/>
        <v>0</v>
      </c>
      <c r="L218" s="2">
        <f t="shared" si="34"/>
        <v>0</v>
      </c>
      <c r="M218" s="55">
        <f t="shared" si="39"/>
        <v>0</v>
      </c>
      <c r="N218" s="2">
        <f t="shared" si="40"/>
        <v>0</v>
      </c>
      <c r="U218" s="4">
        <f>'American Financial'!J218</f>
        <v>0</v>
      </c>
      <c r="V218" s="2">
        <f t="shared" si="35"/>
        <v>0</v>
      </c>
      <c r="W218" s="2">
        <f t="shared" si="28"/>
        <v>0</v>
      </c>
    </row>
    <row r="219" spans="2:23" x14ac:dyDescent="0.2">
      <c r="B219">
        <f t="shared" si="41"/>
        <v>188</v>
      </c>
      <c r="C219" s="4">
        <f t="shared" si="36"/>
        <v>0</v>
      </c>
      <c r="D219" s="2">
        <f t="shared" si="29"/>
        <v>0</v>
      </c>
      <c r="E219" s="4">
        <f t="shared" si="30"/>
        <v>0</v>
      </c>
      <c r="F219" s="4">
        <f t="shared" si="37"/>
        <v>0</v>
      </c>
      <c r="G219" s="4">
        <f t="shared" si="31"/>
        <v>0</v>
      </c>
      <c r="H219" s="4">
        <f t="shared" si="32"/>
        <v>0</v>
      </c>
      <c r="I219" s="4">
        <f t="shared" si="33"/>
        <v>0</v>
      </c>
      <c r="J219" s="4">
        <f t="shared" si="38"/>
        <v>0</v>
      </c>
      <c r="L219" s="2">
        <f t="shared" si="34"/>
        <v>0</v>
      </c>
      <c r="M219" s="55">
        <f t="shared" si="39"/>
        <v>0</v>
      </c>
      <c r="N219" s="2">
        <f t="shared" si="40"/>
        <v>0</v>
      </c>
      <c r="U219" s="4">
        <f>'American Financial'!J219</f>
        <v>0</v>
      </c>
      <c r="V219" s="2">
        <f t="shared" si="35"/>
        <v>0</v>
      </c>
      <c r="W219" s="2">
        <f t="shared" si="28"/>
        <v>0</v>
      </c>
    </row>
    <row r="220" spans="2:23" x14ac:dyDescent="0.2">
      <c r="B220">
        <f t="shared" si="41"/>
        <v>189</v>
      </c>
      <c r="C220" s="4">
        <f t="shared" si="36"/>
        <v>0</v>
      </c>
      <c r="D220" s="2">
        <f t="shared" si="29"/>
        <v>0</v>
      </c>
      <c r="E220" s="4">
        <f t="shared" si="30"/>
        <v>0</v>
      </c>
      <c r="F220" s="4">
        <f t="shared" si="37"/>
        <v>0</v>
      </c>
      <c r="G220" s="4">
        <f t="shared" si="31"/>
        <v>0</v>
      </c>
      <c r="H220" s="4">
        <f t="shared" si="32"/>
        <v>0</v>
      </c>
      <c r="I220" s="4">
        <f t="shared" si="33"/>
        <v>0</v>
      </c>
      <c r="J220" s="4">
        <f t="shared" si="38"/>
        <v>0</v>
      </c>
      <c r="L220" s="2">
        <f t="shared" si="34"/>
        <v>0</v>
      </c>
      <c r="M220" s="55">
        <f t="shared" si="39"/>
        <v>0</v>
      </c>
      <c r="N220" s="2">
        <f t="shared" si="40"/>
        <v>0</v>
      </c>
      <c r="U220" s="4">
        <f>'American Financial'!J220</f>
        <v>0</v>
      </c>
      <c r="V220" s="2">
        <f t="shared" si="35"/>
        <v>0</v>
      </c>
      <c r="W220" s="2">
        <f t="shared" si="28"/>
        <v>0</v>
      </c>
    </row>
    <row r="221" spans="2:23" x14ac:dyDescent="0.2">
      <c r="B221">
        <f t="shared" si="41"/>
        <v>190</v>
      </c>
      <c r="C221" s="4">
        <f t="shared" si="36"/>
        <v>0</v>
      </c>
      <c r="D221" s="2">
        <f t="shared" si="29"/>
        <v>0</v>
      </c>
      <c r="E221" s="4">
        <f t="shared" si="30"/>
        <v>0</v>
      </c>
      <c r="F221" s="4">
        <f t="shared" si="37"/>
        <v>0</v>
      </c>
      <c r="G221" s="4">
        <f t="shared" si="31"/>
        <v>0</v>
      </c>
      <c r="H221" s="4">
        <f t="shared" si="32"/>
        <v>0</v>
      </c>
      <c r="I221" s="4">
        <f t="shared" si="33"/>
        <v>0</v>
      </c>
      <c r="J221" s="4">
        <f t="shared" si="38"/>
        <v>0</v>
      </c>
      <c r="L221" s="2">
        <f t="shared" si="34"/>
        <v>0</v>
      </c>
      <c r="M221" s="55">
        <f t="shared" si="39"/>
        <v>0</v>
      </c>
      <c r="N221" s="2">
        <f t="shared" si="40"/>
        <v>0</v>
      </c>
      <c r="U221" s="4">
        <f>'American Financial'!J221</f>
        <v>0</v>
      </c>
      <c r="V221" s="2">
        <f t="shared" si="35"/>
        <v>0</v>
      </c>
      <c r="W221" s="2">
        <f t="shared" si="28"/>
        <v>0</v>
      </c>
    </row>
    <row r="222" spans="2:23" x14ac:dyDescent="0.2">
      <c r="B222">
        <f t="shared" si="41"/>
        <v>191</v>
      </c>
      <c r="C222" s="4">
        <f t="shared" si="36"/>
        <v>0</v>
      </c>
      <c r="D222" s="2">
        <f t="shared" si="29"/>
        <v>0</v>
      </c>
      <c r="E222" s="4">
        <f t="shared" si="30"/>
        <v>0</v>
      </c>
      <c r="F222" s="4">
        <f t="shared" si="37"/>
        <v>0</v>
      </c>
      <c r="G222" s="4">
        <f t="shared" si="31"/>
        <v>0</v>
      </c>
      <c r="H222" s="4">
        <f t="shared" si="32"/>
        <v>0</v>
      </c>
      <c r="I222" s="4">
        <f t="shared" si="33"/>
        <v>0</v>
      </c>
      <c r="J222" s="4">
        <f t="shared" si="38"/>
        <v>0</v>
      </c>
      <c r="L222" s="2">
        <f t="shared" si="34"/>
        <v>0</v>
      </c>
      <c r="M222" s="55">
        <f t="shared" si="39"/>
        <v>0</v>
      </c>
      <c r="N222" s="2">
        <f t="shared" si="40"/>
        <v>0</v>
      </c>
      <c r="U222" s="4">
        <f>'American Financial'!J222</f>
        <v>0</v>
      </c>
      <c r="V222" s="2">
        <f t="shared" si="35"/>
        <v>0</v>
      </c>
      <c r="W222" s="2">
        <f t="shared" si="28"/>
        <v>0</v>
      </c>
    </row>
    <row r="223" spans="2:23" x14ac:dyDescent="0.2">
      <c r="B223">
        <f t="shared" si="41"/>
        <v>192</v>
      </c>
      <c r="C223" s="4">
        <f t="shared" si="36"/>
        <v>0</v>
      </c>
      <c r="D223" s="2">
        <f t="shared" si="29"/>
        <v>0</v>
      </c>
      <c r="E223" s="4">
        <f t="shared" si="30"/>
        <v>0</v>
      </c>
      <c r="F223" s="4">
        <f t="shared" si="37"/>
        <v>0</v>
      </c>
      <c r="G223" s="4">
        <f t="shared" si="31"/>
        <v>0</v>
      </c>
      <c r="H223" s="4">
        <f t="shared" si="32"/>
        <v>0</v>
      </c>
      <c r="I223" s="4">
        <f t="shared" si="33"/>
        <v>0</v>
      </c>
      <c r="J223" s="4">
        <f t="shared" si="38"/>
        <v>0</v>
      </c>
      <c r="L223" s="2">
        <f t="shared" si="34"/>
        <v>0</v>
      </c>
      <c r="M223" s="55">
        <f t="shared" si="39"/>
        <v>0</v>
      </c>
      <c r="N223" s="2">
        <f t="shared" si="40"/>
        <v>0</v>
      </c>
      <c r="U223" s="4">
        <f>'American Financial'!J223</f>
        <v>0</v>
      </c>
      <c r="V223" s="2">
        <f t="shared" si="35"/>
        <v>0</v>
      </c>
      <c r="W223" s="2">
        <f t="shared" ref="W223:W286" si="42">V223-U223</f>
        <v>0</v>
      </c>
    </row>
    <row r="224" spans="2:23" x14ac:dyDescent="0.2">
      <c r="B224">
        <f t="shared" si="41"/>
        <v>193</v>
      </c>
      <c r="C224" s="4">
        <f t="shared" si="36"/>
        <v>0</v>
      </c>
      <c r="D224" s="2">
        <f t="shared" ref="D224:D287" si="43">IF(B224&lt;=$C$12,IF(B224&lt;=$C$7,ROUND($C$4*$C$8/$C$6,2),$C$20),0)</f>
        <v>0</v>
      </c>
      <c r="E224" s="4">
        <f t="shared" ref="E224:E287" si="44">IF(B224&lt;=$C$12,ROUND(C224*$C$8/$C$6,2),0)</f>
        <v>0</v>
      </c>
      <c r="F224" s="4">
        <f t="shared" si="37"/>
        <v>0</v>
      </c>
      <c r="G224" s="4">
        <f t="shared" ref="G224:G287" si="45">IF(B224&lt;=$C$12,C224-F224,0)</f>
        <v>0</v>
      </c>
      <c r="H224" s="4">
        <f t="shared" ref="H224:H287" si="46">IF(B224=$C$12,$C$13*G224,0)</f>
        <v>0</v>
      </c>
      <c r="I224" s="4">
        <f t="shared" ref="I224:I287" si="47">IF(B224=$C$12,G224+H224,0)</f>
        <v>0</v>
      </c>
      <c r="J224" s="4">
        <f t="shared" si="38"/>
        <v>0</v>
      </c>
      <c r="L224" s="2">
        <f t="shared" ref="L224:L287" si="48">IF(B224&lt;=$C$12,L223+$M$16,0)</f>
        <v>0</v>
      </c>
      <c r="M224" s="55">
        <f t="shared" si="39"/>
        <v>0</v>
      </c>
      <c r="N224" s="2">
        <f t="shared" si="40"/>
        <v>0</v>
      </c>
      <c r="U224" s="4">
        <f>'American Financial'!J224</f>
        <v>0</v>
      </c>
      <c r="V224" s="2">
        <f t="shared" ref="V224:V287" si="49">J224</f>
        <v>0</v>
      </c>
      <c r="W224" s="2">
        <f t="shared" si="42"/>
        <v>0</v>
      </c>
    </row>
    <row r="225" spans="2:23" x14ac:dyDescent="0.2">
      <c r="B225">
        <f t="shared" si="41"/>
        <v>194</v>
      </c>
      <c r="C225" s="4">
        <f t="shared" ref="C225:C288" si="50">IF(B225&lt;=$C$12,G224,0)</f>
        <v>0</v>
      </c>
      <c r="D225" s="2">
        <f t="shared" si="43"/>
        <v>0</v>
      </c>
      <c r="E225" s="4">
        <f t="shared" si="44"/>
        <v>0</v>
      </c>
      <c r="F225" s="4">
        <f t="shared" ref="F225:F288" si="51">IF(B225&lt;=$C$12,D225-E225,0)</f>
        <v>0</v>
      </c>
      <c r="G225" s="4">
        <f t="shared" si="45"/>
        <v>0</v>
      </c>
      <c r="H225" s="4">
        <f t="shared" si="46"/>
        <v>0</v>
      </c>
      <c r="I225" s="4">
        <f t="shared" si="47"/>
        <v>0</v>
      </c>
      <c r="J225" s="4">
        <f t="shared" ref="J225:J288" si="52">IF(B225&lt;=$C$12,-D225-I225,0)</f>
        <v>0</v>
      </c>
      <c r="L225" s="2">
        <f t="shared" si="48"/>
        <v>0</v>
      </c>
      <c r="M225" s="55">
        <f t="shared" ref="M225:M288" si="53">($M$17/$C$6)*L225</f>
        <v>0</v>
      </c>
      <c r="N225" s="2">
        <f t="shared" ref="N225:N288" si="54">J225-M225</f>
        <v>0</v>
      </c>
      <c r="U225" s="4">
        <f>'American Financial'!J225</f>
        <v>0</v>
      </c>
      <c r="V225" s="2">
        <f t="shared" si="49"/>
        <v>0</v>
      </c>
      <c r="W225" s="2">
        <f t="shared" si="42"/>
        <v>0</v>
      </c>
    </row>
    <row r="226" spans="2:23" x14ac:dyDescent="0.2">
      <c r="B226">
        <f t="shared" ref="B226:B289" si="55">B225+1</f>
        <v>195</v>
      </c>
      <c r="C226" s="4">
        <f t="shared" si="50"/>
        <v>0</v>
      </c>
      <c r="D226" s="2">
        <f t="shared" si="43"/>
        <v>0</v>
      </c>
      <c r="E226" s="4">
        <f t="shared" si="44"/>
        <v>0</v>
      </c>
      <c r="F226" s="4">
        <f t="shared" si="51"/>
        <v>0</v>
      </c>
      <c r="G226" s="4">
        <f t="shared" si="45"/>
        <v>0</v>
      </c>
      <c r="H226" s="4">
        <f t="shared" si="46"/>
        <v>0</v>
      </c>
      <c r="I226" s="4">
        <f t="shared" si="47"/>
        <v>0</v>
      </c>
      <c r="J226" s="4">
        <f t="shared" si="52"/>
        <v>0</v>
      </c>
      <c r="L226" s="2">
        <f t="shared" si="48"/>
        <v>0</v>
      </c>
      <c r="M226" s="55">
        <f t="shared" si="53"/>
        <v>0</v>
      </c>
      <c r="N226" s="2">
        <f t="shared" si="54"/>
        <v>0</v>
      </c>
      <c r="U226" s="4">
        <f>'American Financial'!J226</f>
        <v>0</v>
      </c>
      <c r="V226" s="2">
        <f t="shared" si="49"/>
        <v>0</v>
      </c>
      <c r="W226" s="2">
        <f t="shared" si="42"/>
        <v>0</v>
      </c>
    </row>
    <row r="227" spans="2:23" x14ac:dyDescent="0.2">
      <c r="B227">
        <f t="shared" si="55"/>
        <v>196</v>
      </c>
      <c r="C227" s="4">
        <f t="shared" si="50"/>
        <v>0</v>
      </c>
      <c r="D227" s="2">
        <f t="shared" si="43"/>
        <v>0</v>
      </c>
      <c r="E227" s="4">
        <f t="shared" si="44"/>
        <v>0</v>
      </c>
      <c r="F227" s="4">
        <f t="shared" si="51"/>
        <v>0</v>
      </c>
      <c r="G227" s="4">
        <f t="shared" si="45"/>
        <v>0</v>
      </c>
      <c r="H227" s="4">
        <f t="shared" si="46"/>
        <v>0</v>
      </c>
      <c r="I227" s="4">
        <f t="shared" si="47"/>
        <v>0</v>
      </c>
      <c r="J227" s="4">
        <f t="shared" si="52"/>
        <v>0</v>
      </c>
      <c r="L227" s="2">
        <f t="shared" si="48"/>
        <v>0</v>
      </c>
      <c r="M227" s="55">
        <f t="shared" si="53"/>
        <v>0</v>
      </c>
      <c r="N227" s="2">
        <f t="shared" si="54"/>
        <v>0</v>
      </c>
      <c r="U227" s="4">
        <f>'American Financial'!J227</f>
        <v>0</v>
      </c>
      <c r="V227" s="2">
        <f t="shared" si="49"/>
        <v>0</v>
      </c>
      <c r="W227" s="2">
        <f t="shared" si="42"/>
        <v>0</v>
      </c>
    </row>
    <row r="228" spans="2:23" x14ac:dyDescent="0.2">
      <c r="B228">
        <f t="shared" si="55"/>
        <v>197</v>
      </c>
      <c r="C228" s="4">
        <f t="shared" si="50"/>
        <v>0</v>
      </c>
      <c r="D228" s="2">
        <f t="shared" si="43"/>
        <v>0</v>
      </c>
      <c r="E228" s="4">
        <f t="shared" si="44"/>
        <v>0</v>
      </c>
      <c r="F228" s="4">
        <f t="shared" si="51"/>
        <v>0</v>
      </c>
      <c r="G228" s="4">
        <f t="shared" si="45"/>
        <v>0</v>
      </c>
      <c r="H228" s="4">
        <f t="shared" si="46"/>
        <v>0</v>
      </c>
      <c r="I228" s="4">
        <f t="shared" si="47"/>
        <v>0</v>
      </c>
      <c r="J228" s="4">
        <f t="shared" si="52"/>
        <v>0</v>
      </c>
      <c r="L228" s="2">
        <f t="shared" si="48"/>
        <v>0</v>
      </c>
      <c r="M228" s="55">
        <f t="shared" si="53"/>
        <v>0</v>
      </c>
      <c r="N228" s="2">
        <f t="shared" si="54"/>
        <v>0</v>
      </c>
      <c r="U228" s="4">
        <f>'American Financial'!J228</f>
        <v>0</v>
      </c>
      <c r="V228" s="2">
        <f t="shared" si="49"/>
        <v>0</v>
      </c>
      <c r="W228" s="2">
        <f t="shared" si="42"/>
        <v>0</v>
      </c>
    </row>
    <row r="229" spans="2:23" x14ac:dyDescent="0.2">
      <c r="B229">
        <f t="shared" si="55"/>
        <v>198</v>
      </c>
      <c r="C229" s="4">
        <f t="shared" si="50"/>
        <v>0</v>
      </c>
      <c r="D229" s="2">
        <f t="shared" si="43"/>
        <v>0</v>
      </c>
      <c r="E229" s="4">
        <f t="shared" si="44"/>
        <v>0</v>
      </c>
      <c r="F229" s="4">
        <f t="shared" si="51"/>
        <v>0</v>
      </c>
      <c r="G229" s="4">
        <f t="shared" si="45"/>
        <v>0</v>
      </c>
      <c r="H229" s="4">
        <f t="shared" si="46"/>
        <v>0</v>
      </c>
      <c r="I229" s="4">
        <f t="shared" si="47"/>
        <v>0</v>
      </c>
      <c r="J229" s="4">
        <f t="shared" si="52"/>
        <v>0</v>
      </c>
      <c r="L229" s="2">
        <f t="shared" si="48"/>
        <v>0</v>
      </c>
      <c r="M229" s="55">
        <f t="shared" si="53"/>
        <v>0</v>
      </c>
      <c r="N229" s="2">
        <f t="shared" si="54"/>
        <v>0</v>
      </c>
      <c r="U229" s="4">
        <f>'American Financial'!J229</f>
        <v>0</v>
      </c>
      <c r="V229" s="2">
        <f t="shared" si="49"/>
        <v>0</v>
      </c>
      <c r="W229" s="2">
        <f t="shared" si="42"/>
        <v>0</v>
      </c>
    </row>
    <row r="230" spans="2:23" x14ac:dyDescent="0.2">
      <c r="B230">
        <f t="shared" si="55"/>
        <v>199</v>
      </c>
      <c r="C230" s="4">
        <f t="shared" si="50"/>
        <v>0</v>
      </c>
      <c r="D230" s="2">
        <f t="shared" si="43"/>
        <v>0</v>
      </c>
      <c r="E230" s="4">
        <f t="shared" si="44"/>
        <v>0</v>
      </c>
      <c r="F230" s="4">
        <f t="shared" si="51"/>
        <v>0</v>
      </c>
      <c r="G230" s="4">
        <f t="shared" si="45"/>
        <v>0</v>
      </c>
      <c r="H230" s="4">
        <f t="shared" si="46"/>
        <v>0</v>
      </c>
      <c r="I230" s="4">
        <f t="shared" si="47"/>
        <v>0</v>
      </c>
      <c r="J230" s="4">
        <f t="shared" si="52"/>
        <v>0</v>
      </c>
      <c r="L230" s="2">
        <f t="shared" si="48"/>
        <v>0</v>
      </c>
      <c r="M230" s="55">
        <f t="shared" si="53"/>
        <v>0</v>
      </c>
      <c r="N230" s="2">
        <f t="shared" si="54"/>
        <v>0</v>
      </c>
      <c r="U230" s="4">
        <f>'American Financial'!J230</f>
        <v>0</v>
      </c>
      <c r="V230" s="2">
        <f t="shared" si="49"/>
        <v>0</v>
      </c>
      <c r="W230" s="2">
        <f t="shared" si="42"/>
        <v>0</v>
      </c>
    </row>
    <row r="231" spans="2:23" x14ac:dyDescent="0.2">
      <c r="B231">
        <f t="shared" si="55"/>
        <v>200</v>
      </c>
      <c r="C231" s="4">
        <f t="shared" si="50"/>
        <v>0</v>
      </c>
      <c r="D231" s="2">
        <f t="shared" si="43"/>
        <v>0</v>
      </c>
      <c r="E231" s="4">
        <f t="shared" si="44"/>
        <v>0</v>
      </c>
      <c r="F231" s="4">
        <f t="shared" si="51"/>
        <v>0</v>
      </c>
      <c r="G231" s="4">
        <f t="shared" si="45"/>
        <v>0</v>
      </c>
      <c r="H231" s="4">
        <f t="shared" si="46"/>
        <v>0</v>
      </c>
      <c r="I231" s="4">
        <f t="shared" si="47"/>
        <v>0</v>
      </c>
      <c r="J231" s="4">
        <f t="shared" si="52"/>
        <v>0</v>
      </c>
      <c r="L231" s="2">
        <f t="shared" si="48"/>
        <v>0</v>
      </c>
      <c r="M231" s="55">
        <f t="shared" si="53"/>
        <v>0</v>
      </c>
      <c r="N231" s="2">
        <f t="shared" si="54"/>
        <v>0</v>
      </c>
      <c r="U231" s="4">
        <f>'American Financial'!J231</f>
        <v>0</v>
      </c>
      <c r="V231" s="2">
        <f t="shared" si="49"/>
        <v>0</v>
      </c>
      <c r="W231" s="2">
        <f t="shared" si="42"/>
        <v>0</v>
      </c>
    </row>
    <row r="232" spans="2:23" x14ac:dyDescent="0.2">
      <c r="B232">
        <f t="shared" si="55"/>
        <v>201</v>
      </c>
      <c r="C232" s="4">
        <f t="shared" si="50"/>
        <v>0</v>
      </c>
      <c r="D232" s="2">
        <f t="shared" si="43"/>
        <v>0</v>
      </c>
      <c r="E232" s="4">
        <f t="shared" si="44"/>
        <v>0</v>
      </c>
      <c r="F232" s="4">
        <f t="shared" si="51"/>
        <v>0</v>
      </c>
      <c r="G232" s="4">
        <f t="shared" si="45"/>
        <v>0</v>
      </c>
      <c r="H232" s="4">
        <f t="shared" si="46"/>
        <v>0</v>
      </c>
      <c r="I232" s="4">
        <f t="shared" si="47"/>
        <v>0</v>
      </c>
      <c r="J232" s="4">
        <f t="shared" si="52"/>
        <v>0</v>
      </c>
      <c r="L232" s="2">
        <f t="shared" si="48"/>
        <v>0</v>
      </c>
      <c r="M232" s="55">
        <f t="shared" si="53"/>
        <v>0</v>
      </c>
      <c r="N232" s="2">
        <f t="shared" si="54"/>
        <v>0</v>
      </c>
      <c r="U232" s="4">
        <f>'American Financial'!J232</f>
        <v>0</v>
      </c>
      <c r="V232" s="2">
        <f t="shared" si="49"/>
        <v>0</v>
      </c>
      <c r="W232" s="2">
        <f t="shared" si="42"/>
        <v>0</v>
      </c>
    </row>
    <row r="233" spans="2:23" x14ac:dyDescent="0.2">
      <c r="B233">
        <f t="shared" si="55"/>
        <v>202</v>
      </c>
      <c r="C233" s="4">
        <f t="shared" si="50"/>
        <v>0</v>
      </c>
      <c r="D233" s="2">
        <f t="shared" si="43"/>
        <v>0</v>
      </c>
      <c r="E233" s="4">
        <f t="shared" si="44"/>
        <v>0</v>
      </c>
      <c r="F233" s="4">
        <f t="shared" si="51"/>
        <v>0</v>
      </c>
      <c r="G233" s="4">
        <f t="shared" si="45"/>
        <v>0</v>
      </c>
      <c r="H233" s="4">
        <f t="shared" si="46"/>
        <v>0</v>
      </c>
      <c r="I233" s="4">
        <f t="shared" si="47"/>
        <v>0</v>
      </c>
      <c r="J233" s="4">
        <f t="shared" si="52"/>
        <v>0</v>
      </c>
      <c r="L233" s="2">
        <f t="shared" si="48"/>
        <v>0</v>
      </c>
      <c r="M233" s="55">
        <f t="shared" si="53"/>
        <v>0</v>
      </c>
      <c r="N233" s="2">
        <f t="shared" si="54"/>
        <v>0</v>
      </c>
      <c r="U233" s="4">
        <f>'American Financial'!J233</f>
        <v>0</v>
      </c>
      <c r="V233" s="2">
        <f t="shared" si="49"/>
        <v>0</v>
      </c>
      <c r="W233" s="2">
        <f t="shared" si="42"/>
        <v>0</v>
      </c>
    </row>
    <row r="234" spans="2:23" x14ac:dyDescent="0.2">
      <c r="B234">
        <f t="shared" si="55"/>
        <v>203</v>
      </c>
      <c r="C234" s="4">
        <f t="shared" si="50"/>
        <v>0</v>
      </c>
      <c r="D234" s="2">
        <f t="shared" si="43"/>
        <v>0</v>
      </c>
      <c r="E234" s="4">
        <f t="shared" si="44"/>
        <v>0</v>
      </c>
      <c r="F234" s="4">
        <f t="shared" si="51"/>
        <v>0</v>
      </c>
      <c r="G234" s="4">
        <f t="shared" si="45"/>
        <v>0</v>
      </c>
      <c r="H234" s="4">
        <f t="shared" si="46"/>
        <v>0</v>
      </c>
      <c r="I234" s="4">
        <f t="shared" si="47"/>
        <v>0</v>
      </c>
      <c r="J234" s="4">
        <f t="shared" si="52"/>
        <v>0</v>
      </c>
      <c r="L234" s="2">
        <f t="shared" si="48"/>
        <v>0</v>
      </c>
      <c r="M234" s="55">
        <f t="shared" si="53"/>
        <v>0</v>
      </c>
      <c r="N234" s="2">
        <f t="shared" si="54"/>
        <v>0</v>
      </c>
      <c r="U234" s="4">
        <f>'American Financial'!J234</f>
        <v>0</v>
      </c>
      <c r="V234" s="2">
        <f t="shared" si="49"/>
        <v>0</v>
      </c>
      <c r="W234" s="2">
        <f t="shared" si="42"/>
        <v>0</v>
      </c>
    </row>
    <row r="235" spans="2:23" x14ac:dyDescent="0.2">
      <c r="B235">
        <f t="shared" si="55"/>
        <v>204</v>
      </c>
      <c r="C235" s="4">
        <f t="shared" si="50"/>
        <v>0</v>
      </c>
      <c r="D235" s="2">
        <f t="shared" si="43"/>
        <v>0</v>
      </c>
      <c r="E235" s="4">
        <f t="shared" si="44"/>
        <v>0</v>
      </c>
      <c r="F235" s="4">
        <f t="shared" si="51"/>
        <v>0</v>
      </c>
      <c r="G235" s="4">
        <f t="shared" si="45"/>
        <v>0</v>
      </c>
      <c r="H235" s="4">
        <f t="shared" si="46"/>
        <v>0</v>
      </c>
      <c r="I235" s="4">
        <f t="shared" si="47"/>
        <v>0</v>
      </c>
      <c r="J235" s="4">
        <f t="shared" si="52"/>
        <v>0</v>
      </c>
      <c r="L235" s="2">
        <f t="shared" si="48"/>
        <v>0</v>
      </c>
      <c r="M235" s="55">
        <f t="shared" si="53"/>
        <v>0</v>
      </c>
      <c r="N235" s="2">
        <f t="shared" si="54"/>
        <v>0</v>
      </c>
      <c r="U235" s="4">
        <f>'American Financial'!J235</f>
        <v>0</v>
      </c>
      <c r="V235" s="2">
        <f t="shared" si="49"/>
        <v>0</v>
      </c>
      <c r="W235" s="2">
        <f t="shared" si="42"/>
        <v>0</v>
      </c>
    </row>
    <row r="236" spans="2:23" x14ac:dyDescent="0.2">
      <c r="B236">
        <f t="shared" si="55"/>
        <v>205</v>
      </c>
      <c r="C236" s="4">
        <f t="shared" si="50"/>
        <v>0</v>
      </c>
      <c r="D236" s="2">
        <f t="shared" si="43"/>
        <v>0</v>
      </c>
      <c r="E236" s="4">
        <f t="shared" si="44"/>
        <v>0</v>
      </c>
      <c r="F236" s="4">
        <f t="shared" si="51"/>
        <v>0</v>
      </c>
      <c r="G236" s="4">
        <f t="shared" si="45"/>
        <v>0</v>
      </c>
      <c r="H236" s="4">
        <f t="shared" si="46"/>
        <v>0</v>
      </c>
      <c r="I236" s="4">
        <f t="shared" si="47"/>
        <v>0</v>
      </c>
      <c r="J236" s="4">
        <f t="shared" si="52"/>
        <v>0</v>
      </c>
      <c r="L236" s="2">
        <f t="shared" si="48"/>
        <v>0</v>
      </c>
      <c r="M236" s="55">
        <f t="shared" si="53"/>
        <v>0</v>
      </c>
      <c r="N236" s="2">
        <f t="shared" si="54"/>
        <v>0</v>
      </c>
      <c r="U236" s="4">
        <f>'American Financial'!J236</f>
        <v>0</v>
      </c>
      <c r="V236" s="2">
        <f t="shared" si="49"/>
        <v>0</v>
      </c>
      <c r="W236" s="2">
        <f t="shared" si="42"/>
        <v>0</v>
      </c>
    </row>
    <row r="237" spans="2:23" x14ac:dyDescent="0.2">
      <c r="B237">
        <f t="shared" si="55"/>
        <v>206</v>
      </c>
      <c r="C237" s="4">
        <f t="shared" si="50"/>
        <v>0</v>
      </c>
      <c r="D237" s="2">
        <f t="shared" si="43"/>
        <v>0</v>
      </c>
      <c r="E237" s="4">
        <f t="shared" si="44"/>
        <v>0</v>
      </c>
      <c r="F237" s="4">
        <f t="shared" si="51"/>
        <v>0</v>
      </c>
      <c r="G237" s="4">
        <f t="shared" si="45"/>
        <v>0</v>
      </c>
      <c r="H237" s="4">
        <f t="shared" si="46"/>
        <v>0</v>
      </c>
      <c r="I237" s="4">
        <f t="shared" si="47"/>
        <v>0</v>
      </c>
      <c r="J237" s="4">
        <f t="shared" si="52"/>
        <v>0</v>
      </c>
      <c r="L237" s="2">
        <f t="shared" si="48"/>
        <v>0</v>
      </c>
      <c r="M237" s="55">
        <f t="shared" si="53"/>
        <v>0</v>
      </c>
      <c r="N237" s="2">
        <f t="shared" si="54"/>
        <v>0</v>
      </c>
      <c r="U237" s="4">
        <f>'American Financial'!J237</f>
        <v>0</v>
      </c>
      <c r="V237" s="2">
        <f t="shared" si="49"/>
        <v>0</v>
      </c>
      <c r="W237" s="2">
        <f t="shared" si="42"/>
        <v>0</v>
      </c>
    </row>
    <row r="238" spans="2:23" x14ac:dyDescent="0.2">
      <c r="B238">
        <f t="shared" si="55"/>
        <v>207</v>
      </c>
      <c r="C238" s="4">
        <f t="shared" si="50"/>
        <v>0</v>
      </c>
      <c r="D238" s="2">
        <f t="shared" si="43"/>
        <v>0</v>
      </c>
      <c r="E238" s="4">
        <f t="shared" si="44"/>
        <v>0</v>
      </c>
      <c r="F238" s="4">
        <f t="shared" si="51"/>
        <v>0</v>
      </c>
      <c r="G238" s="4">
        <f t="shared" si="45"/>
        <v>0</v>
      </c>
      <c r="H238" s="4">
        <f t="shared" si="46"/>
        <v>0</v>
      </c>
      <c r="I238" s="4">
        <f t="shared" si="47"/>
        <v>0</v>
      </c>
      <c r="J238" s="4">
        <f t="shared" si="52"/>
        <v>0</v>
      </c>
      <c r="L238" s="2">
        <f t="shared" si="48"/>
        <v>0</v>
      </c>
      <c r="M238" s="55">
        <f t="shared" si="53"/>
        <v>0</v>
      </c>
      <c r="N238" s="2">
        <f t="shared" si="54"/>
        <v>0</v>
      </c>
      <c r="U238" s="4">
        <f>'American Financial'!J238</f>
        <v>0</v>
      </c>
      <c r="V238" s="2">
        <f t="shared" si="49"/>
        <v>0</v>
      </c>
      <c r="W238" s="2">
        <f t="shared" si="42"/>
        <v>0</v>
      </c>
    </row>
    <row r="239" spans="2:23" x14ac:dyDescent="0.2">
      <c r="B239">
        <f t="shared" si="55"/>
        <v>208</v>
      </c>
      <c r="C239" s="4">
        <f t="shared" si="50"/>
        <v>0</v>
      </c>
      <c r="D239" s="2">
        <f t="shared" si="43"/>
        <v>0</v>
      </c>
      <c r="E239" s="4">
        <f t="shared" si="44"/>
        <v>0</v>
      </c>
      <c r="F239" s="4">
        <f t="shared" si="51"/>
        <v>0</v>
      </c>
      <c r="G239" s="4">
        <f t="shared" si="45"/>
        <v>0</v>
      </c>
      <c r="H239" s="4">
        <f t="shared" si="46"/>
        <v>0</v>
      </c>
      <c r="I239" s="4">
        <f t="shared" si="47"/>
        <v>0</v>
      </c>
      <c r="J239" s="4">
        <f t="shared" si="52"/>
        <v>0</v>
      </c>
      <c r="L239" s="2">
        <f t="shared" si="48"/>
        <v>0</v>
      </c>
      <c r="M239" s="55">
        <f t="shared" si="53"/>
        <v>0</v>
      </c>
      <c r="N239" s="2">
        <f t="shared" si="54"/>
        <v>0</v>
      </c>
      <c r="U239" s="4">
        <f>'American Financial'!J239</f>
        <v>0</v>
      </c>
      <c r="V239" s="2">
        <f t="shared" si="49"/>
        <v>0</v>
      </c>
      <c r="W239" s="2">
        <f t="shared" si="42"/>
        <v>0</v>
      </c>
    </row>
    <row r="240" spans="2:23" x14ac:dyDescent="0.2">
      <c r="B240">
        <f t="shared" si="55"/>
        <v>209</v>
      </c>
      <c r="C240" s="4">
        <f t="shared" si="50"/>
        <v>0</v>
      </c>
      <c r="D240" s="2">
        <f t="shared" si="43"/>
        <v>0</v>
      </c>
      <c r="E240" s="4">
        <f t="shared" si="44"/>
        <v>0</v>
      </c>
      <c r="F240" s="4">
        <f t="shared" si="51"/>
        <v>0</v>
      </c>
      <c r="G240" s="4">
        <f t="shared" si="45"/>
        <v>0</v>
      </c>
      <c r="H240" s="4">
        <f t="shared" si="46"/>
        <v>0</v>
      </c>
      <c r="I240" s="4">
        <f t="shared" si="47"/>
        <v>0</v>
      </c>
      <c r="J240" s="4">
        <f t="shared" si="52"/>
        <v>0</v>
      </c>
      <c r="L240" s="2">
        <f t="shared" si="48"/>
        <v>0</v>
      </c>
      <c r="M240" s="55">
        <f t="shared" si="53"/>
        <v>0</v>
      </c>
      <c r="N240" s="2">
        <f t="shared" si="54"/>
        <v>0</v>
      </c>
      <c r="U240" s="4">
        <f>'American Financial'!J240</f>
        <v>0</v>
      </c>
      <c r="V240" s="2">
        <f t="shared" si="49"/>
        <v>0</v>
      </c>
      <c r="W240" s="2">
        <f t="shared" si="42"/>
        <v>0</v>
      </c>
    </row>
    <row r="241" spans="2:23" x14ac:dyDescent="0.2">
      <c r="B241">
        <f t="shared" si="55"/>
        <v>210</v>
      </c>
      <c r="C241" s="4">
        <f t="shared" si="50"/>
        <v>0</v>
      </c>
      <c r="D241" s="2">
        <f t="shared" si="43"/>
        <v>0</v>
      </c>
      <c r="E241" s="4">
        <f t="shared" si="44"/>
        <v>0</v>
      </c>
      <c r="F241" s="4">
        <f t="shared" si="51"/>
        <v>0</v>
      </c>
      <c r="G241" s="4">
        <f t="shared" si="45"/>
        <v>0</v>
      </c>
      <c r="H241" s="4">
        <f t="shared" si="46"/>
        <v>0</v>
      </c>
      <c r="I241" s="4">
        <f t="shared" si="47"/>
        <v>0</v>
      </c>
      <c r="J241" s="4">
        <f t="shared" si="52"/>
        <v>0</v>
      </c>
      <c r="L241" s="2">
        <f t="shared" si="48"/>
        <v>0</v>
      </c>
      <c r="M241" s="55">
        <f t="shared" si="53"/>
        <v>0</v>
      </c>
      <c r="N241" s="2">
        <f t="shared" si="54"/>
        <v>0</v>
      </c>
      <c r="U241" s="4">
        <f>'American Financial'!J241</f>
        <v>0</v>
      </c>
      <c r="V241" s="2">
        <f t="shared" si="49"/>
        <v>0</v>
      </c>
      <c r="W241" s="2">
        <f t="shared" si="42"/>
        <v>0</v>
      </c>
    </row>
    <row r="242" spans="2:23" x14ac:dyDescent="0.2">
      <c r="B242">
        <f t="shared" si="55"/>
        <v>211</v>
      </c>
      <c r="C242" s="4">
        <f t="shared" si="50"/>
        <v>0</v>
      </c>
      <c r="D242" s="2">
        <f t="shared" si="43"/>
        <v>0</v>
      </c>
      <c r="E242" s="4">
        <f t="shared" si="44"/>
        <v>0</v>
      </c>
      <c r="F242" s="4">
        <f t="shared" si="51"/>
        <v>0</v>
      </c>
      <c r="G242" s="4">
        <f t="shared" si="45"/>
        <v>0</v>
      </c>
      <c r="H242" s="4">
        <f t="shared" si="46"/>
        <v>0</v>
      </c>
      <c r="I242" s="4">
        <f t="shared" si="47"/>
        <v>0</v>
      </c>
      <c r="J242" s="4">
        <f t="shared" si="52"/>
        <v>0</v>
      </c>
      <c r="L242" s="2">
        <f t="shared" si="48"/>
        <v>0</v>
      </c>
      <c r="M242" s="55">
        <f t="shared" si="53"/>
        <v>0</v>
      </c>
      <c r="N242" s="2">
        <f t="shared" si="54"/>
        <v>0</v>
      </c>
      <c r="U242" s="4">
        <f>'American Financial'!J242</f>
        <v>0</v>
      </c>
      <c r="V242" s="2">
        <f t="shared" si="49"/>
        <v>0</v>
      </c>
      <c r="W242" s="2">
        <f t="shared" si="42"/>
        <v>0</v>
      </c>
    </row>
    <row r="243" spans="2:23" x14ac:dyDescent="0.2">
      <c r="B243">
        <f t="shared" si="55"/>
        <v>212</v>
      </c>
      <c r="C243" s="4">
        <f t="shared" si="50"/>
        <v>0</v>
      </c>
      <c r="D243" s="2">
        <f t="shared" si="43"/>
        <v>0</v>
      </c>
      <c r="E243" s="4">
        <f t="shared" si="44"/>
        <v>0</v>
      </c>
      <c r="F243" s="4">
        <f t="shared" si="51"/>
        <v>0</v>
      </c>
      <c r="G243" s="4">
        <f t="shared" si="45"/>
        <v>0</v>
      </c>
      <c r="H243" s="4">
        <f t="shared" si="46"/>
        <v>0</v>
      </c>
      <c r="I243" s="4">
        <f t="shared" si="47"/>
        <v>0</v>
      </c>
      <c r="J243" s="4">
        <f t="shared" si="52"/>
        <v>0</v>
      </c>
      <c r="L243" s="2">
        <f t="shared" si="48"/>
        <v>0</v>
      </c>
      <c r="M243" s="55">
        <f t="shared" si="53"/>
        <v>0</v>
      </c>
      <c r="N243" s="2">
        <f t="shared" si="54"/>
        <v>0</v>
      </c>
      <c r="U243" s="4">
        <f>'American Financial'!J243</f>
        <v>0</v>
      </c>
      <c r="V243" s="2">
        <f t="shared" si="49"/>
        <v>0</v>
      </c>
      <c r="W243" s="2">
        <f t="shared" si="42"/>
        <v>0</v>
      </c>
    </row>
    <row r="244" spans="2:23" x14ac:dyDescent="0.2">
      <c r="B244">
        <f t="shared" si="55"/>
        <v>213</v>
      </c>
      <c r="C244" s="4">
        <f t="shared" si="50"/>
        <v>0</v>
      </c>
      <c r="D244" s="2">
        <f t="shared" si="43"/>
        <v>0</v>
      </c>
      <c r="E244" s="4">
        <f t="shared" si="44"/>
        <v>0</v>
      </c>
      <c r="F244" s="4">
        <f t="shared" si="51"/>
        <v>0</v>
      </c>
      <c r="G244" s="4">
        <f t="shared" si="45"/>
        <v>0</v>
      </c>
      <c r="H244" s="4">
        <f t="shared" si="46"/>
        <v>0</v>
      </c>
      <c r="I244" s="4">
        <f t="shared" si="47"/>
        <v>0</v>
      </c>
      <c r="J244" s="4">
        <f t="shared" si="52"/>
        <v>0</v>
      </c>
      <c r="L244" s="2">
        <f t="shared" si="48"/>
        <v>0</v>
      </c>
      <c r="M244" s="55">
        <f t="shared" si="53"/>
        <v>0</v>
      </c>
      <c r="N244" s="2">
        <f t="shared" si="54"/>
        <v>0</v>
      </c>
      <c r="U244" s="4">
        <f>'American Financial'!J244</f>
        <v>0</v>
      </c>
      <c r="V244" s="2">
        <f t="shared" si="49"/>
        <v>0</v>
      </c>
      <c r="W244" s="2">
        <f t="shared" si="42"/>
        <v>0</v>
      </c>
    </row>
    <row r="245" spans="2:23" x14ac:dyDescent="0.2">
      <c r="B245">
        <f t="shared" si="55"/>
        <v>214</v>
      </c>
      <c r="C245" s="4">
        <f t="shared" si="50"/>
        <v>0</v>
      </c>
      <c r="D245" s="2">
        <f t="shared" si="43"/>
        <v>0</v>
      </c>
      <c r="E245" s="4">
        <f t="shared" si="44"/>
        <v>0</v>
      </c>
      <c r="F245" s="4">
        <f t="shared" si="51"/>
        <v>0</v>
      </c>
      <c r="G245" s="4">
        <f t="shared" si="45"/>
        <v>0</v>
      </c>
      <c r="H245" s="4">
        <f t="shared" si="46"/>
        <v>0</v>
      </c>
      <c r="I245" s="4">
        <f t="shared" si="47"/>
        <v>0</v>
      </c>
      <c r="J245" s="4">
        <f t="shared" si="52"/>
        <v>0</v>
      </c>
      <c r="L245" s="2">
        <f t="shared" si="48"/>
        <v>0</v>
      </c>
      <c r="M245" s="55">
        <f t="shared" si="53"/>
        <v>0</v>
      </c>
      <c r="N245" s="2">
        <f t="shared" si="54"/>
        <v>0</v>
      </c>
      <c r="U245" s="4">
        <f>'American Financial'!J245</f>
        <v>0</v>
      </c>
      <c r="V245" s="2">
        <f t="shared" si="49"/>
        <v>0</v>
      </c>
      <c r="W245" s="2">
        <f t="shared" si="42"/>
        <v>0</v>
      </c>
    </row>
    <row r="246" spans="2:23" x14ac:dyDescent="0.2">
      <c r="B246">
        <f t="shared" si="55"/>
        <v>215</v>
      </c>
      <c r="C246" s="4">
        <f t="shared" si="50"/>
        <v>0</v>
      </c>
      <c r="D246" s="2">
        <f t="shared" si="43"/>
        <v>0</v>
      </c>
      <c r="E246" s="4">
        <f t="shared" si="44"/>
        <v>0</v>
      </c>
      <c r="F246" s="4">
        <f t="shared" si="51"/>
        <v>0</v>
      </c>
      <c r="G246" s="4">
        <f t="shared" si="45"/>
        <v>0</v>
      </c>
      <c r="H246" s="4">
        <f t="shared" si="46"/>
        <v>0</v>
      </c>
      <c r="I246" s="4">
        <f t="shared" si="47"/>
        <v>0</v>
      </c>
      <c r="J246" s="4">
        <f t="shared" si="52"/>
        <v>0</v>
      </c>
      <c r="L246" s="2">
        <f t="shared" si="48"/>
        <v>0</v>
      </c>
      <c r="M246" s="55">
        <f t="shared" si="53"/>
        <v>0</v>
      </c>
      <c r="N246" s="2">
        <f t="shared" si="54"/>
        <v>0</v>
      </c>
      <c r="U246" s="4">
        <f>'American Financial'!J246</f>
        <v>0</v>
      </c>
      <c r="V246" s="2">
        <f t="shared" si="49"/>
        <v>0</v>
      </c>
      <c r="W246" s="2">
        <f t="shared" si="42"/>
        <v>0</v>
      </c>
    </row>
    <row r="247" spans="2:23" x14ac:dyDescent="0.2">
      <c r="B247">
        <f t="shared" si="55"/>
        <v>216</v>
      </c>
      <c r="C247" s="4">
        <f t="shared" si="50"/>
        <v>0</v>
      </c>
      <c r="D247" s="2">
        <f t="shared" si="43"/>
        <v>0</v>
      </c>
      <c r="E247" s="4">
        <f t="shared" si="44"/>
        <v>0</v>
      </c>
      <c r="F247" s="4">
        <f t="shared" si="51"/>
        <v>0</v>
      </c>
      <c r="G247" s="4">
        <f t="shared" si="45"/>
        <v>0</v>
      </c>
      <c r="H247" s="4">
        <f t="shared" si="46"/>
        <v>0</v>
      </c>
      <c r="I247" s="4">
        <f t="shared" si="47"/>
        <v>0</v>
      </c>
      <c r="J247" s="4">
        <f t="shared" si="52"/>
        <v>0</v>
      </c>
      <c r="L247" s="2">
        <f t="shared" si="48"/>
        <v>0</v>
      </c>
      <c r="M247" s="55">
        <f t="shared" si="53"/>
        <v>0</v>
      </c>
      <c r="N247" s="2">
        <f t="shared" si="54"/>
        <v>0</v>
      </c>
      <c r="U247" s="4">
        <f>'American Financial'!J247</f>
        <v>0</v>
      </c>
      <c r="V247" s="2">
        <f t="shared" si="49"/>
        <v>0</v>
      </c>
      <c r="W247" s="2">
        <f t="shared" si="42"/>
        <v>0</v>
      </c>
    </row>
    <row r="248" spans="2:23" x14ac:dyDescent="0.2">
      <c r="B248">
        <f t="shared" si="55"/>
        <v>217</v>
      </c>
      <c r="C248" s="4">
        <f t="shared" si="50"/>
        <v>0</v>
      </c>
      <c r="D248" s="2">
        <f t="shared" si="43"/>
        <v>0</v>
      </c>
      <c r="E248" s="4">
        <f t="shared" si="44"/>
        <v>0</v>
      </c>
      <c r="F248" s="4">
        <f t="shared" si="51"/>
        <v>0</v>
      </c>
      <c r="G248" s="4">
        <f t="shared" si="45"/>
        <v>0</v>
      </c>
      <c r="H248" s="4">
        <f t="shared" si="46"/>
        <v>0</v>
      </c>
      <c r="I248" s="4">
        <f t="shared" si="47"/>
        <v>0</v>
      </c>
      <c r="J248" s="4">
        <f t="shared" si="52"/>
        <v>0</v>
      </c>
      <c r="L248" s="2">
        <f t="shared" si="48"/>
        <v>0</v>
      </c>
      <c r="M248" s="55">
        <f t="shared" si="53"/>
        <v>0</v>
      </c>
      <c r="N248" s="2">
        <f t="shared" si="54"/>
        <v>0</v>
      </c>
      <c r="U248" s="4">
        <f>'American Financial'!J248</f>
        <v>0</v>
      </c>
      <c r="V248" s="2">
        <f t="shared" si="49"/>
        <v>0</v>
      </c>
      <c r="W248" s="2">
        <f t="shared" si="42"/>
        <v>0</v>
      </c>
    </row>
    <row r="249" spans="2:23" x14ac:dyDescent="0.2">
      <c r="B249">
        <f t="shared" si="55"/>
        <v>218</v>
      </c>
      <c r="C249" s="4">
        <f t="shared" si="50"/>
        <v>0</v>
      </c>
      <c r="D249" s="2">
        <f t="shared" si="43"/>
        <v>0</v>
      </c>
      <c r="E249" s="4">
        <f t="shared" si="44"/>
        <v>0</v>
      </c>
      <c r="F249" s="4">
        <f t="shared" si="51"/>
        <v>0</v>
      </c>
      <c r="G249" s="4">
        <f t="shared" si="45"/>
        <v>0</v>
      </c>
      <c r="H249" s="4">
        <f t="shared" si="46"/>
        <v>0</v>
      </c>
      <c r="I249" s="4">
        <f t="shared" si="47"/>
        <v>0</v>
      </c>
      <c r="J249" s="4">
        <f t="shared" si="52"/>
        <v>0</v>
      </c>
      <c r="L249" s="2">
        <f t="shared" si="48"/>
        <v>0</v>
      </c>
      <c r="M249" s="55">
        <f t="shared" si="53"/>
        <v>0</v>
      </c>
      <c r="N249" s="2">
        <f t="shared" si="54"/>
        <v>0</v>
      </c>
      <c r="U249" s="4">
        <f>'American Financial'!J249</f>
        <v>0</v>
      </c>
      <c r="V249" s="2">
        <f t="shared" si="49"/>
        <v>0</v>
      </c>
      <c r="W249" s="2">
        <f t="shared" si="42"/>
        <v>0</v>
      </c>
    </row>
    <row r="250" spans="2:23" x14ac:dyDescent="0.2">
      <c r="B250">
        <f t="shared" si="55"/>
        <v>219</v>
      </c>
      <c r="C250" s="4">
        <f t="shared" si="50"/>
        <v>0</v>
      </c>
      <c r="D250" s="2">
        <f t="shared" si="43"/>
        <v>0</v>
      </c>
      <c r="E250" s="4">
        <f t="shared" si="44"/>
        <v>0</v>
      </c>
      <c r="F250" s="4">
        <f t="shared" si="51"/>
        <v>0</v>
      </c>
      <c r="G250" s="4">
        <f t="shared" si="45"/>
        <v>0</v>
      </c>
      <c r="H250" s="4">
        <f t="shared" si="46"/>
        <v>0</v>
      </c>
      <c r="I250" s="4">
        <f t="shared" si="47"/>
        <v>0</v>
      </c>
      <c r="J250" s="4">
        <f t="shared" si="52"/>
        <v>0</v>
      </c>
      <c r="L250" s="2">
        <f t="shared" si="48"/>
        <v>0</v>
      </c>
      <c r="M250" s="55">
        <f t="shared" si="53"/>
        <v>0</v>
      </c>
      <c r="N250" s="2">
        <f t="shared" si="54"/>
        <v>0</v>
      </c>
      <c r="U250" s="4">
        <f>'American Financial'!J250</f>
        <v>0</v>
      </c>
      <c r="V250" s="2">
        <f t="shared" si="49"/>
        <v>0</v>
      </c>
      <c r="W250" s="2">
        <f t="shared" si="42"/>
        <v>0</v>
      </c>
    </row>
    <row r="251" spans="2:23" x14ac:dyDescent="0.2">
      <c r="B251">
        <f t="shared" si="55"/>
        <v>220</v>
      </c>
      <c r="C251" s="4">
        <f t="shared" si="50"/>
        <v>0</v>
      </c>
      <c r="D251" s="2">
        <f t="shared" si="43"/>
        <v>0</v>
      </c>
      <c r="E251" s="4">
        <f t="shared" si="44"/>
        <v>0</v>
      </c>
      <c r="F251" s="4">
        <f t="shared" si="51"/>
        <v>0</v>
      </c>
      <c r="G251" s="4">
        <f t="shared" si="45"/>
        <v>0</v>
      </c>
      <c r="H251" s="4">
        <f t="shared" si="46"/>
        <v>0</v>
      </c>
      <c r="I251" s="4">
        <f t="shared" si="47"/>
        <v>0</v>
      </c>
      <c r="J251" s="4">
        <f t="shared" si="52"/>
        <v>0</v>
      </c>
      <c r="L251" s="2">
        <f t="shared" si="48"/>
        <v>0</v>
      </c>
      <c r="M251" s="55">
        <f t="shared" si="53"/>
        <v>0</v>
      </c>
      <c r="N251" s="2">
        <f t="shared" si="54"/>
        <v>0</v>
      </c>
      <c r="U251" s="4">
        <f>'American Financial'!J251</f>
        <v>0</v>
      </c>
      <c r="V251" s="2">
        <f t="shared" si="49"/>
        <v>0</v>
      </c>
      <c r="W251" s="2">
        <f t="shared" si="42"/>
        <v>0</v>
      </c>
    </row>
    <row r="252" spans="2:23" x14ac:dyDescent="0.2">
      <c r="B252">
        <f t="shared" si="55"/>
        <v>221</v>
      </c>
      <c r="C252" s="4">
        <f t="shared" si="50"/>
        <v>0</v>
      </c>
      <c r="D252" s="2">
        <f t="shared" si="43"/>
        <v>0</v>
      </c>
      <c r="E252" s="4">
        <f t="shared" si="44"/>
        <v>0</v>
      </c>
      <c r="F252" s="4">
        <f t="shared" si="51"/>
        <v>0</v>
      </c>
      <c r="G252" s="4">
        <f t="shared" si="45"/>
        <v>0</v>
      </c>
      <c r="H252" s="4">
        <f t="shared" si="46"/>
        <v>0</v>
      </c>
      <c r="I252" s="4">
        <f t="shared" si="47"/>
        <v>0</v>
      </c>
      <c r="J252" s="4">
        <f t="shared" si="52"/>
        <v>0</v>
      </c>
      <c r="L252" s="2">
        <f t="shared" si="48"/>
        <v>0</v>
      </c>
      <c r="M252" s="55">
        <f t="shared" si="53"/>
        <v>0</v>
      </c>
      <c r="N252" s="2">
        <f t="shared" si="54"/>
        <v>0</v>
      </c>
      <c r="U252" s="4">
        <f>'American Financial'!J252</f>
        <v>0</v>
      </c>
      <c r="V252" s="2">
        <f t="shared" si="49"/>
        <v>0</v>
      </c>
      <c r="W252" s="2">
        <f t="shared" si="42"/>
        <v>0</v>
      </c>
    </row>
    <row r="253" spans="2:23" x14ac:dyDescent="0.2">
      <c r="B253">
        <f t="shared" si="55"/>
        <v>222</v>
      </c>
      <c r="C253" s="4">
        <f t="shared" si="50"/>
        <v>0</v>
      </c>
      <c r="D253" s="2">
        <f t="shared" si="43"/>
        <v>0</v>
      </c>
      <c r="E253" s="4">
        <f t="shared" si="44"/>
        <v>0</v>
      </c>
      <c r="F253" s="4">
        <f t="shared" si="51"/>
        <v>0</v>
      </c>
      <c r="G253" s="4">
        <f t="shared" si="45"/>
        <v>0</v>
      </c>
      <c r="H253" s="4">
        <f t="shared" si="46"/>
        <v>0</v>
      </c>
      <c r="I253" s="4">
        <f t="shared" si="47"/>
        <v>0</v>
      </c>
      <c r="J253" s="4">
        <f t="shared" si="52"/>
        <v>0</v>
      </c>
      <c r="L253" s="2">
        <f t="shared" si="48"/>
        <v>0</v>
      </c>
      <c r="M253" s="55">
        <f t="shared" si="53"/>
        <v>0</v>
      </c>
      <c r="N253" s="2">
        <f t="shared" si="54"/>
        <v>0</v>
      </c>
      <c r="U253" s="4">
        <f>'American Financial'!J253</f>
        <v>0</v>
      </c>
      <c r="V253" s="2">
        <f t="shared" si="49"/>
        <v>0</v>
      </c>
      <c r="W253" s="2">
        <f t="shared" si="42"/>
        <v>0</v>
      </c>
    </row>
    <row r="254" spans="2:23" x14ac:dyDescent="0.2">
      <c r="B254">
        <f t="shared" si="55"/>
        <v>223</v>
      </c>
      <c r="C254" s="4">
        <f t="shared" si="50"/>
        <v>0</v>
      </c>
      <c r="D254" s="2">
        <f t="shared" si="43"/>
        <v>0</v>
      </c>
      <c r="E254" s="4">
        <f t="shared" si="44"/>
        <v>0</v>
      </c>
      <c r="F254" s="4">
        <f t="shared" si="51"/>
        <v>0</v>
      </c>
      <c r="G254" s="4">
        <f t="shared" si="45"/>
        <v>0</v>
      </c>
      <c r="H254" s="4">
        <f t="shared" si="46"/>
        <v>0</v>
      </c>
      <c r="I254" s="4">
        <f t="shared" si="47"/>
        <v>0</v>
      </c>
      <c r="J254" s="4">
        <f t="shared" si="52"/>
        <v>0</v>
      </c>
      <c r="L254" s="2">
        <f t="shared" si="48"/>
        <v>0</v>
      </c>
      <c r="M254" s="55">
        <f t="shared" si="53"/>
        <v>0</v>
      </c>
      <c r="N254" s="2">
        <f t="shared" si="54"/>
        <v>0</v>
      </c>
      <c r="U254" s="4">
        <f>'American Financial'!J254</f>
        <v>0</v>
      </c>
      <c r="V254" s="2">
        <f t="shared" si="49"/>
        <v>0</v>
      </c>
      <c r="W254" s="2">
        <f t="shared" si="42"/>
        <v>0</v>
      </c>
    </row>
    <row r="255" spans="2:23" x14ac:dyDescent="0.2">
      <c r="B255">
        <f t="shared" si="55"/>
        <v>224</v>
      </c>
      <c r="C255" s="4">
        <f t="shared" si="50"/>
        <v>0</v>
      </c>
      <c r="D255" s="2">
        <f t="shared" si="43"/>
        <v>0</v>
      </c>
      <c r="E255" s="4">
        <f t="shared" si="44"/>
        <v>0</v>
      </c>
      <c r="F255" s="4">
        <f t="shared" si="51"/>
        <v>0</v>
      </c>
      <c r="G255" s="4">
        <f t="shared" si="45"/>
        <v>0</v>
      </c>
      <c r="H255" s="4">
        <f t="shared" si="46"/>
        <v>0</v>
      </c>
      <c r="I255" s="4">
        <f t="shared" si="47"/>
        <v>0</v>
      </c>
      <c r="J255" s="4">
        <f t="shared" si="52"/>
        <v>0</v>
      </c>
      <c r="L255" s="2">
        <f t="shared" si="48"/>
        <v>0</v>
      </c>
      <c r="M255" s="55">
        <f t="shared" si="53"/>
        <v>0</v>
      </c>
      <c r="N255" s="2">
        <f t="shared" si="54"/>
        <v>0</v>
      </c>
      <c r="U255" s="4">
        <f>'American Financial'!J255</f>
        <v>0</v>
      </c>
      <c r="V255" s="2">
        <f t="shared" si="49"/>
        <v>0</v>
      </c>
      <c r="W255" s="2">
        <f t="shared" si="42"/>
        <v>0</v>
      </c>
    </row>
    <row r="256" spans="2:23" x14ac:dyDescent="0.2">
      <c r="B256">
        <f t="shared" si="55"/>
        <v>225</v>
      </c>
      <c r="C256" s="4">
        <f t="shared" si="50"/>
        <v>0</v>
      </c>
      <c r="D256" s="2">
        <f t="shared" si="43"/>
        <v>0</v>
      </c>
      <c r="E256" s="4">
        <f t="shared" si="44"/>
        <v>0</v>
      </c>
      <c r="F256" s="4">
        <f t="shared" si="51"/>
        <v>0</v>
      </c>
      <c r="G256" s="4">
        <f t="shared" si="45"/>
        <v>0</v>
      </c>
      <c r="H256" s="4">
        <f t="shared" si="46"/>
        <v>0</v>
      </c>
      <c r="I256" s="4">
        <f t="shared" si="47"/>
        <v>0</v>
      </c>
      <c r="J256" s="4">
        <f t="shared" si="52"/>
        <v>0</v>
      </c>
      <c r="L256" s="2">
        <f t="shared" si="48"/>
        <v>0</v>
      </c>
      <c r="M256" s="55">
        <f t="shared" si="53"/>
        <v>0</v>
      </c>
      <c r="N256" s="2">
        <f t="shared" si="54"/>
        <v>0</v>
      </c>
      <c r="U256" s="4">
        <f>'American Financial'!J256</f>
        <v>0</v>
      </c>
      <c r="V256" s="2">
        <f t="shared" si="49"/>
        <v>0</v>
      </c>
      <c r="W256" s="2">
        <f t="shared" si="42"/>
        <v>0</v>
      </c>
    </row>
    <row r="257" spans="2:23" x14ac:dyDescent="0.2">
      <c r="B257">
        <f t="shared" si="55"/>
        <v>226</v>
      </c>
      <c r="C257" s="4">
        <f t="shared" si="50"/>
        <v>0</v>
      </c>
      <c r="D257" s="2">
        <f t="shared" si="43"/>
        <v>0</v>
      </c>
      <c r="E257" s="4">
        <f t="shared" si="44"/>
        <v>0</v>
      </c>
      <c r="F257" s="4">
        <f t="shared" si="51"/>
        <v>0</v>
      </c>
      <c r="G257" s="4">
        <f t="shared" si="45"/>
        <v>0</v>
      </c>
      <c r="H257" s="4">
        <f t="shared" si="46"/>
        <v>0</v>
      </c>
      <c r="I257" s="4">
        <f t="shared" si="47"/>
        <v>0</v>
      </c>
      <c r="J257" s="4">
        <f t="shared" si="52"/>
        <v>0</v>
      </c>
      <c r="L257" s="2">
        <f t="shared" si="48"/>
        <v>0</v>
      </c>
      <c r="M257" s="55">
        <f t="shared" si="53"/>
        <v>0</v>
      </c>
      <c r="N257" s="2">
        <f t="shared" si="54"/>
        <v>0</v>
      </c>
      <c r="U257" s="4">
        <f>'American Financial'!J257</f>
        <v>0</v>
      </c>
      <c r="V257" s="2">
        <f t="shared" si="49"/>
        <v>0</v>
      </c>
      <c r="W257" s="2">
        <f t="shared" si="42"/>
        <v>0</v>
      </c>
    </row>
    <row r="258" spans="2:23" x14ac:dyDescent="0.2">
      <c r="B258">
        <f t="shared" si="55"/>
        <v>227</v>
      </c>
      <c r="C258" s="4">
        <f t="shared" si="50"/>
        <v>0</v>
      </c>
      <c r="D258" s="2">
        <f t="shared" si="43"/>
        <v>0</v>
      </c>
      <c r="E258" s="4">
        <f t="shared" si="44"/>
        <v>0</v>
      </c>
      <c r="F258" s="4">
        <f t="shared" si="51"/>
        <v>0</v>
      </c>
      <c r="G258" s="4">
        <f t="shared" si="45"/>
        <v>0</v>
      </c>
      <c r="H258" s="4">
        <f t="shared" si="46"/>
        <v>0</v>
      </c>
      <c r="I258" s="4">
        <f t="shared" si="47"/>
        <v>0</v>
      </c>
      <c r="J258" s="4">
        <f t="shared" si="52"/>
        <v>0</v>
      </c>
      <c r="L258" s="2">
        <f t="shared" si="48"/>
        <v>0</v>
      </c>
      <c r="M258" s="55">
        <f t="shared" si="53"/>
        <v>0</v>
      </c>
      <c r="N258" s="2">
        <f t="shared" si="54"/>
        <v>0</v>
      </c>
      <c r="U258" s="4">
        <f>'American Financial'!J258</f>
        <v>0</v>
      </c>
      <c r="V258" s="2">
        <f t="shared" si="49"/>
        <v>0</v>
      </c>
      <c r="W258" s="2">
        <f t="shared" si="42"/>
        <v>0</v>
      </c>
    </row>
    <row r="259" spans="2:23" x14ac:dyDescent="0.2">
      <c r="B259">
        <f t="shared" si="55"/>
        <v>228</v>
      </c>
      <c r="C259" s="4">
        <f t="shared" si="50"/>
        <v>0</v>
      </c>
      <c r="D259" s="2">
        <f t="shared" si="43"/>
        <v>0</v>
      </c>
      <c r="E259" s="4">
        <f t="shared" si="44"/>
        <v>0</v>
      </c>
      <c r="F259" s="4">
        <f t="shared" si="51"/>
        <v>0</v>
      </c>
      <c r="G259" s="4">
        <f t="shared" si="45"/>
        <v>0</v>
      </c>
      <c r="H259" s="4">
        <f t="shared" si="46"/>
        <v>0</v>
      </c>
      <c r="I259" s="4">
        <f t="shared" si="47"/>
        <v>0</v>
      </c>
      <c r="J259" s="4">
        <f t="shared" si="52"/>
        <v>0</v>
      </c>
      <c r="L259" s="2">
        <f t="shared" si="48"/>
        <v>0</v>
      </c>
      <c r="M259" s="55">
        <f t="shared" si="53"/>
        <v>0</v>
      </c>
      <c r="N259" s="2">
        <f t="shared" si="54"/>
        <v>0</v>
      </c>
      <c r="U259" s="4">
        <f>'American Financial'!J259</f>
        <v>0</v>
      </c>
      <c r="V259" s="2">
        <f t="shared" si="49"/>
        <v>0</v>
      </c>
      <c r="W259" s="2">
        <f t="shared" si="42"/>
        <v>0</v>
      </c>
    </row>
    <row r="260" spans="2:23" x14ac:dyDescent="0.2">
      <c r="B260">
        <f t="shared" si="55"/>
        <v>229</v>
      </c>
      <c r="C260" s="4">
        <f t="shared" si="50"/>
        <v>0</v>
      </c>
      <c r="D260" s="2">
        <f t="shared" si="43"/>
        <v>0</v>
      </c>
      <c r="E260" s="4">
        <f t="shared" si="44"/>
        <v>0</v>
      </c>
      <c r="F260" s="4">
        <f t="shared" si="51"/>
        <v>0</v>
      </c>
      <c r="G260" s="4">
        <f t="shared" si="45"/>
        <v>0</v>
      </c>
      <c r="H260" s="4">
        <f t="shared" si="46"/>
        <v>0</v>
      </c>
      <c r="I260" s="4">
        <f t="shared" si="47"/>
        <v>0</v>
      </c>
      <c r="J260" s="4">
        <f t="shared" si="52"/>
        <v>0</v>
      </c>
      <c r="L260" s="2">
        <f t="shared" si="48"/>
        <v>0</v>
      </c>
      <c r="M260" s="55">
        <f t="shared" si="53"/>
        <v>0</v>
      </c>
      <c r="N260" s="2">
        <f t="shared" si="54"/>
        <v>0</v>
      </c>
      <c r="U260" s="4">
        <f>'American Financial'!J260</f>
        <v>0</v>
      </c>
      <c r="V260" s="2">
        <f t="shared" si="49"/>
        <v>0</v>
      </c>
      <c r="W260" s="2">
        <f t="shared" si="42"/>
        <v>0</v>
      </c>
    </row>
    <row r="261" spans="2:23" x14ac:dyDescent="0.2">
      <c r="B261">
        <f t="shared" si="55"/>
        <v>230</v>
      </c>
      <c r="C261" s="4">
        <f t="shared" si="50"/>
        <v>0</v>
      </c>
      <c r="D261" s="2">
        <f t="shared" si="43"/>
        <v>0</v>
      </c>
      <c r="E261" s="4">
        <f t="shared" si="44"/>
        <v>0</v>
      </c>
      <c r="F261" s="4">
        <f t="shared" si="51"/>
        <v>0</v>
      </c>
      <c r="G261" s="4">
        <f t="shared" si="45"/>
        <v>0</v>
      </c>
      <c r="H261" s="4">
        <f t="shared" si="46"/>
        <v>0</v>
      </c>
      <c r="I261" s="4">
        <f t="shared" si="47"/>
        <v>0</v>
      </c>
      <c r="J261" s="4">
        <f t="shared" si="52"/>
        <v>0</v>
      </c>
      <c r="L261" s="2">
        <f t="shared" si="48"/>
        <v>0</v>
      </c>
      <c r="M261" s="55">
        <f t="shared" si="53"/>
        <v>0</v>
      </c>
      <c r="N261" s="2">
        <f t="shared" si="54"/>
        <v>0</v>
      </c>
      <c r="U261" s="4">
        <f>'American Financial'!J261</f>
        <v>0</v>
      </c>
      <c r="V261" s="2">
        <f t="shared" si="49"/>
        <v>0</v>
      </c>
      <c r="W261" s="2">
        <f t="shared" si="42"/>
        <v>0</v>
      </c>
    </row>
    <row r="262" spans="2:23" x14ac:dyDescent="0.2">
      <c r="B262">
        <f t="shared" si="55"/>
        <v>231</v>
      </c>
      <c r="C262" s="4">
        <f t="shared" si="50"/>
        <v>0</v>
      </c>
      <c r="D262" s="2">
        <f t="shared" si="43"/>
        <v>0</v>
      </c>
      <c r="E262" s="4">
        <f t="shared" si="44"/>
        <v>0</v>
      </c>
      <c r="F262" s="4">
        <f t="shared" si="51"/>
        <v>0</v>
      </c>
      <c r="G262" s="4">
        <f t="shared" si="45"/>
        <v>0</v>
      </c>
      <c r="H262" s="4">
        <f t="shared" si="46"/>
        <v>0</v>
      </c>
      <c r="I262" s="4">
        <f t="shared" si="47"/>
        <v>0</v>
      </c>
      <c r="J262" s="4">
        <f t="shared" si="52"/>
        <v>0</v>
      </c>
      <c r="L262" s="2">
        <f t="shared" si="48"/>
        <v>0</v>
      </c>
      <c r="M262" s="55">
        <f t="shared" si="53"/>
        <v>0</v>
      </c>
      <c r="N262" s="2">
        <f t="shared" si="54"/>
        <v>0</v>
      </c>
      <c r="U262" s="4">
        <f>'American Financial'!J262</f>
        <v>0</v>
      </c>
      <c r="V262" s="2">
        <f t="shared" si="49"/>
        <v>0</v>
      </c>
      <c r="W262" s="2">
        <f t="shared" si="42"/>
        <v>0</v>
      </c>
    </row>
    <row r="263" spans="2:23" x14ac:dyDescent="0.2">
      <c r="B263">
        <f t="shared" si="55"/>
        <v>232</v>
      </c>
      <c r="C263" s="4">
        <f t="shared" si="50"/>
        <v>0</v>
      </c>
      <c r="D263" s="2">
        <f t="shared" si="43"/>
        <v>0</v>
      </c>
      <c r="E263" s="4">
        <f t="shared" si="44"/>
        <v>0</v>
      </c>
      <c r="F263" s="4">
        <f t="shared" si="51"/>
        <v>0</v>
      </c>
      <c r="G263" s="4">
        <f t="shared" si="45"/>
        <v>0</v>
      </c>
      <c r="H263" s="4">
        <f t="shared" si="46"/>
        <v>0</v>
      </c>
      <c r="I263" s="4">
        <f t="shared" si="47"/>
        <v>0</v>
      </c>
      <c r="J263" s="4">
        <f t="shared" si="52"/>
        <v>0</v>
      </c>
      <c r="L263" s="2">
        <f t="shared" si="48"/>
        <v>0</v>
      </c>
      <c r="M263" s="55">
        <f t="shared" si="53"/>
        <v>0</v>
      </c>
      <c r="N263" s="2">
        <f t="shared" si="54"/>
        <v>0</v>
      </c>
      <c r="U263" s="4">
        <f>'American Financial'!J263</f>
        <v>0</v>
      </c>
      <c r="V263" s="2">
        <f t="shared" si="49"/>
        <v>0</v>
      </c>
      <c r="W263" s="2">
        <f t="shared" si="42"/>
        <v>0</v>
      </c>
    </row>
    <row r="264" spans="2:23" x14ac:dyDescent="0.2">
      <c r="B264">
        <f t="shared" si="55"/>
        <v>233</v>
      </c>
      <c r="C264" s="4">
        <f t="shared" si="50"/>
        <v>0</v>
      </c>
      <c r="D264" s="2">
        <f t="shared" si="43"/>
        <v>0</v>
      </c>
      <c r="E264" s="4">
        <f t="shared" si="44"/>
        <v>0</v>
      </c>
      <c r="F264" s="4">
        <f t="shared" si="51"/>
        <v>0</v>
      </c>
      <c r="G264" s="4">
        <f t="shared" si="45"/>
        <v>0</v>
      </c>
      <c r="H264" s="4">
        <f t="shared" si="46"/>
        <v>0</v>
      </c>
      <c r="I264" s="4">
        <f t="shared" si="47"/>
        <v>0</v>
      </c>
      <c r="J264" s="4">
        <f t="shared" si="52"/>
        <v>0</v>
      </c>
      <c r="L264" s="2">
        <f t="shared" si="48"/>
        <v>0</v>
      </c>
      <c r="M264" s="55">
        <f t="shared" si="53"/>
        <v>0</v>
      </c>
      <c r="N264" s="2">
        <f t="shared" si="54"/>
        <v>0</v>
      </c>
      <c r="U264" s="4">
        <f>'American Financial'!J264</f>
        <v>0</v>
      </c>
      <c r="V264" s="2">
        <f t="shared" si="49"/>
        <v>0</v>
      </c>
      <c r="W264" s="2">
        <f t="shared" si="42"/>
        <v>0</v>
      </c>
    </row>
    <row r="265" spans="2:23" x14ac:dyDescent="0.2">
      <c r="B265">
        <f t="shared" si="55"/>
        <v>234</v>
      </c>
      <c r="C265" s="4">
        <f t="shared" si="50"/>
        <v>0</v>
      </c>
      <c r="D265" s="2">
        <f t="shared" si="43"/>
        <v>0</v>
      </c>
      <c r="E265" s="4">
        <f t="shared" si="44"/>
        <v>0</v>
      </c>
      <c r="F265" s="4">
        <f t="shared" si="51"/>
        <v>0</v>
      </c>
      <c r="G265" s="4">
        <f t="shared" si="45"/>
        <v>0</v>
      </c>
      <c r="H265" s="4">
        <f t="shared" si="46"/>
        <v>0</v>
      </c>
      <c r="I265" s="4">
        <f t="shared" si="47"/>
        <v>0</v>
      </c>
      <c r="J265" s="4">
        <f t="shared" si="52"/>
        <v>0</v>
      </c>
      <c r="L265" s="2">
        <f t="shared" si="48"/>
        <v>0</v>
      </c>
      <c r="M265" s="55">
        <f t="shared" si="53"/>
        <v>0</v>
      </c>
      <c r="N265" s="2">
        <f t="shared" si="54"/>
        <v>0</v>
      </c>
      <c r="U265" s="4">
        <f>'American Financial'!J265</f>
        <v>0</v>
      </c>
      <c r="V265" s="2">
        <f t="shared" si="49"/>
        <v>0</v>
      </c>
      <c r="W265" s="2">
        <f t="shared" si="42"/>
        <v>0</v>
      </c>
    </row>
    <row r="266" spans="2:23" x14ac:dyDescent="0.2">
      <c r="B266">
        <f t="shared" si="55"/>
        <v>235</v>
      </c>
      <c r="C266" s="4">
        <f t="shared" si="50"/>
        <v>0</v>
      </c>
      <c r="D266" s="2">
        <f t="shared" si="43"/>
        <v>0</v>
      </c>
      <c r="E266" s="4">
        <f t="shared" si="44"/>
        <v>0</v>
      </c>
      <c r="F266" s="4">
        <f t="shared" si="51"/>
        <v>0</v>
      </c>
      <c r="G266" s="4">
        <f t="shared" si="45"/>
        <v>0</v>
      </c>
      <c r="H266" s="4">
        <f t="shared" si="46"/>
        <v>0</v>
      </c>
      <c r="I266" s="4">
        <f t="shared" si="47"/>
        <v>0</v>
      </c>
      <c r="J266" s="4">
        <f t="shared" si="52"/>
        <v>0</v>
      </c>
      <c r="L266" s="2">
        <f t="shared" si="48"/>
        <v>0</v>
      </c>
      <c r="M266" s="55">
        <f t="shared" si="53"/>
        <v>0</v>
      </c>
      <c r="N266" s="2">
        <f t="shared" si="54"/>
        <v>0</v>
      </c>
      <c r="U266" s="4">
        <f>'American Financial'!J266</f>
        <v>0</v>
      </c>
      <c r="V266" s="2">
        <f t="shared" si="49"/>
        <v>0</v>
      </c>
      <c r="W266" s="2">
        <f t="shared" si="42"/>
        <v>0</v>
      </c>
    </row>
    <row r="267" spans="2:23" x14ac:dyDescent="0.2">
      <c r="B267">
        <f t="shared" si="55"/>
        <v>236</v>
      </c>
      <c r="C267" s="4">
        <f t="shared" si="50"/>
        <v>0</v>
      </c>
      <c r="D267" s="2">
        <f t="shared" si="43"/>
        <v>0</v>
      </c>
      <c r="E267" s="4">
        <f t="shared" si="44"/>
        <v>0</v>
      </c>
      <c r="F267" s="4">
        <f t="shared" si="51"/>
        <v>0</v>
      </c>
      <c r="G267" s="4">
        <f t="shared" si="45"/>
        <v>0</v>
      </c>
      <c r="H267" s="4">
        <f t="shared" si="46"/>
        <v>0</v>
      </c>
      <c r="I267" s="4">
        <f t="shared" si="47"/>
        <v>0</v>
      </c>
      <c r="J267" s="4">
        <f t="shared" si="52"/>
        <v>0</v>
      </c>
      <c r="L267" s="2">
        <f t="shared" si="48"/>
        <v>0</v>
      </c>
      <c r="M267" s="55">
        <f t="shared" si="53"/>
        <v>0</v>
      </c>
      <c r="N267" s="2">
        <f t="shared" si="54"/>
        <v>0</v>
      </c>
      <c r="U267" s="4">
        <f>'American Financial'!J267</f>
        <v>0</v>
      </c>
      <c r="V267" s="2">
        <f t="shared" si="49"/>
        <v>0</v>
      </c>
      <c r="W267" s="2">
        <f t="shared" si="42"/>
        <v>0</v>
      </c>
    </row>
    <row r="268" spans="2:23" x14ac:dyDescent="0.2">
      <c r="B268">
        <f t="shared" si="55"/>
        <v>237</v>
      </c>
      <c r="C268" s="4">
        <f t="shared" si="50"/>
        <v>0</v>
      </c>
      <c r="D268" s="2">
        <f t="shared" si="43"/>
        <v>0</v>
      </c>
      <c r="E268" s="4">
        <f t="shared" si="44"/>
        <v>0</v>
      </c>
      <c r="F268" s="4">
        <f t="shared" si="51"/>
        <v>0</v>
      </c>
      <c r="G268" s="4">
        <f t="shared" si="45"/>
        <v>0</v>
      </c>
      <c r="H268" s="4">
        <f t="shared" si="46"/>
        <v>0</v>
      </c>
      <c r="I268" s="4">
        <f t="shared" si="47"/>
        <v>0</v>
      </c>
      <c r="J268" s="4">
        <f t="shared" si="52"/>
        <v>0</v>
      </c>
      <c r="L268" s="2">
        <f t="shared" si="48"/>
        <v>0</v>
      </c>
      <c r="M268" s="55">
        <f t="shared" si="53"/>
        <v>0</v>
      </c>
      <c r="N268" s="2">
        <f t="shared" si="54"/>
        <v>0</v>
      </c>
      <c r="U268" s="4">
        <f>'American Financial'!J268</f>
        <v>0</v>
      </c>
      <c r="V268" s="2">
        <f t="shared" si="49"/>
        <v>0</v>
      </c>
      <c r="W268" s="2">
        <f t="shared" si="42"/>
        <v>0</v>
      </c>
    </row>
    <row r="269" spans="2:23" x14ac:dyDescent="0.2">
      <c r="B269">
        <f t="shared" si="55"/>
        <v>238</v>
      </c>
      <c r="C269" s="4">
        <f t="shared" si="50"/>
        <v>0</v>
      </c>
      <c r="D269" s="2">
        <f t="shared" si="43"/>
        <v>0</v>
      </c>
      <c r="E269" s="4">
        <f t="shared" si="44"/>
        <v>0</v>
      </c>
      <c r="F269" s="4">
        <f t="shared" si="51"/>
        <v>0</v>
      </c>
      <c r="G269" s="4">
        <f t="shared" si="45"/>
        <v>0</v>
      </c>
      <c r="H269" s="4">
        <f t="shared" si="46"/>
        <v>0</v>
      </c>
      <c r="I269" s="4">
        <f t="shared" si="47"/>
        <v>0</v>
      </c>
      <c r="J269" s="4">
        <f t="shared" si="52"/>
        <v>0</v>
      </c>
      <c r="L269" s="2">
        <f t="shared" si="48"/>
        <v>0</v>
      </c>
      <c r="M269" s="55">
        <f t="shared" si="53"/>
        <v>0</v>
      </c>
      <c r="N269" s="2">
        <f t="shared" si="54"/>
        <v>0</v>
      </c>
      <c r="U269" s="4">
        <f>'American Financial'!J269</f>
        <v>0</v>
      </c>
      <c r="V269" s="2">
        <f t="shared" si="49"/>
        <v>0</v>
      </c>
      <c r="W269" s="2">
        <f t="shared" si="42"/>
        <v>0</v>
      </c>
    </row>
    <row r="270" spans="2:23" x14ac:dyDescent="0.2">
      <c r="B270">
        <f t="shared" si="55"/>
        <v>239</v>
      </c>
      <c r="C270" s="4">
        <f t="shared" si="50"/>
        <v>0</v>
      </c>
      <c r="D270" s="2">
        <f t="shared" si="43"/>
        <v>0</v>
      </c>
      <c r="E270" s="4">
        <f t="shared" si="44"/>
        <v>0</v>
      </c>
      <c r="F270" s="4">
        <f t="shared" si="51"/>
        <v>0</v>
      </c>
      <c r="G270" s="4">
        <f t="shared" si="45"/>
        <v>0</v>
      </c>
      <c r="H270" s="4">
        <f t="shared" si="46"/>
        <v>0</v>
      </c>
      <c r="I270" s="4">
        <f t="shared" si="47"/>
        <v>0</v>
      </c>
      <c r="J270" s="4">
        <f t="shared" si="52"/>
        <v>0</v>
      </c>
      <c r="L270" s="2">
        <f t="shared" si="48"/>
        <v>0</v>
      </c>
      <c r="M270" s="55">
        <f t="shared" si="53"/>
        <v>0</v>
      </c>
      <c r="N270" s="2">
        <f t="shared" si="54"/>
        <v>0</v>
      </c>
      <c r="U270" s="4">
        <f>'American Financial'!J270</f>
        <v>0</v>
      </c>
      <c r="V270" s="2">
        <f t="shared" si="49"/>
        <v>0</v>
      </c>
      <c r="W270" s="2">
        <f t="shared" si="42"/>
        <v>0</v>
      </c>
    </row>
    <row r="271" spans="2:23" x14ac:dyDescent="0.2">
      <c r="B271">
        <f t="shared" si="55"/>
        <v>240</v>
      </c>
      <c r="C271" s="4">
        <f t="shared" si="50"/>
        <v>0</v>
      </c>
      <c r="D271" s="2">
        <f t="shared" si="43"/>
        <v>0</v>
      </c>
      <c r="E271" s="4">
        <f t="shared" si="44"/>
        <v>0</v>
      </c>
      <c r="F271" s="4">
        <f t="shared" si="51"/>
        <v>0</v>
      </c>
      <c r="G271" s="4">
        <f t="shared" si="45"/>
        <v>0</v>
      </c>
      <c r="H271" s="4">
        <f t="shared" si="46"/>
        <v>0</v>
      </c>
      <c r="I271" s="4">
        <f t="shared" si="47"/>
        <v>0</v>
      </c>
      <c r="J271" s="4">
        <f t="shared" si="52"/>
        <v>0</v>
      </c>
      <c r="L271" s="2">
        <f t="shared" si="48"/>
        <v>0</v>
      </c>
      <c r="M271" s="55">
        <f t="shared" si="53"/>
        <v>0</v>
      </c>
      <c r="N271" s="2">
        <f t="shared" si="54"/>
        <v>0</v>
      </c>
      <c r="U271" s="4">
        <f>'American Financial'!J271</f>
        <v>0</v>
      </c>
      <c r="V271" s="2">
        <f t="shared" si="49"/>
        <v>0</v>
      </c>
      <c r="W271" s="2">
        <f t="shared" si="42"/>
        <v>0</v>
      </c>
    </row>
    <row r="272" spans="2:23" x14ac:dyDescent="0.2">
      <c r="B272">
        <f t="shared" si="55"/>
        <v>241</v>
      </c>
      <c r="C272" s="4">
        <f t="shared" si="50"/>
        <v>0</v>
      </c>
      <c r="D272" s="2">
        <f t="shared" si="43"/>
        <v>0</v>
      </c>
      <c r="E272" s="4">
        <f t="shared" si="44"/>
        <v>0</v>
      </c>
      <c r="F272" s="4">
        <f t="shared" si="51"/>
        <v>0</v>
      </c>
      <c r="G272" s="4">
        <f t="shared" si="45"/>
        <v>0</v>
      </c>
      <c r="H272" s="4">
        <f t="shared" si="46"/>
        <v>0</v>
      </c>
      <c r="I272" s="4">
        <f t="shared" si="47"/>
        <v>0</v>
      </c>
      <c r="J272" s="4">
        <f t="shared" si="52"/>
        <v>0</v>
      </c>
      <c r="L272" s="2">
        <f t="shared" si="48"/>
        <v>0</v>
      </c>
      <c r="M272" s="55">
        <f t="shared" si="53"/>
        <v>0</v>
      </c>
      <c r="N272" s="2">
        <f t="shared" si="54"/>
        <v>0</v>
      </c>
      <c r="U272" s="4">
        <f>'American Financial'!J272</f>
        <v>0</v>
      </c>
      <c r="V272" s="2">
        <f t="shared" si="49"/>
        <v>0</v>
      </c>
      <c r="W272" s="2">
        <f t="shared" si="42"/>
        <v>0</v>
      </c>
    </row>
    <row r="273" spans="2:23" x14ac:dyDescent="0.2">
      <c r="B273">
        <f t="shared" si="55"/>
        <v>242</v>
      </c>
      <c r="C273" s="4">
        <f t="shared" si="50"/>
        <v>0</v>
      </c>
      <c r="D273" s="2">
        <f t="shared" si="43"/>
        <v>0</v>
      </c>
      <c r="E273" s="4">
        <f t="shared" si="44"/>
        <v>0</v>
      </c>
      <c r="F273" s="4">
        <f t="shared" si="51"/>
        <v>0</v>
      </c>
      <c r="G273" s="4">
        <f t="shared" si="45"/>
        <v>0</v>
      </c>
      <c r="H273" s="4">
        <f t="shared" si="46"/>
        <v>0</v>
      </c>
      <c r="I273" s="4">
        <f t="shared" si="47"/>
        <v>0</v>
      </c>
      <c r="J273" s="4">
        <f t="shared" si="52"/>
        <v>0</v>
      </c>
      <c r="L273" s="2">
        <f t="shared" si="48"/>
        <v>0</v>
      </c>
      <c r="M273" s="55">
        <f t="shared" si="53"/>
        <v>0</v>
      </c>
      <c r="N273" s="2">
        <f t="shared" si="54"/>
        <v>0</v>
      </c>
      <c r="U273" s="4">
        <f>'American Financial'!J273</f>
        <v>0</v>
      </c>
      <c r="V273" s="2">
        <f t="shared" si="49"/>
        <v>0</v>
      </c>
      <c r="W273" s="2">
        <f t="shared" si="42"/>
        <v>0</v>
      </c>
    </row>
    <row r="274" spans="2:23" x14ac:dyDescent="0.2">
      <c r="B274">
        <f t="shared" si="55"/>
        <v>243</v>
      </c>
      <c r="C274" s="4">
        <f t="shared" si="50"/>
        <v>0</v>
      </c>
      <c r="D274" s="2">
        <f t="shared" si="43"/>
        <v>0</v>
      </c>
      <c r="E274" s="4">
        <f t="shared" si="44"/>
        <v>0</v>
      </c>
      <c r="F274" s="4">
        <f t="shared" si="51"/>
        <v>0</v>
      </c>
      <c r="G274" s="4">
        <f t="shared" si="45"/>
        <v>0</v>
      </c>
      <c r="H274" s="4">
        <f t="shared" si="46"/>
        <v>0</v>
      </c>
      <c r="I274" s="4">
        <f t="shared" si="47"/>
        <v>0</v>
      </c>
      <c r="J274" s="4">
        <f t="shared" si="52"/>
        <v>0</v>
      </c>
      <c r="L274" s="2">
        <f t="shared" si="48"/>
        <v>0</v>
      </c>
      <c r="M274" s="55">
        <f t="shared" si="53"/>
        <v>0</v>
      </c>
      <c r="N274" s="2">
        <f t="shared" si="54"/>
        <v>0</v>
      </c>
      <c r="U274" s="4">
        <f>'American Financial'!J274</f>
        <v>0</v>
      </c>
      <c r="V274" s="2">
        <f t="shared" si="49"/>
        <v>0</v>
      </c>
      <c r="W274" s="2">
        <f t="shared" si="42"/>
        <v>0</v>
      </c>
    </row>
    <row r="275" spans="2:23" x14ac:dyDescent="0.2">
      <c r="B275">
        <f t="shared" si="55"/>
        <v>244</v>
      </c>
      <c r="C275" s="4">
        <f t="shared" si="50"/>
        <v>0</v>
      </c>
      <c r="D275" s="2">
        <f t="shared" si="43"/>
        <v>0</v>
      </c>
      <c r="E275" s="4">
        <f t="shared" si="44"/>
        <v>0</v>
      </c>
      <c r="F275" s="4">
        <f t="shared" si="51"/>
        <v>0</v>
      </c>
      <c r="G275" s="4">
        <f t="shared" si="45"/>
        <v>0</v>
      </c>
      <c r="H275" s="4">
        <f t="shared" si="46"/>
        <v>0</v>
      </c>
      <c r="I275" s="4">
        <f t="shared" si="47"/>
        <v>0</v>
      </c>
      <c r="J275" s="4">
        <f t="shared" si="52"/>
        <v>0</v>
      </c>
      <c r="L275" s="2">
        <f t="shared" si="48"/>
        <v>0</v>
      </c>
      <c r="M275" s="55">
        <f t="shared" si="53"/>
        <v>0</v>
      </c>
      <c r="N275" s="2">
        <f t="shared" si="54"/>
        <v>0</v>
      </c>
      <c r="U275" s="4">
        <f>'American Financial'!J275</f>
        <v>0</v>
      </c>
      <c r="V275" s="2">
        <f t="shared" si="49"/>
        <v>0</v>
      </c>
      <c r="W275" s="2">
        <f t="shared" si="42"/>
        <v>0</v>
      </c>
    </row>
    <row r="276" spans="2:23" x14ac:dyDescent="0.2">
      <c r="B276">
        <f t="shared" si="55"/>
        <v>245</v>
      </c>
      <c r="C276" s="4">
        <f t="shared" si="50"/>
        <v>0</v>
      </c>
      <c r="D276" s="2">
        <f t="shared" si="43"/>
        <v>0</v>
      </c>
      <c r="E276" s="4">
        <f t="shared" si="44"/>
        <v>0</v>
      </c>
      <c r="F276" s="4">
        <f t="shared" si="51"/>
        <v>0</v>
      </c>
      <c r="G276" s="4">
        <f t="shared" si="45"/>
        <v>0</v>
      </c>
      <c r="H276" s="4">
        <f t="shared" si="46"/>
        <v>0</v>
      </c>
      <c r="I276" s="4">
        <f t="shared" si="47"/>
        <v>0</v>
      </c>
      <c r="J276" s="4">
        <f t="shared" si="52"/>
        <v>0</v>
      </c>
      <c r="L276" s="2">
        <f t="shared" si="48"/>
        <v>0</v>
      </c>
      <c r="M276" s="55">
        <f t="shared" si="53"/>
        <v>0</v>
      </c>
      <c r="N276" s="2">
        <f t="shared" si="54"/>
        <v>0</v>
      </c>
      <c r="U276" s="4">
        <f>'American Financial'!J276</f>
        <v>0</v>
      </c>
      <c r="V276" s="2">
        <f t="shared" si="49"/>
        <v>0</v>
      </c>
      <c r="W276" s="2">
        <f t="shared" si="42"/>
        <v>0</v>
      </c>
    </row>
    <row r="277" spans="2:23" x14ac:dyDescent="0.2">
      <c r="B277">
        <f t="shared" si="55"/>
        <v>246</v>
      </c>
      <c r="C277" s="4">
        <f t="shared" si="50"/>
        <v>0</v>
      </c>
      <c r="D277" s="2">
        <f t="shared" si="43"/>
        <v>0</v>
      </c>
      <c r="E277" s="4">
        <f t="shared" si="44"/>
        <v>0</v>
      </c>
      <c r="F277" s="4">
        <f t="shared" si="51"/>
        <v>0</v>
      </c>
      <c r="G277" s="4">
        <f t="shared" si="45"/>
        <v>0</v>
      </c>
      <c r="H277" s="4">
        <f t="shared" si="46"/>
        <v>0</v>
      </c>
      <c r="I277" s="4">
        <f t="shared" si="47"/>
        <v>0</v>
      </c>
      <c r="J277" s="4">
        <f t="shared" si="52"/>
        <v>0</v>
      </c>
      <c r="L277" s="2">
        <f t="shared" si="48"/>
        <v>0</v>
      </c>
      <c r="M277" s="55">
        <f t="shared" si="53"/>
        <v>0</v>
      </c>
      <c r="N277" s="2">
        <f t="shared" si="54"/>
        <v>0</v>
      </c>
      <c r="U277" s="4">
        <f>'American Financial'!J277</f>
        <v>0</v>
      </c>
      <c r="V277" s="2">
        <f t="shared" si="49"/>
        <v>0</v>
      </c>
      <c r="W277" s="2">
        <f t="shared" si="42"/>
        <v>0</v>
      </c>
    </row>
    <row r="278" spans="2:23" x14ac:dyDescent="0.2">
      <c r="B278">
        <f t="shared" si="55"/>
        <v>247</v>
      </c>
      <c r="C278" s="4">
        <f t="shared" si="50"/>
        <v>0</v>
      </c>
      <c r="D278" s="2">
        <f t="shared" si="43"/>
        <v>0</v>
      </c>
      <c r="E278" s="4">
        <f t="shared" si="44"/>
        <v>0</v>
      </c>
      <c r="F278" s="4">
        <f t="shared" si="51"/>
        <v>0</v>
      </c>
      <c r="G278" s="4">
        <f t="shared" si="45"/>
        <v>0</v>
      </c>
      <c r="H278" s="4">
        <f t="shared" si="46"/>
        <v>0</v>
      </c>
      <c r="I278" s="4">
        <f t="shared" si="47"/>
        <v>0</v>
      </c>
      <c r="J278" s="4">
        <f t="shared" si="52"/>
        <v>0</v>
      </c>
      <c r="L278" s="2">
        <f t="shared" si="48"/>
        <v>0</v>
      </c>
      <c r="M278" s="55">
        <f t="shared" si="53"/>
        <v>0</v>
      </c>
      <c r="N278" s="2">
        <f t="shared" si="54"/>
        <v>0</v>
      </c>
      <c r="U278" s="4">
        <f>'American Financial'!J278</f>
        <v>0</v>
      </c>
      <c r="V278" s="2">
        <f t="shared" si="49"/>
        <v>0</v>
      </c>
      <c r="W278" s="2">
        <f t="shared" si="42"/>
        <v>0</v>
      </c>
    </row>
    <row r="279" spans="2:23" x14ac:dyDescent="0.2">
      <c r="B279">
        <f t="shared" si="55"/>
        <v>248</v>
      </c>
      <c r="C279" s="4">
        <f t="shared" si="50"/>
        <v>0</v>
      </c>
      <c r="D279" s="2">
        <f t="shared" si="43"/>
        <v>0</v>
      </c>
      <c r="E279" s="4">
        <f t="shared" si="44"/>
        <v>0</v>
      </c>
      <c r="F279" s="4">
        <f t="shared" si="51"/>
        <v>0</v>
      </c>
      <c r="G279" s="4">
        <f t="shared" si="45"/>
        <v>0</v>
      </c>
      <c r="H279" s="4">
        <f t="shared" si="46"/>
        <v>0</v>
      </c>
      <c r="I279" s="4">
        <f t="shared" si="47"/>
        <v>0</v>
      </c>
      <c r="J279" s="4">
        <f t="shared" si="52"/>
        <v>0</v>
      </c>
      <c r="L279" s="2">
        <f t="shared" si="48"/>
        <v>0</v>
      </c>
      <c r="M279" s="55">
        <f t="shared" si="53"/>
        <v>0</v>
      </c>
      <c r="N279" s="2">
        <f t="shared" si="54"/>
        <v>0</v>
      </c>
      <c r="U279" s="4">
        <f>'American Financial'!J279</f>
        <v>0</v>
      </c>
      <c r="V279" s="2">
        <f t="shared" si="49"/>
        <v>0</v>
      </c>
      <c r="W279" s="2">
        <f t="shared" si="42"/>
        <v>0</v>
      </c>
    </row>
    <row r="280" spans="2:23" x14ac:dyDescent="0.2">
      <c r="B280">
        <f t="shared" si="55"/>
        <v>249</v>
      </c>
      <c r="C280" s="4">
        <f t="shared" si="50"/>
        <v>0</v>
      </c>
      <c r="D280" s="2">
        <f t="shared" si="43"/>
        <v>0</v>
      </c>
      <c r="E280" s="4">
        <f t="shared" si="44"/>
        <v>0</v>
      </c>
      <c r="F280" s="4">
        <f t="shared" si="51"/>
        <v>0</v>
      </c>
      <c r="G280" s="4">
        <f t="shared" si="45"/>
        <v>0</v>
      </c>
      <c r="H280" s="4">
        <f t="shared" si="46"/>
        <v>0</v>
      </c>
      <c r="I280" s="4">
        <f t="shared" si="47"/>
        <v>0</v>
      </c>
      <c r="J280" s="4">
        <f t="shared" si="52"/>
        <v>0</v>
      </c>
      <c r="L280" s="2">
        <f t="shared" si="48"/>
        <v>0</v>
      </c>
      <c r="M280" s="55">
        <f t="shared" si="53"/>
        <v>0</v>
      </c>
      <c r="N280" s="2">
        <f t="shared" si="54"/>
        <v>0</v>
      </c>
      <c r="U280" s="4">
        <f>'American Financial'!J280</f>
        <v>0</v>
      </c>
      <c r="V280" s="2">
        <f t="shared" si="49"/>
        <v>0</v>
      </c>
      <c r="W280" s="2">
        <f t="shared" si="42"/>
        <v>0</v>
      </c>
    </row>
    <row r="281" spans="2:23" x14ac:dyDescent="0.2">
      <c r="B281">
        <f t="shared" si="55"/>
        <v>250</v>
      </c>
      <c r="C281" s="4">
        <f t="shared" si="50"/>
        <v>0</v>
      </c>
      <c r="D281" s="2">
        <f t="shared" si="43"/>
        <v>0</v>
      </c>
      <c r="E281" s="4">
        <f t="shared" si="44"/>
        <v>0</v>
      </c>
      <c r="F281" s="4">
        <f t="shared" si="51"/>
        <v>0</v>
      </c>
      <c r="G281" s="4">
        <f t="shared" si="45"/>
        <v>0</v>
      </c>
      <c r="H281" s="4">
        <f t="shared" si="46"/>
        <v>0</v>
      </c>
      <c r="I281" s="4">
        <f t="shared" si="47"/>
        <v>0</v>
      </c>
      <c r="J281" s="4">
        <f t="shared" si="52"/>
        <v>0</v>
      </c>
      <c r="L281" s="2">
        <f t="shared" si="48"/>
        <v>0</v>
      </c>
      <c r="M281" s="55">
        <f t="shared" si="53"/>
        <v>0</v>
      </c>
      <c r="N281" s="2">
        <f t="shared" si="54"/>
        <v>0</v>
      </c>
      <c r="U281" s="4">
        <f>'American Financial'!J281</f>
        <v>0</v>
      </c>
      <c r="V281" s="2">
        <f t="shared" si="49"/>
        <v>0</v>
      </c>
      <c r="W281" s="2">
        <f t="shared" si="42"/>
        <v>0</v>
      </c>
    </row>
    <row r="282" spans="2:23" x14ac:dyDescent="0.2">
      <c r="B282">
        <f t="shared" si="55"/>
        <v>251</v>
      </c>
      <c r="C282" s="4">
        <f t="shared" si="50"/>
        <v>0</v>
      </c>
      <c r="D282" s="2">
        <f t="shared" si="43"/>
        <v>0</v>
      </c>
      <c r="E282" s="4">
        <f t="shared" si="44"/>
        <v>0</v>
      </c>
      <c r="F282" s="4">
        <f t="shared" si="51"/>
        <v>0</v>
      </c>
      <c r="G282" s="4">
        <f t="shared" si="45"/>
        <v>0</v>
      </c>
      <c r="H282" s="4">
        <f t="shared" si="46"/>
        <v>0</v>
      </c>
      <c r="I282" s="4">
        <f t="shared" si="47"/>
        <v>0</v>
      </c>
      <c r="J282" s="4">
        <f t="shared" si="52"/>
        <v>0</v>
      </c>
      <c r="L282" s="2">
        <f t="shared" si="48"/>
        <v>0</v>
      </c>
      <c r="M282" s="55">
        <f t="shared" si="53"/>
        <v>0</v>
      </c>
      <c r="N282" s="2">
        <f t="shared" si="54"/>
        <v>0</v>
      </c>
      <c r="U282" s="4">
        <f>'American Financial'!J282</f>
        <v>0</v>
      </c>
      <c r="V282" s="2">
        <f t="shared" si="49"/>
        <v>0</v>
      </c>
      <c r="W282" s="2">
        <f t="shared" si="42"/>
        <v>0</v>
      </c>
    </row>
    <row r="283" spans="2:23" x14ac:dyDescent="0.2">
      <c r="B283">
        <f t="shared" si="55"/>
        <v>252</v>
      </c>
      <c r="C283" s="4">
        <f t="shared" si="50"/>
        <v>0</v>
      </c>
      <c r="D283" s="2">
        <f t="shared" si="43"/>
        <v>0</v>
      </c>
      <c r="E283" s="4">
        <f t="shared" si="44"/>
        <v>0</v>
      </c>
      <c r="F283" s="4">
        <f t="shared" si="51"/>
        <v>0</v>
      </c>
      <c r="G283" s="4">
        <f t="shared" si="45"/>
        <v>0</v>
      </c>
      <c r="H283" s="4">
        <f t="shared" si="46"/>
        <v>0</v>
      </c>
      <c r="I283" s="4">
        <f t="shared" si="47"/>
        <v>0</v>
      </c>
      <c r="J283" s="4">
        <f t="shared" si="52"/>
        <v>0</v>
      </c>
      <c r="L283" s="2">
        <f t="shared" si="48"/>
        <v>0</v>
      </c>
      <c r="M283" s="55">
        <f t="shared" si="53"/>
        <v>0</v>
      </c>
      <c r="N283" s="2">
        <f t="shared" si="54"/>
        <v>0</v>
      </c>
      <c r="U283" s="4">
        <f>'American Financial'!J283</f>
        <v>0</v>
      </c>
      <c r="V283" s="2">
        <f t="shared" si="49"/>
        <v>0</v>
      </c>
      <c r="W283" s="2">
        <f t="shared" si="42"/>
        <v>0</v>
      </c>
    </row>
    <row r="284" spans="2:23" x14ac:dyDescent="0.2">
      <c r="B284">
        <f t="shared" si="55"/>
        <v>253</v>
      </c>
      <c r="C284" s="4">
        <f t="shared" si="50"/>
        <v>0</v>
      </c>
      <c r="D284" s="2">
        <f t="shared" si="43"/>
        <v>0</v>
      </c>
      <c r="E284" s="4">
        <f t="shared" si="44"/>
        <v>0</v>
      </c>
      <c r="F284" s="4">
        <f t="shared" si="51"/>
        <v>0</v>
      </c>
      <c r="G284" s="4">
        <f t="shared" si="45"/>
        <v>0</v>
      </c>
      <c r="H284" s="4">
        <f t="shared" si="46"/>
        <v>0</v>
      </c>
      <c r="I284" s="4">
        <f t="shared" si="47"/>
        <v>0</v>
      </c>
      <c r="J284" s="4">
        <f t="shared" si="52"/>
        <v>0</v>
      </c>
      <c r="L284" s="2">
        <f t="shared" si="48"/>
        <v>0</v>
      </c>
      <c r="M284" s="55">
        <f t="shared" si="53"/>
        <v>0</v>
      </c>
      <c r="N284" s="2">
        <f t="shared" si="54"/>
        <v>0</v>
      </c>
      <c r="U284" s="4">
        <f>'American Financial'!J284</f>
        <v>0</v>
      </c>
      <c r="V284" s="2">
        <f t="shared" si="49"/>
        <v>0</v>
      </c>
      <c r="W284" s="2">
        <f t="shared" si="42"/>
        <v>0</v>
      </c>
    </row>
    <row r="285" spans="2:23" x14ac:dyDescent="0.2">
      <c r="B285">
        <f t="shared" si="55"/>
        <v>254</v>
      </c>
      <c r="C285" s="4">
        <f t="shared" si="50"/>
        <v>0</v>
      </c>
      <c r="D285" s="2">
        <f t="shared" si="43"/>
        <v>0</v>
      </c>
      <c r="E285" s="4">
        <f t="shared" si="44"/>
        <v>0</v>
      </c>
      <c r="F285" s="4">
        <f t="shared" si="51"/>
        <v>0</v>
      </c>
      <c r="G285" s="4">
        <f t="shared" si="45"/>
        <v>0</v>
      </c>
      <c r="H285" s="4">
        <f t="shared" si="46"/>
        <v>0</v>
      </c>
      <c r="I285" s="4">
        <f t="shared" si="47"/>
        <v>0</v>
      </c>
      <c r="J285" s="4">
        <f t="shared" si="52"/>
        <v>0</v>
      </c>
      <c r="L285" s="2">
        <f t="shared" si="48"/>
        <v>0</v>
      </c>
      <c r="M285" s="55">
        <f t="shared" si="53"/>
        <v>0</v>
      </c>
      <c r="N285" s="2">
        <f t="shared" si="54"/>
        <v>0</v>
      </c>
      <c r="U285" s="4">
        <f>'American Financial'!J285</f>
        <v>0</v>
      </c>
      <c r="V285" s="2">
        <f t="shared" si="49"/>
        <v>0</v>
      </c>
      <c r="W285" s="2">
        <f t="shared" si="42"/>
        <v>0</v>
      </c>
    </row>
    <row r="286" spans="2:23" x14ac:dyDescent="0.2">
      <c r="B286">
        <f t="shared" si="55"/>
        <v>255</v>
      </c>
      <c r="C286" s="4">
        <f t="shared" si="50"/>
        <v>0</v>
      </c>
      <c r="D286" s="2">
        <f t="shared" si="43"/>
        <v>0</v>
      </c>
      <c r="E286" s="4">
        <f t="shared" si="44"/>
        <v>0</v>
      </c>
      <c r="F286" s="4">
        <f t="shared" si="51"/>
        <v>0</v>
      </c>
      <c r="G286" s="4">
        <f t="shared" si="45"/>
        <v>0</v>
      </c>
      <c r="H286" s="4">
        <f t="shared" si="46"/>
        <v>0</v>
      </c>
      <c r="I286" s="4">
        <f t="shared" si="47"/>
        <v>0</v>
      </c>
      <c r="J286" s="4">
        <f t="shared" si="52"/>
        <v>0</v>
      </c>
      <c r="L286" s="2">
        <f t="shared" si="48"/>
        <v>0</v>
      </c>
      <c r="M286" s="55">
        <f t="shared" si="53"/>
        <v>0</v>
      </c>
      <c r="N286" s="2">
        <f t="shared" si="54"/>
        <v>0</v>
      </c>
      <c r="U286" s="4">
        <f>'American Financial'!J286</f>
        <v>0</v>
      </c>
      <c r="V286" s="2">
        <f t="shared" si="49"/>
        <v>0</v>
      </c>
      <c r="W286" s="2">
        <f t="shared" si="42"/>
        <v>0</v>
      </c>
    </row>
    <row r="287" spans="2:23" x14ac:dyDescent="0.2">
      <c r="B287">
        <f t="shared" si="55"/>
        <v>256</v>
      </c>
      <c r="C287" s="4">
        <f t="shared" si="50"/>
        <v>0</v>
      </c>
      <c r="D287" s="2">
        <f t="shared" si="43"/>
        <v>0</v>
      </c>
      <c r="E287" s="4">
        <f t="shared" si="44"/>
        <v>0</v>
      </c>
      <c r="F287" s="4">
        <f t="shared" si="51"/>
        <v>0</v>
      </c>
      <c r="G287" s="4">
        <f t="shared" si="45"/>
        <v>0</v>
      </c>
      <c r="H287" s="4">
        <f t="shared" si="46"/>
        <v>0</v>
      </c>
      <c r="I287" s="4">
        <f t="shared" si="47"/>
        <v>0</v>
      </c>
      <c r="J287" s="4">
        <f t="shared" si="52"/>
        <v>0</v>
      </c>
      <c r="L287" s="2">
        <f t="shared" si="48"/>
        <v>0</v>
      </c>
      <c r="M287" s="55">
        <f t="shared" si="53"/>
        <v>0</v>
      </c>
      <c r="N287" s="2">
        <f t="shared" si="54"/>
        <v>0</v>
      </c>
      <c r="U287" s="4">
        <f>'American Financial'!J287</f>
        <v>0</v>
      </c>
      <c r="V287" s="2">
        <f t="shared" si="49"/>
        <v>0</v>
      </c>
      <c r="W287" s="2">
        <f t="shared" ref="W287:W350" si="56">V287-U287</f>
        <v>0</v>
      </c>
    </row>
    <row r="288" spans="2:23" x14ac:dyDescent="0.2">
      <c r="B288">
        <f t="shared" si="55"/>
        <v>257</v>
      </c>
      <c r="C288" s="4">
        <f t="shared" si="50"/>
        <v>0</v>
      </c>
      <c r="D288" s="2">
        <f t="shared" ref="D288:D351" si="57">IF(B288&lt;=$C$12,IF(B288&lt;=$C$7,ROUND($C$4*$C$8/$C$6,2),$C$20),0)</f>
        <v>0</v>
      </c>
      <c r="E288" s="4">
        <f t="shared" ref="E288:E351" si="58">IF(B288&lt;=$C$12,ROUND(C288*$C$8/$C$6,2),0)</f>
        <v>0</v>
      </c>
      <c r="F288" s="4">
        <f t="shared" si="51"/>
        <v>0</v>
      </c>
      <c r="G288" s="4">
        <f t="shared" ref="G288:G351" si="59">IF(B288&lt;=$C$12,C288-F288,0)</f>
        <v>0</v>
      </c>
      <c r="H288" s="4">
        <f t="shared" ref="H288:H351" si="60">IF(B288=$C$12,$C$13*G288,0)</f>
        <v>0</v>
      </c>
      <c r="I288" s="4">
        <f t="shared" ref="I288:I351" si="61">IF(B288=$C$12,G288+H288,0)</f>
        <v>0</v>
      </c>
      <c r="J288" s="4">
        <f t="shared" si="52"/>
        <v>0</v>
      </c>
      <c r="L288" s="2">
        <f t="shared" ref="L288:L351" si="62">IF(B288&lt;=$C$12,L287+$M$16,0)</f>
        <v>0</v>
      </c>
      <c r="M288" s="55">
        <f t="shared" si="53"/>
        <v>0</v>
      </c>
      <c r="N288" s="2">
        <f t="shared" si="54"/>
        <v>0</v>
      </c>
      <c r="U288" s="4">
        <f>'American Financial'!J288</f>
        <v>0</v>
      </c>
      <c r="V288" s="2">
        <f t="shared" ref="V288:V351" si="63">J288</f>
        <v>0</v>
      </c>
      <c r="W288" s="2">
        <f t="shared" si="56"/>
        <v>0</v>
      </c>
    </row>
    <row r="289" spans="2:23" x14ac:dyDescent="0.2">
      <c r="B289">
        <f t="shared" si="55"/>
        <v>258</v>
      </c>
      <c r="C289" s="4">
        <f t="shared" ref="C289:C352" si="64">IF(B289&lt;=$C$12,G288,0)</f>
        <v>0</v>
      </c>
      <c r="D289" s="2">
        <f t="shared" si="57"/>
        <v>0</v>
      </c>
      <c r="E289" s="4">
        <f t="shared" si="58"/>
        <v>0</v>
      </c>
      <c r="F289" s="4">
        <f t="shared" ref="F289:F352" si="65">IF(B289&lt;=$C$12,D289-E289,0)</f>
        <v>0</v>
      </c>
      <c r="G289" s="4">
        <f t="shared" si="59"/>
        <v>0</v>
      </c>
      <c r="H289" s="4">
        <f t="shared" si="60"/>
        <v>0</v>
      </c>
      <c r="I289" s="4">
        <f t="shared" si="61"/>
        <v>0</v>
      </c>
      <c r="J289" s="4">
        <f t="shared" ref="J289:J352" si="66">IF(B289&lt;=$C$12,-D289-I289,0)</f>
        <v>0</v>
      </c>
      <c r="L289" s="2">
        <f t="shared" si="62"/>
        <v>0</v>
      </c>
      <c r="M289" s="55">
        <f t="shared" ref="M289:M352" si="67">($M$17/$C$6)*L289</f>
        <v>0</v>
      </c>
      <c r="N289" s="2">
        <f t="shared" ref="N289:N352" si="68">J289-M289</f>
        <v>0</v>
      </c>
      <c r="U289" s="4">
        <f>'American Financial'!J289</f>
        <v>0</v>
      </c>
      <c r="V289" s="2">
        <f t="shared" si="63"/>
        <v>0</v>
      </c>
      <c r="W289" s="2">
        <f t="shared" si="56"/>
        <v>0</v>
      </c>
    </row>
    <row r="290" spans="2:23" x14ac:dyDescent="0.2">
      <c r="B290">
        <f t="shared" ref="B290:B353" si="69">B289+1</f>
        <v>259</v>
      </c>
      <c r="C290" s="4">
        <f t="shared" si="64"/>
        <v>0</v>
      </c>
      <c r="D290" s="2">
        <f t="shared" si="57"/>
        <v>0</v>
      </c>
      <c r="E290" s="4">
        <f t="shared" si="58"/>
        <v>0</v>
      </c>
      <c r="F290" s="4">
        <f t="shared" si="65"/>
        <v>0</v>
      </c>
      <c r="G290" s="4">
        <f t="shared" si="59"/>
        <v>0</v>
      </c>
      <c r="H290" s="4">
        <f t="shared" si="60"/>
        <v>0</v>
      </c>
      <c r="I290" s="4">
        <f t="shared" si="61"/>
        <v>0</v>
      </c>
      <c r="J290" s="4">
        <f t="shared" si="66"/>
        <v>0</v>
      </c>
      <c r="L290" s="2">
        <f t="shared" si="62"/>
        <v>0</v>
      </c>
      <c r="M290" s="55">
        <f t="shared" si="67"/>
        <v>0</v>
      </c>
      <c r="N290" s="2">
        <f t="shared" si="68"/>
        <v>0</v>
      </c>
      <c r="U290" s="4">
        <f>'American Financial'!J290</f>
        <v>0</v>
      </c>
      <c r="V290" s="2">
        <f t="shared" si="63"/>
        <v>0</v>
      </c>
      <c r="W290" s="2">
        <f t="shared" si="56"/>
        <v>0</v>
      </c>
    </row>
    <row r="291" spans="2:23" x14ac:dyDescent="0.2">
      <c r="B291">
        <f t="shared" si="69"/>
        <v>260</v>
      </c>
      <c r="C291" s="4">
        <f t="shared" si="64"/>
        <v>0</v>
      </c>
      <c r="D291" s="2">
        <f t="shared" si="57"/>
        <v>0</v>
      </c>
      <c r="E291" s="4">
        <f t="shared" si="58"/>
        <v>0</v>
      </c>
      <c r="F291" s="4">
        <f t="shared" si="65"/>
        <v>0</v>
      </c>
      <c r="G291" s="4">
        <f t="shared" si="59"/>
        <v>0</v>
      </c>
      <c r="H291" s="4">
        <f t="shared" si="60"/>
        <v>0</v>
      </c>
      <c r="I291" s="4">
        <f t="shared" si="61"/>
        <v>0</v>
      </c>
      <c r="J291" s="4">
        <f t="shared" si="66"/>
        <v>0</v>
      </c>
      <c r="L291" s="2">
        <f t="shared" si="62"/>
        <v>0</v>
      </c>
      <c r="M291" s="55">
        <f t="shared" si="67"/>
        <v>0</v>
      </c>
      <c r="N291" s="2">
        <f t="shared" si="68"/>
        <v>0</v>
      </c>
      <c r="U291" s="4">
        <f>'American Financial'!J291</f>
        <v>0</v>
      </c>
      <c r="V291" s="2">
        <f t="shared" si="63"/>
        <v>0</v>
      </c>
      <c r="W291" s="2">
        <f t="shared" si="56"/>
        <v>0</v>
      </c>
    </row>
    <row r="292" spans="2:23" x14ac:dyDescent="0.2">
      <c r="B292">
        <f t="shared" si="69"/>
        <v>261</v>
      </c>
      <c r="C292" s="4">
        <f t="shared" si="64"/>
        <v>0</v>
      </c>
      <c r="D292" s="2">
        <f t="shared" si="57"/>
        <v>0</v>
      </c>
      <c r="E292" s="4">
        <f t="shared" si="58"/>
        <v>0</v>
      </c>
      <c r="F292" s="4">
        <f t="shared" si="65"/>
        <v>0</v>
      </c>
      <c r="G292" s="4">
        <f t="shared" si="59"/>
        <v>0</v>
      </c>
      <c r="H292" s="4">
        <f t="shared" si="60"/>
        <v>0</v>
      </c>
      <c r="I292" s="4">
        <f t="shared" si="61"/>
        <v>0</v>
      </c>
      <c r="J292" s="4">
        <f t="shared" si="66"/>
        <v>0</v>
      </c>
      <c r="L292" s="2">
        <f t="shared" si="62"/>
        <v>0</v>
      </c>
      <c r="M292" s="55">
        <f t="shared" si="67"/>
        <v>0</v>
      </c>
      <c r="N292" s="2">
        <f t="shared" si="68"/>
        <v>0</v>
      </c>
      <c r="U292" s="4">
        <f>'American Financial'!J292</f>
        <v>0</v>
      </c>
      <c r="V292" s="2">
        <f t="shared" si="63"/>
        <v>0</v>
      </c>
      <c r="W292" s="2">
        <f t="shared" si="56"/>
        <v>0</v>
      </c>
    </row>
    <row r="293" spans="2:23" x14ac:dyDescent="0.2">
      <c r="B293">
        <f t="shared" si="69"/>
        <v>262</v>
      </c>
      <c r="C293" s="4">
        <f t="shared" si="64"/>
        <v>0</v>
      </c>
      <c r="D293" s="2">
        <f t="shared" si="57"/>
        <v>0</v>
      </c>
      <c r="E293" s="4">
        <f t="shared" si="58"/>
        <v>0</v>
      </c>
      <c r="F293" s="4">
        <f t="shared" si="65"/>
        <v>0</v>
      </c>
      <c r="G293" s="4">
        <f t="shared" si="59"/>
        <v>0</v>
      </c>
      <c r="H293" s="4">
        <f t="shared" si="60"/>
        <v>0</v>
      </c>
      <c r="I293" s="4">
        <f t="shared" si="61"/>
        <v>0</v>
      </c>
      <c r="J293" s="4">
        <f t="shared" si="66"/>
        <v>0</v>
      </c>
      <c r="L293" s="2">
        <f t="shared" si="62"/>
        <v>0</v>
      </c>
      <c r="M293" s="55">
        <f t="shared" si="67"/>
        <v>0</v>
      </c>
      <c r="N293" s="2">
        <f t="shared" si="68"/>
        <v>0</v>
      </c>
      <c r="U293" s="4">
        <f>'American Financial'!J293</f>
        <v>0</v>
      </c>
      <c r="V293" s="2">
        <f t="shared" si="63"/>
        <v>0</v>
      </c>
      <c r="W293" s="2">
        <f t="shared" si="56"/>
        <v>0</v>
      </c>
    </row>
    <row r="294" spans="2:23" x14ac:dyDescent="0.2">
      <c r="B294">
        <f t="shared" si="69"/>
        <v>263</v>
      </c>
      <c r="C294" s="4">
        <f t="shared" si="64"/>
        <v>0</v>
      </c>
      <c r="D294" s="2">
        <f t="shared" si="57"/>
        <v>0</v>
      </c>
      <c r="E294" s="4">
        <f t="shared" si="58"/>
        <v>0</v>
      </c>
      <c r="F294" s="4">
        <f t="shared" si="65"/>
        <v>0</v>
      </c>
      <c r="G294" s="4">
        <f t="shared" si="59"/>
        <v>0</v>
      </c>
      <c r="H294" s="4">
        <f t="shared" si="60"/>
        <v>0</v>
      </c>
      <c r="I294" s="4">
        <f t="shared" si="61"/>
        <v>0</v>
      </c>
      <c r="J294" s="4">
        <f t="shared" si="66"/>
        <v>0</v>
      </c>
      <c r="L294" s="2">
        <f t="shared" si="62"/>
        <v>0</v>
      </c>
      <c r="M294" s="55">
        <f t="shared" si="67"/>
        <v>0</v>
      </c>
      <c r="N294" s="2">
        <f t="shared" si="68"/>
        <v>0</v>
      </c>
      <c r="U294" s="4">
        <f>'American Financial'!J294</f>
        <v>0</v>
      </c>
      <c r="V294" s="2">
        <f t="shared" si="63"/>
        <v>0</v>
      </c>
      <c r="W294" s="2">
        <f t="shared" si="56"/>
        <v>0</v>
      </c>
    </row>
    <row r="295" spans="2:23" x14ac:dyDescent="0.2">
      <c r="B295">
        <f t="shared" si="69"/>
        <v>264</v>
      </c>
      <c r="C295" s="4">
        <f t="shared" si="64"/>
        <v>0</v>
      </c>
      <c r="D295" s="2">
        <f t="shared" si="57"/>
        <v>0</v>
      </c>
      <c r="E295" s="4">
        <f t="shared" si="58"/>
        <v>0</v>
      </c>
      <c r="F295" s="4">
        <f t="shared" si="65"/>
        <v>0</v>
      </c>
      <c r="G295" s="4">
        <f t="shared" si="59"/>
        <v>0</v>
      </c>
      <c r="H295" s="4">
        <f t="shared" si="60"/>
        <v>0</v>
      </c>
      <c r="I295" s="4">
        <f t="shared" si="61"/>
        <v>0</v>
      </c>
      <c r="J295" s="4">
        <f t="shared" si="66"/>
        <v>0</v>
      </c>
      <c r="L295" s="2">
        <f t="shared" si="62"/>
        <v>0</v>
      </c>
      <c r="M295" s="55">
        <f t="shared" si="67"/>
        <v>0</v>
      </c>
      <c r="N295" s="2">
        <f t="shared" si="68"/>
        <v>0</v>
      </c>
      <c r="U295" s="4">
        <f>'American Financial'!J295</f>
        <v>0</v>
      </c>
      <c r="V295" s="2">
        <f t="shared" si="63"/>
        <v>0</v>
      </c>
      <c r="W295" s="2">
        <f t="shared" si="56"/>
        <v>0</v>
      </c>
    </row>
    <row r="296" spans="2:23" x14ac:dyDescent="0.2">
      <c r="B296">
        <f t="shared" si="69"/>
        <v>265</v>
      </c>
      <c r="C296" s="4">
        <f t="shared" si="64"/>
        <v>0</v>
      </c>
      <c r="D296" s="2">
        <f t="shared" si="57"/>
        <v>0</v>
      </c>
      <c r="E296" s="4">
        <f t="shared" si="58"/>
        <v>0</v>
      </c>
      <c r="F296" s="4">
        <f t="shared" si="65"/>
        <v>0</v>
      </c>
      <c r="G296" s="4">
        <f t="shared" si="59"/>
        <v>0</v>
      </c>
      <c r="H296" s="4">
        <f t="shared" si="60"/>
        <v>0</v>
      </c>
      <c r="I296" s="4">
        <f t="shared" si="61"/>
        <v>0</v>
      </c>
      <c r="J296" s="4">
        <f t="shared" si="66"/>
        <v>0</v>
      </c>
      <c r="L296" s="2">
        <f t="shared" si="62"/>
        <v>0</v>
      </c>
      <c r="M296" s="55">
        <f t="shared" si="67"/>
        <v>0</v>
      </c>
      <c r="N296" s="2">
        <f t="shared" si="68"/>
        <v>0</v>
      </c>
      <c r="U296" s="4">
        <f>'American Financial'!J296</f>
        <v>0</v>
      </c>
      <c r="V296" s="2">
        <f t="shared" si="63"/>
        <v>0</v>
      </c>
      <c r="W296" s="2">
        <f t="shared" si="56"/>
        <v>0</v>
      </c>
    </row>
    <row r="297" spans="2:23" x14ac:dyDescent="0.2">
      <c r="B297">
        <f t="shared" si="69"/>
        <v>266</v>
      </c>
      <c r="C297" s="4">
        <f t="shared" si="64"/>
        <v>0</v>
      </c>
      <c r="D297" s="2">
        <f t="shared" si="57"/>
        <v>0</v>
      </c>
      <c r="E297" s="4">
        <f t="shared" si="58"/>
        <v>0</v>
      </c>
      <c r="F297" s="4">
        <f t="shared" si="65"/>
        <v>0</v>
      </c>
      <c r="G297" s="4">
        <f t="shared" si="59"/>
        <v>0</v>
      </c>
      <c r="H297" s="4">
        <f t="shared" si="60"/>
        <v>0</v>
      </c>
      <c r="I297" s="4">
        <f t="shared" si="61"/>
        <v>0</v>
      </c>
      <c r="J297" s="4">
        <f t="shared" si="66"/>
        <v>0</v>
      </c>
      <c r="L297" s="2">
        <f t="shared" si="62"/>
        <v>0</v>
      </c>
      <c r="M297" s="55">
        <f t="shared" si="67"/>
        <v>0</v>
      </c>
      <c r="N297" s="2">
        <f t="shared" si="68"/>
        <v>0</v>
      </c>
      <c r="U297" s="4">
        <f>'American Financial'!J297</f>
        <v>0</v>
      </c>
      <c r="V297" s="2">
        <f t="shared" si="63"/>
        <v>0</v>
      </c>
      <c r="W297" s="2">
        <f t="shared" si="56"/>
        <v>0</v>
      </c>
    </row>
    <row r="298" spans="2:23" x14ac:dyDescent="0.2">
      <c r="B298">
        <f t="shared" si="69"/>
        <v>267</v>
      </c>
      <c r="C298" s="4">
        <f t="shared" si="64"/>
        <v>0</v>
      </c>
      <c r="D298" s="2">
        <f t="shared" si="57"/>
        <v>0</v>
      </c>
      <c r="E298" s="4">
        <f t="shared" si="58"/>
        <v>0</v>
      </c>
      <c r="F298" s="4">
        <f t="shared" si="65"/>
        <v>0</v>
      </c>
      <c r="G298" s="4">
        <f t="shared" si="59"/>
        <v>0</v>
      </c>
      <c r="H298" s="4">
        <f t="shared" si="60"/>
        <v>0</v>
      </c>
      <c r="I298" s="4">
        <f t="shared" si="61"/>
        <v>0</v>
      </c>
      <c r="J298" s="4">
        <f t="shared" si="66"/>
        <v>0</v>
      </c>
      <c r="L298" s="2">
        <f t="shared" si="62"/>
        <v>0</v>
      </c>
      <c r="M298" s="55">
        <f t="shared" si="67"/>
        <v>0</v>
      </c>
      <c r="N298" s="2">
        <f t="shared" si="68"/>
        <v>0</v>
      </c>
      <c r="U298" s="4">
        <f>'American Financial'!J298</f>
        <v>0</v>
      </c>
      <c r="V298" s="2">
        <f t="shared" si="63"/>
        <v>0</v>
      </c>
      <c r="W298" s="2">
        <f t="shared" si="56"/>
        <v>0</v>
      </c>
    </row>
    <row r="299" spans="2:23" x14ac:dyDescent="0.2">
      <c r="B299">
        <f t="shared" si="69"/>
        <v>268</v>
      </c>
      <c r="C299" s="4">
        <f t="shared" si="64"/>
        <v>0</v>
      </c>
      <c r="D299" s="2">
        <f t="shared" si="57"/>
        <v>0</v>
      </c>
      <c r="E299" s="4">
        <f t="shared" si="58"/>
        <v>0</v>
      </c>
      <c r="F299" s="4">
        <f t="shared" si="65"/>
        <v>0</v>
      </c>
      <c r="G299" s="4">
        <f t="shared" si="59"/>
        <v>0</v>
      </c>
      <c r="H299" s="4">
        <f t="shared" si="60"/>
        <v>0</v>
      </c>
      <c r="I299" s="4">
        <f t="shared" si="61"/>
        <v>0</v>
      </c>
      <c r="J299" s="4">
        <f t="shared" si="66"/>
        <v>0</v>
      </c>
      <c r="L299" s="2">
        <f t="shared" si="62"/>
        <v>0</v>
      </c>
      <c r="M299" s="55">
        <f t="shared" si="67"/>
        <v>0</v>
      </c>
      <c r="N299" s="2">
        <f t="shared" si="68"/>
        <v>0</v>
      </c>
      <c r="U299" s="4">
        <f>'American Financial'!J299</f>
        <v>0</v>
      </c>
      <c r="V299" s="2">
        <f t="shared" si="63"/>
        <v>0</v>
      </c>
      <c r="W299" s="2">
        <f t="shared" si="56"/>
        <v>0</v>
      </c>
    </row>
    <row r="300" spans="2:23" x14ac:dyDescent="0.2">
      <c r="B300">
        <f t="shared" si="69"/>
        <v>269</v>
      </c>
      <c r="C300" s="4">
        <f t="shared" si="64"/>
        <v>0</v>
      </c>
      <c r="D300" s="2">
        <f t="shared" si="57"/>
        <v>0</v>
      </c>
      <c r="E300" s="4">
        <f t="shared" si="58"/>
        <v>0</v>
      </c>
      <c r="F300" s="4">
        <f t="shared" si="65"/>
        <v>0</v>
      </c>
      <c r="G300" s="4">
        <f t="shared" si="59"/>
        <v>0</v>
      </c>
      <c r="H300" s="4">
        <f t="shared" si="60"/>
        <v>0</v>
      </c>
      <c r="I300" s="4">
        <f t="shared" si="61"/>
        <v>0</v>
      </c>
      <c r="J300" s="4">
        <f t="shared" si="66"/>
        <v>0</v>
      </c>
      <c r="L300" s="2">
        <f t="shared" si="62"/>
        <v>0</v>
      </c>
      <c r="M300" s="55">
        <f t="shared" si="67"/>
        <v>0</v>
      </c>
      <c r="N300" s="2">
        <f t="shared" si="68"/>
        <v>0</v>
      </c>
      <c r="U300" s="4">
        <f>'American Financial'!J300</f>
        <v>0</v>
      </c>
      <c r="V300" s="2">
        <f t="shared" si="63"/>
        <v>0</v>
      </c>
      <c r="W300" s="2">
        <f t="shared" si="56"/>
        <v>0</v>
      </c>
    </row>
    <row r="301" spans="2:23" x14ac:dyDescent="0.2">
      <c r="B301">
        <f t="shared" si="69"/>
        <v>270</v>
      </c>
      <c r="C301" s="4">
        <f t="shared" si="64"/>
        <v>0</v>
      </c>
      <c r="D301" s="2">
        <f t="shared" si="57"/>
        <v>0</v>
      </c>
      <c r="E301" s="4">
        <f t="shared" si="58"/>
        <v>0</v>
      </c>
      <c r="F301" s="4">
        <f t="shared" si="65"/>
        <v>0</v>
      </c>
      <c r="G301" s="4">
        <f t="shared" si="59"/>
        <v>0</v>
      </c>
      <c r="H301" s="4">
        <f t="shared" si="60"/>
        <v>0</v>
      </c>
      <c r="I301" s="4">
        <f t="shared" si="61"/>
        <v>0</v>
      </c>
      <c r="J301" s="4">
        <f t="shared" si="66"/>
        <v>0</v>
      </c>
      <c r="L301" s="2">
        <f t="shared" si="62"/>
        <v>0</v>
      </c>
      <c r="M301" s="55">
        <f t="shared" si="67"/>
        <v>0</v>
      </c>
      <c r="N301" s="2">
        <f t="shared" si="68"/>
        <v>0</v>
      </c>
      <c r="U301" s="4">
        <f>'American Financial'!J301</f>
        <v>0</v>
      </c>
      <c r="V301" s="2">
        <f t="shared" si="63"/>
        <v>0</v>
      </c>
      <c r="W301" s="2">
        <f t="shared" si="56"/>
        <v>0</v>
      </c>
    </row>
    <row r="302" spans="2:23" x14ac:dyDescent="0.2">
      <c r="B302">
        <f t="shared" si="69"/>
        <v>271</v>
      </c>
      <c r="C302" s="4">
        <f t="shared" si="64"/>
        <v>0</v>
      </c>
      <c r="D302" s="2">
        <f t="shared" si="57"/>
        <v>0</v>
      </c>
      <c r="E302" s="4">
        <f t="shared" si="58"/>
        <v>0</v>
      </c>
      <c r="F302" s="4">
        <f t="shared" si="65"/>
        <v>0</v>
      </c>
      <c r="G302" s="4">
        <f t="shared" si="59"/>
        <v>0</v>
      </c>
      <c r="H302" s="4">
        <f t="shared" si="60"/>
        <v>0</v>
      </c>
      <c r="I302" s="4">
        <f t="shared" si="61"/>
        <v>0</v>
      </c>
      <c r="J302" s="4">
        <f t="shared" si="66"/>
        <v>0</v>
      </c>
      <c r="L302" s="2">
        <f t="shared" si="62"/>
        <v>0</v>
      </c>
      <c r="M302" s="55">
        <f t="shared" si="67"/>
        <v>0</v>
      </c>
      <c r="N302" s="2">
        <f t="shared" si="68"/>
        <v>0</v>
      </c>
      <c r="U302" s="4">
        <f>'American Financial'!J302</f>
        <v>0</v>
      </c>
      <c r="V302" s="2">
        <f t="shared" si="63"/>
        <v>0</v>
      </c>
      <c r="W302" s="2">
        <f t="shared" si="56"/>
        <v>0</v>
      </c>
    </row>
    <row r="303" spans="2:23" x14ac:dyDescent="0.2">
      <c r="B303">
        <f t="shared" si="69"/>
        <v>272</v>
      </c>
      <c r="C303" s="4">
        <f t="shared" si="64"/>
        <v>0</v>
      </c>
      <c r="D303" s="2">
        <f t="shared" si="57"/>
        <v>0</v>
      </c>
      <c r="E303" s="4">
        <f t="shared" si="58"/>
        <v>0</v>
      </c>
      <c r="F303" s="4">
        <f t="shared" si="65"/>
        <v>0</v>
      </c>
      <c r="G303" s="4">
        <f t="shared" si="59"/>
        <v>0</v>
      </c>
      <c r="H303" s="4">
        <f t="shared" si="60"/>
        <v>0</v>
      </c>
      <c r="I303" s="4">
        <f t="shared" si="61"/>
        <v>0</v>
      </c>
      <c r="J303" s="4">
        <f t="shared" si="66"/>
        <v>0</v>
      </c>
      <c r="L303" s="2">
        <f t="shared" si="62"/>
        <v>0</v>
      </c>
      <c r="M303" s="55">
        <f t="shared" si="67"/>
        <v>0</v>
      </c>
      <c r="N303" s="2">
        <f t="shared" si="68"/>
        <v>0</v>
      </c>
      <c r="U303" s="4">
        <f>'American Financial'!J303</f>
        <v>0</v>
      </c>
      <c r="V303" s="2">
        <f t="shared" si="63"/>
        <v>0</v>
      </c>
      <c r="W303" s="2">
        <f t="shared" si="56"/>
        <v>0</v>
      </c>
    </row>
    <row r="304" spans="2:23" x14ac:dyDescent="0.2">
      <c r="B304">
        <f t="shared" si="69"/>
        <v>273</v>
      </c>
      <c r="C304" s="4">
        <f t="shared" si="64"/>
        <v>0</v>
      </c>
      <c r="D304" s="2">
        <f t="shared" si="57"/>
        <v>0</v>
      </c>
      <c r="E304" s="4">
        <f t="shared" si="58"/>
        <v>0</v>
      </c>
      <c r="F304" s="4">
        <f t="shared" si="65"/>
        <v>0</v>
      </c>
      <c r="G304" s="4">
        <f t="shared" si="59"/>
        <v>0</v>
      </c>
      <c r="H304" s="4">
        <f t="shared" si="60"/>
        <v>0</v>
      </c>
      <c r="I304" s="4">
        <f t="shared" si="61"/>
        <v>0</v>
      </c>
      <c r="J304" s="4">
        <f t="shared" si="66"/>
        <v>0</v>
      </c>
      <c r="L304" s="2">
        <f t="shared" si="62"/>
        <v>0</v>
      </c>
      <c r="M304" s="55">
        <f t="shared" si="67"/>
        <v>0</v>
      </c>
      <c r="N304" s="2">
        <f t="shared" si="68"/>
        <v>0</v>
      </c>
      <c r="U304" s="4">
        <f>'American Financial'!J304</f>
        <v>0</v>
      </c>
      <c r="V304" s="2">
        <f t="shared" si="63"/>
        <v>0</v>
      </c>
      <c r="W304" s="2">
        <f t="shared" si="56"/>
        <v>0</v>
      </c>
    </row>
    <row r="305" spans="2:23" x14ac:dyDescent="0.2">
      <c r="B305">
        <f t="shared" si="69"/>
        <v>274</v>
      </c>
      <c r="C305" s="4">
        <f t="shared" si="64"/>
        <v>0</v>
      </c>
      <c r="D305" s="2">
        <f t="shared" si="57"/>
        <v>0</v>
      </c>
      <c r="E305" s="4">
        <f t="shared" si="58"/>
        <v>0</v>
      </c>
      <c r="F305" s="4">
        <f t="shared" si="65"/>
        <v>0</v>
      </c>
      <c r="G305" s="4">
        <f t="shared" si="59"/>
        <v>0</v>
      </c>
      <c r="H305" s="4">
        <f t="shared" si="60"/>
        <v>0</v>
      </c>
      <c r="I305" s="4">
        <f t="shared" si="61"/>
        <v>0</v>
      </c>
      <c r="J305" s="4">
        <f t="shared" si="66"/>
        <v>0</v>
      </c>
      <c r="L305" s="2">
        <f t="shared" si="62"/>
        <v>0</v>
      </c>
      <c r="M305" s="55">
        <f t="shared" si="67"/>
        <v>0</v>
      </c>
      <c r="N305" s="2">
        <f t="shared" si="68"/>
        <v>0</v>
      </c>
      <c r="U305" s="4">
        <f>'American Financial'!J305</f>
        <v>0</v>
      </c>
      <c r="V305" s="2">
        <f t="shared" si="63"/>
        <v>0</v>
      </c>
      <c r="W305" s="2">
        <f t="shared" si="56"/>
        <v>0</v>
      </c>
    </row>
    <row r="306" spans="2:23" x14ac:dyDescent="0.2">
      <c r="B306">
        <f t="shared" si="69"/>
        <v>275</v>
      </c>
      <c r="C306" s="4">
        <f t="shared" si="64"/>
        <v>0</v>
      </c>
      <c r="D306" s="2">
        <f t="shared" si="57"/>
        <v>0</v>
      </c>
      <c r="E306" s="4">
        <f t="shared" si="58"/>
        <v>0</v>
      </c>
      <c r="F306" s="4">
        <f t="shared" si="65"/>
        <v>0</v>
      </c>
      <c r="G306" s="4">
        <f t="shared" si="59"/>
        <v>0</v>
      </c>
      <c r="H306" s="4">
        <f t="shared" si="60"/>
        <v>0</v>
      </c>
      <c r="I306" s="4">
        <f t="shared" si="61"/>
        <v>0</v>
      </c>
      <c r="J306" s="4">
        <f t="shared" si="66"/>
        <v>0</v>
      </c>
      <c r="L306" s="2">
        <f t="shared" si="62"/>
        <v>0</v>
      </c>
      <c r="M306" s="55">
        <f t="shared" si="67"/>
        <v>0</v>
      </c>
      <c r="N306" s="2">
        <f t="shared" si="68"/>
        <v>0</v>
      </c>
      <c r="U306" s="4">
        <f>'American Financial'!J306</f>
        <v>0</v>
      </c>
      <c r="V306" s="2">
        <f t="shared" si="63"/>
        <v>0</v>
      </c>
      <c r="W306" s="2">
        <f t="shared" si="56"/>
        <v>0</v>
      </c>
    </row>
    <row r="307" spans="2:23" x14ac:dyDescent="0.2">
      <c r="B307">
        <f t="shared" si="69"/>
        <v>276</v>
      </c>
      <c r="C307" s="4">
        <f t="shared" si="64"/>
        <v>0</v>
      </c>
      <c r="D307" s="2">
        <f t="shared" si="57"/>
        <v>0</v>
      </c>
      <c r="E307" s="4">
        <f t="shared" si="58"/>
        <v>0</v>
      </c>
      <c r="F307" s="4">
        <f t="shared" si="65"/>
        <v>0</v>
      </c>
      <c r="G307" s="4">
        <f t="shared" si="59"/>
        <v>0</v>
      </c>
      <c r="H307" s="4">
        <f t="shared" si="60"/>
        <v>0</v>
      </c>
      <c r="I307" s="4">
        <f t="shared" si="61"/>
        <v>0</v>
      </c>
      <c r="J307" s="4">
        <f t="shared" si="66"/>
        <v>0</v>
      </c>
      <c r="L307" s="2">
        <f t="shared" si="62"/>
        <v>0</v>
      </c>
      <c r="M307" s="55">
        <f t="shared" si="67"/>
        <v>0</v>
      </c>
      <c r="N307" s="2">
        <f t="shared" si="68"/>
        <v>0</v>
      </c>
      <c r="U307" s="4">
        <f>'American Financial'!J307</f>
        <v>0</v>
      </c>
      <c r="V307" s="2">
        <f t="shared" si="63"/>
        <v>0</v>
      </c>
      <c r="W307" s="2">
        <f t="shared" si="56"/>
        <v>0</v>
      </c>
    </row>
    <row r="308" spans="2:23" x14ac:dyDescent="0.2">
      <c r="B308">
        <f t="shared" si="69"/>
        <v>277</v>
      </c>
      <c r="C308" s="4">
        <f t="shared" si="64"/>
        <v>0</v>
      </c>
      <c r="D308" s="2">
        <f t="shared" si="57"/>
        <v>0</v>
      </c>
      <c r="E308" s="4">
        <f t="shared" si="58"/>
        <v>0</v>
      </c>
      <c r="F308" s="4">
        <f t="shared" si="65"/>
        <v>0</v>
      </c>
      <c r="G308" s="4">
        <f t="shared" si="59"/>
        <v>0</v>
      </c>
      <c r="H308" s="4">
        <f t="shared" si="60"/>
        <v>0</v>
      </c>
      <c r="I308" s="4">
        <f t="shared" si="61"/>
        <v>0</v>
      </c>
      <c r="J308" s="4">
        <f t="shared" si="66"/>
        <v>0</v>
      </c>
      <c r="L308" s="2">
        <f t="shared" si="62"/>
        <v>0</v>
      </c>
      <c r="M308" s="55">
        <f t="shared" si="67"/>
        <v>0</v>
      </c>
      <c r="N308" s="2">
        <f t="shared" si="68"/>
        <v>0</v>
      </c>
      <c r="U308" s="4">
        <f>'American Financial'!J308</f>
        <v>0</v>
      </c>
      <c r="V308" s="2">
        <f t="shared" si="63"/>
        <v>0</v>
      </c>
      <c r="W308" s="2">
        <f t="shared" si="56"/>
        <v>0</v>
      </c>
    </row>
    <row r="309" spans="2:23" x14ac:dyDescent="0.2">
      <c r="B309">
        <f t="shared" si="69"/>
        <v>278</v>
      </c>
      <c r="C309" s="4">
        <f t="shared" si="64"/>
        <v>0</v>
      </c>
      <c r="D309" s="2">
        <f t="shared" si="57"/>
        <v>0</v>
      </c>
      <c r="E309" s="4">
        <f t="shared" si="58"/>
        <v>0</v>
      </c>
      <c r="F309" s="4">
        <f t="shared" si="65"/>
        <v>0</v>
      </c>
      <c r="G309" s="4">
        <f t="shared" si="59"/>
        <v>0</v>
      </c>
      <c r="H309" s="4">
        <f t="shared" si="60"/>
        <v>0</v>
      </c>
      <c r="I309" s="4">
        <f t="shared" si="61"/>
        <v>0</v>
      </c>
      <c r="J309" s="4">
        <f t="shared" si="66"/>
        <v>0</v>
      </c>
      <c r="L309" s="2">
        <f t="shared" si="62"/>
        <v>0</v>
      </c>
      <c r="M309" s="55">
        <f t="shared" si="67"/>
        <v>0</v>
      </c>
      <c r="N309" s="2">
        <f t="shared" si="68"/>
        <v>0</v>
      </c>
      <c r="U309" s="4">
        <f>'American Financial'!J309</f>
        <v>0</v>
      </c>
      <c r="V309" s="2">
        <f t="shared" si="63"/>
        <v>0</v>
      </c>
      <c r="W309" s="2">
        <f t="shared" si="56"/>
        <v>0</v>
      </c>
    </row>
    <row r="310" spans="2:23" x14ac:dyDescent="0.2">
      <c r="B310">
        <f t="shared" si="69"/>
        <v>279</v>
      </c>
      <c r="C310" s="4">
        <f t="shared" si="64"/>
        <v>0</v>
      </c>
      <c r="D310" s="2">
        <f t="shared" si="57"/>
        <v>0</v>
      </c>
      <c r="E310" s="4">
        <f t="shared" si="58"/>
        <v>0</v>
      </c>
      <c r="F310" s="4">
        <f t="shared" si="65"/>
        <v>0</v>
      </c>
      <c r="G310" s="4">
        <f t="shared" si="59"/>
        <v>0</v>
      </c>
      <c r="H310" s="4">
        <f t="shared" si="60"/>
        <v>0</v>
      </c>
      <c r="I310" s="4">
        <f t="shared" si="61"/>
        <v>0</v>
      </c>
      <c r="J310" s="4">
        <f t="shared" si="66"/>
        <v>0</v>
      </c>
      <c r="L310" s="2">
        <f t="shared" si="62"/>
        <v>0</v>
      </c>
      <c r="M310" s="55">
        <f t="shared" si="67"/>
        <v>0</v>
      </c>
      <c r="N310" s="2">
        <f t="shared" si="68"/>
        <v>0</v>
      </c>
      <c r="U310" s="4">
        <f>'American Financial'!J310</f>
        <v>0</v>
      </c>
      <c r="V310" s="2">
        <f t="shared" si="63"/>
        <v>0</v>
      </c>
      <c r="W310" s="2">
        <f t="shared" si="56"/>
        <v>0</v>
      </c>
    </row>
    <row r="311" spans="2:23" x14ac:dyDescent="0.2">
      <c r="B311">
        <f t="shared" si="69"/>
        <v>280</v>
      </c>
      <c r="C311" s="4">
        <f t="shared" si="64"/>
        <v>0</v>
      </c>
      <c r="D311" s="2">
        <f t="shared" si="57"/>
        <v>0</v>
      </c>
      <c r="E311" s="4">
        <f t="shared" si="58"/>
        <v>0</v>
      </c>
      <c r="F311" s="4">
        <f t="shared" si="65"/>
        <v>0</v>
      </c>
      <c r="G311" s="4">
        <f t="shared" si="59"/>
        <v>0</v>
      </c>
      <c r="H311" s="4">
        <f t="shared" si="60"/>
        <v>0</v>
      </c>
      <c r="I311" s="4">
        <f t="shared" si="61"/>
        <v>0</v>
      </c>
      <c r="J311" s="4">
        <f t="shared" si="66"/>
        <v>0</v>
      </c>
      <c r="L311" s="2">
        <f t="shared" si="62"/>
        <v>0</v>
      </c>
      <c r="M311" s="55">
        <f t="shared" si="67"/>
        <v>0</v>
      </c>
      <c r="N311" s="2">
        <f t="shared" si="68"/>
        <v>0</v>
      </c>
      <c r="U311" s="4">
        <f>'American Financial'!J311</f>
        <v>0</v>
      </c>
      <c r="V311" s="2">
        <f t="shared" si="63"/>
        <v>0</v>
      </c>
      <c r="W311" s="2">
        <f t="shared" si="56"/>
        <v>0</v>
      </c>
    </row>
    <row r="312" spans="2:23" x14ac:dyDescent="0.2">
      <c r="B312">
        <f t="shared" si="69"/>
        <v>281</v>
      </c>
      <c r="C312" s="4">
        <f t="shared" si="64"/>
        <v>0</v>
      </c>
      <c r="D312" s="2">
        <f t="shared" si="57"/>
        <v>0</v>
      </c>
      <c r="E312" s="4">
        <f t="shared" si="58"/>
        <v>0</v>
      </c>
      <c r="F312" s="4">
        <f t="shared" si="65"/>
        <v>0</v>
      </c>
      <c r="G312" s="4">
        <f t="shared" si="59"/>
        <v>0</v>
      </c>
      <c r="H312" s="4">
        <f t="shared" si="60"/>
        <v>0</v>
      </c>
      <c r="I312" s="4">
        <f t="shared" si="61"/>
        <v>0</v>
      </c>
      <c r="J312" s="4">
        <f t="shared" si="66"/>
        <v>0</v>
      </c>
      <c r="L312" s="2">
        <f t="shared" si="62"/>
        <v>0</v>
      </c>
      <c r="M312" s="55">
        <f t="shared" si="67"/>
        <v>0</v>
      </c>
      <c r="N312" s="2">
        <f t="shared" si="68"/>
        <v>0</v>
      </c>
      <c r="U312" s="4">
        <f>'American Financial'!J312</f>
        <v>0</v>
      </c>
      <c r="V312" s="2">
        <f t="shared" si="63"/>
        <v>0</v>
      </c>
      <c r="W312" s="2">
        <f t="shared" si="56"/>
        <v>0</v>
      </c>
    </row>
    <row r="313" spans="2:23" x14ac:dyDescent="0.2">
      <c r="B313">
        <f t="shared" si="69"/>
        <v>282</v>
      </c>
      <c r="C313" s="4">
        <f t="shared" si="64"/>
        <v>0</v>
      </c>
      <c r="D313" s="2">
        <f t="shared" si="57"/>
        <v>0</v>
      </c>
      <c r="E313" s="4">
        <f t="shared" si="58"/>
        <v>0</v>
      </c>
      <c r="F313" s="4">
        <f t="shared" si="65"/>
        <v>0</v>
      </c>
      <c r="G313" s="4">
        <f t="shared" si="59"/>
        <v>0</v>
      </c>
      <c r="H313" s="4">
        <f t="shared" si="60"/>
        <v>0</v>
      </c>
      <c r="I313" s="4">
        <f t="shared" si="61"/>
        <v>0</v>
      </c>
      <c r="J313" s="4">
        <f t="shared" si="66"/>
        <v>0</v>
      </c>
      <c r="L313" s="2">
        <f t="shared" si="62"/>
        <v>0</v>
      </c>
      <c r="M313" s="55">
        <f t="shared" si="67"/>
        <v>0</v>
      </c>
      <c r="N313" s="2">
        <f t="shared" si="68"/>
        <v>0</v>
      </c>
      <c r="U313" s="4">
        <f>'American Financial'!J313</f>
        <v>0</v>
      </c>
      <c r="V313" s="2">
        <f t="shared" si="63"/>
        <v>0</v>
      </c>
      <c r="W313" s="2">
        <f t="shared" si="56"/>
        <v>0</v>
      </c>
    </row>
    <row r="314" spans="2:23" x14ac:dyDescent="0.2">
      <c r="B314">
        <f t="shared" si="69"/>
        <v>283</v>
      </c>
      <c r="C314" s="4">
        <f t="shared" si="64"/>
        <v>0</v>
      </c>
      <c r="D314" s="2">
        <f t="shared" si="57"/>
        <v>0</v>
      </c>
      <c r="E314" s="4">
        <f t="shared" si="58"/>
        <v>0</v>
      </c>
      <c r="F314" s="4">
        <f t="shared" si="65"/>
        <v>0</v>
      </c>
      <c r="G314" s="4">
        <f t="shared" si="59"/>
        <v>0</v>
      </c>
      <c r="H314" s="4">
        <f t="shared" si="60"/>
        <v>0</v>
      </c>
      <c r="I314" s="4">
        <f t="shared" si="61"/>
        <v>0</v>
      </c>
      <c r="J314" s="4">
        <f t="shared" si="66"/>
        <v>0</v>
      </c>
      <c r="L314" s="2">
        <f t="shared" si="62"/>
        <v>0</v>
      </c>
      <c r="M314" s="55">
        <f t="shared" si="67"/>
        <v>0</v>
      </c>
      <c r="N314" s="2">
        <f t="shared" si="68"/>
        <v>0</v>
      </c>
      <c r="U314" s="4">
        <f>'American Financial'!J314</f>
        <v>0</v>
      </c>
      <c r="V314" s="2">
        <f t="shared" si="63"/>
        <v>0</v>
      </c>
      <c r="W314" s="2">
        <f t="shared" si="56"/>
        <v>0</v>
      </c>
    </row>
    <row r="315" spans="2:23" x14ac:dyDescent="0.2">
      <c r="B315">
        <f t="shared" si="69"/>
        <v>284</v>
      </c>
      <c r="C315" s="4">
        <f t="shared" si="64"/>
        <v>0</v>
      </c>
      <c r="D315" s="2">
        <f t="shared" si="57"/>
        <v>0</v>
      </c>
      <c r="E315" s="4">
        <f t="shared" si="58"/>
        <v>0</v>
      </c>
      <c r="F315" s="4">
        <f t="shared" si="65"/>
        <v>0</v>
      </c>
      <c r="G315" s="4">
        <f t="shared" si="59"/>
        <v>0</v>
      </c>
      <c r="H315" s="4">
        <f t="shared" si="60"/>
        <v>0</v>
      </c>
      <c r="I315" s="4">
        <f t="shared" si="61"/>
        <v>0</v>
      </c>
      <c r="J315" s="4">
        <f t="shared" si="66"/>
        <v>0</v>
      </c>
      <c r="L315" s="2">
        <f t="shared" si="62"/>
        <v>0</v>
      </c>
      <c r="M315" s="55">
        <f t="shared" si="67"/>
        <v>0</v>
      </c>
      <c r="N315" s="2">
        <f t="shared" si="68"/>
        <v>0</v>
      </c>
      <c r="U315" s="4">
        <f>'American Financial'!J315</f>
        <v>0</v>
      </c>
      <c r="V315" s="2">
        <f t="shared" si="63"/>
        <v>0</v>
      </c>
      <c r="W315" s="2">
        <f t="shared" si="56"/>
        <v>0</v>
      </c>
    </row>
    <row r="316" spans="2:23" x14ac:dyDescent="0.2">
      <c r="B316">
        <f t="shared" si="69"/>
        <v>285</v>
      </c>
      <c r="C316" s="4">
        <f t="shared" si="64"/>
        <v>0</v>
      </c>
      <c r="D316" s="2">
        <f t="shared" si="57"/>
        <v>0</v>
      </c>
      <c r="E316" s="4">
        <f t="shared" si="58"/>
        <v>0</v>
      </c>
      <c r="F316" s="4">
        <f t="shared" si="65"/>
        <v>0</v>
      </c>
      <c r="G316" s="4">
        <f t="shared" si="59"/>
        <v>0</v>
      </c>
      <c r="H316" s="4">
        <f t="shared" si="60"/>
        <v>0</v>
      </c>
      <c r="I316" s="4">
        <f t="shared" si="61"/>
        <v>0</v>
      </c>
      <c r="J316" s="4">
        <f t="shared" si="66"/>
        <v>0</v>
      </c>
      <c r="L316" s="2">
        <f t="shared" si="62"/>
        <v>0</v>
      </c>
      <c r="M316" s="55">
        <f t="shared" si="67"/>
        <v>0</v>
      </c>
      <c r="N316" s="2">
        <f t="shared" si="68"/>
        <v>0</v>
      </c>
      <c r="U316" s="4">
        <f>'American Financial'!J316</f>
        <v>0</v>
      </c>
      <c r="V316" s="2">
        <f t="shared" si="63"/>
        <v>0</v>
      </c>
      <c r="W316" s="2">
        <f t="shared" si="56"/>
        <v>0</v>
      </c>
    </row>
    <row r="317" spans="2:23" x14ac:dyDescent="0.2">
      <c r="B317">
        <f t="shared" si="69"/>
        <v>286</v>
      </c>
      <c r="C317" s="4">
        <f t="shared" si="64"/>
        <v>0</v>
      </c>
      <c r="D317" s="2">
        <f t="shared" si="57"/>
        <v>0</v>
      </c>
      <c r="E317" s="4">
        <f t="shared" si="58"/>
        <v>0</v>
      </c>
      <c r="F317" s="4">
        <f t="shared" si="65"/>
        <v>0</v>
      </c>
      <c r="G317" s="4">
        <f t="shared" si="59"/>
        <v>0</v>
      </c>
      <c r="H317" s="4">
        <f t="shared" si="60"/>
        <v>0</v>
      </c>
      <c r="I317" s="4">
        <f t="shared" si="61"/>
        <v>0</v>
      </c>
      <c r="J317" s="4">
        <f t="shared" si="66"/>
        <v>0</v>
      </c>
      <c r="L317" s="2">
        <f t="shared" si="62"/>
        <v>0</v>
      </c>
      <c r="M317" s="55">
        <f t="shared" si="67"/>
        <v>0</v>
      </c>
      <c r="N317" s="2">
        <f t="shared" si="68"/>
        <v>0</v>
      </c>
      <c r="U317" s="4">
        <f>'American Financial'!J317</f>
        <v>0</v>
      </c>
      <c r="V317" s="2">
        <f t="shared" si="63"/>
        <v>0</v>
      </c>
      <c r="W317" s="2">
        <f t="shared" si="56"/>
        <v>0</v>
      </c>
    </row>
    <row r="318" spans="2:23" x14ac:dyDescent="0.2">
      <c r="B318">
        <f t="shared" si="69"/>
        <v>287</v>
      </c>
      <c r="C318" s="4">
        <f t="shared" si="64"/>
        <v>0</v>
      </c>
      <c r="D318" s="2">
        <f t="shared" si="57"/>
        <v>0</v>
      </c>
      <c r="E318" s="4">
        <f t="shared" si="58"/>
        <v>0</v>
      </c>
      <c r="F318" s="4">
        <f t="shared" si="65"/>
        <v>0</v>
      </c>
      <c r="G318" s="4">
        <f t="shared" si="59"/>
        <v>0</v>
      </c>
      <c r="H318" s="4">
        <f t="shared" si="60"/>
        <v>0</v>
      </c>
      <c r="I318" s="4">
        <f t="shared" si="61"/>
        <v>0</v>
      </c>
      <c r="J318" s="4">
        <f t="shared" si="66"/>
        <v>0</v>
      </c>
      <c r="L318" s="2">
        <f t="shared" si="62"/>
        <v>0</v>
      </c>
      <c r="M318" s="55">
        <f t="shared" si="67"/>
        <v>0</v>
      </c>
      <c r="N318" s="2">
        <f t="shared" si="68"/>
        <v>0</v>
      </c>
      <c r="U318" s="4">
        <f>'American Financial'!J318</f>
        <v>0</v>
      </c>
      <c r="V318" s="2">
        <f t="shared" si="63"/>
        <v>0</v>
      </c>
      <c r="W318" s="2">
        <f t="shared" si="56"/>
        <v>0</v>
      </c>
    </row>
    <row r="319" spans="2:23" x14ac:dyDescent="0.2">
      <c r="B319">
        <f t="shared" si="69"/>
        <v>288</v>
      </c>
      <c r="C319" s="4">
        <f t="shared" si="64"/>
        <v>0</v>
      </c>
      <c r="D319" s="2">
        <f t="shared" si="57"/>
        <v>0</v>
      </c>
      <c r="E319" s="4">
        <f t="shared" si="58"/>
        <v>0</v>
      </c>
      <c r="F319" s="4">
        <f t="shared" si="65"/>
        <v>0</v>
      </c>
      <c r="G319" s="4">
        <f t="shared" si="59"/>
        <v>0</v>
      </c>
      <c r="H319" s="4">
        <f t="shared" si="60"/>
        <v>0</v>
      </c>
      <c r="I319" s="4">
        <f t="shared" si="61"/>
        <v>0</v>
      </c>
      <c r="J319" s="4">
        <f t="shared" si="66"/>
        <v>0</v>
      </c>
      <c r="L319" s="2">
        <f t="shared" si="62"/>
        <v>0</v>
      </c>
      <c r="M319" s="55">
        <f t="shared" si="67"/>
        <v>0</v>
      </c>
      <c r="N319" s="2">
        <f t="shared" si="68"/>
        <v>0</v>
      </c>
      <c r="U319" s="4">
        <f>'American Financial'!J319</f>
        <v>0</v>
      </c>
      <c r="V319" s="2">
        <f t="shared" si="63"/>
        <v>0</v>
      </c>
      <c r="W319" s="2">
        <f t="shared" si="56"/>
        <v>0</v>
      </c>
    </row>
    <row r="320" spans="2:23" x14ac:dyDescent="0.2">
      <c r="B320">
        <f t="shared" si="69"/>
        <v>289</v>
      </c>
      <c r="C320" s="4">
        <f t="shared" si="64"/>
        <v>0</v>
      </c>
      <c r="D320" s="2">
        <f t="shared" si="57"/>
        <v>0</v>
      </c>
      <c r="E320" s="4">
        <f t="shared" si="58"/>
        <v>0</v>
      </c>
      <c r="F320" s="4">
        <f t="shared" si="65"/>
        <v>0</v>
      </c>
      <c r="G320" s="4">
        <f t="shared" si="59"/>
        <v>0</v>
      </c>
      <c r="H320" s="4">
        <f t="shared" si="60"/>
        <v>0</v>
      </c>
      <c r="I320" s="4">
        <f t="shared" si="61"/>
        <v>0</v>
      </c>
      <c r="J320" s="4">
        <f t="shared" si="66"/>
        <v>0</v>
      </c>
      <c r="L320" s="2">
        <f t="shared" si="62"/>
        <v>0</v>
      </c>
      <c r="M320" s="55">
        <f t="shared" si="67"/>
        <v>0</v>
      </c>
      <c r="N320" s="2">
        <f t="shared" si="68"/>
        <v>0</v>
      </c>
      <c r="U320" s="4">
        <f>'American Financial'!J320</f>
        <v>0</v>
      </c>
      <c r="V320" s="2">
        <f t="shared" si="63"/>
        <v>0</v>
      </c>
      <c r="W320" s="2">
        <f t="shared" si="56"/>
        <v>0</v>
      </c>
    </row>
    <row r="321" spans="2:23" x14ac:dyDescent="0.2">
      <c r="B321">
        <f t="shared" si="69"/>
        <v>290</v>
      </c>
      <c r="C321" s="4">
        <f t="shared" si="64"/>
        <v>0</v>
      </c>
      <c r="D321" s="2">
        <f t="shared" si="57"/>
        <v>0</v>
      </c>
      <c r="E321" s="4">
        <f t="shared" si="58"/>
        <v>0</v>
      </c>
      <c r="F321" s="4">
        <f t="shared" si="65"/>
        <v>0</v>
      </c>
      <c r="G321" s="4">
        <f t="shared" si="59"/>
        <v>0</v>
      </c>
      <c r="H321" s="4">
        <f t="shared" si="60"/>
        <v>0</v>
      </c>
      <c r="I321" s="4">
        <f t="shared" si="61"/>
        <v>0</v>
      </c>
      <c r="J321" s="4">
        <f t="shared" si="66"/>
        <v>0</v>
      </c>
      <c r="L321" s="2">
        <f t="shared" si="62"/>
        <v>0</v>
      </c>
      <c r="M321" s="55">
        <f t="shared" si="67"/>
        <v>0</v>
      </c>
      <c r="N321" s="2">
        <f t="shared" si="68"/>
        <v>0</v>
      </c>
      <c r="U321" s="4">
        <f>'American Financial'!J321</f>
        <v>0</v>
      </c>
      <c r="V321" s="2">
        <f t="shared" si="63"/>
        <v>0</v>
      </c>
      <c r="W321" s="2">
        <f t="shared" si="56"/>
        <v>0</v>
      </c>
    </row>
    <row r="322" spans="2:23" x14ac:dyDescent="0.2">
      <c r="B322">
        <f t="shared" si="69"/>
        <v>291</v>
      </c>
      <c r="C322" s="4">
        <f t="shared" si="64"/>
        <v>0</v>
      </c>
      <c r="D322" s="2">
        <f t="shared" si="57"/>
        <v>0</v>
      </c>
      <c r="E322" s="4">
        <f t="shared" si="58"/>
        <v>0</v>
      </c>
      <c r="F322" s="4">
        <f t="shared" si="65"/>
        <v>0</v>
      </c>
      <c r="G322" s="4">
        <f t="shared" si="59"/>
        <v>0</v>
      </c>
      <c r="H322" s="4">
        <f t="shared" si="60"/>
        <v>0</v>
      </c>
      <c r="I322" s="4">
        <f t="shared" si="61"/>
        <v>0</v>
      </c>
      <c r="J322" s="4">
        <f t="shared" si="66"/>
        <v>0</v>
      </c>
      <c r="L322" s="2">
        <f t="shared" si="62"/>
        <v>0</v>
      </c>
      <c r="M322" s="55">
        <f t="shared" si="67"/>
        <v>0</v>
      </c>
      <c r="N322" s="2">
        <f t="shared" si="68"/>
        <v>0</v>
      </c>
      <c r="U322" s="4">
        <f>'American Financial'!J322</f>
        <v>0</v>
      </c>
      <c r="V322" s="2">
        <f t="shared" si="63"/>
        <v>0</v>
      </c>
      <c r="W322" s="2">
        <f t="shared" si="56"/>
        <v>0</v>
      </c>
    </row>
    <row r="323" spans="2:23" x14ac:dyDescent="0.2">
      <c r="B323">
        <f t="shared" si="69"/>
        <v>292</v>
      </c>
      <c r="C323" s="4">
        <f t="shared" si="64"/>
        <v>0</v>
      </c>
      <c r="D323" s="2">
        <f t="shared" si="57"/>
        <v>0</v>
      </c>
      <c r="E323" s="4">
        <f t="shared" si="58"/>
        <v>0</v>
      </c>
      <c r="F323" s="4">
        <f t="shared" si="65"/>
        <v>0</v>
      </c>
      <c r="G323" s="4">
        <f t="shared" si="59"/>
        <v>0</v>
      </c>
      <c r="H323" s="4">
        <f t="shared" si="60"/>
        <v>0</v>
      </c>
      <c r="I323" s="4">
        <f t="shared" si="61"/>
        <v>0</v>
      </c>
      <c r="J323" s="4">
        <f t="shared" si="66"/>
        <v>0</v>
      </c>
      <c r="L323" s="2">
        <f t="shared" si="62"/>
        <v>0</v>
      </c>
      <c r="M323" s="55">
        <f t="shared" si="67"/>
        <v>0</v>
      </c>
      <c r="N323" s="2">
        <f t="shared" si="68"/>
        <v>0</v>
      </c>
      <c r="U323" s="4">
        <f>'American Financial'!J323</f>
        <v>0</v>
      </c>
      <c r="V323" s="2">
        <f t="shared" si="63"/>
        <v>0</v>
      </c>
      <c r="W323" s="2">
        <f t="shared" si="56"/>
        <v>0</v>
      </c>
    </row>
    <row r="324" spans="2:23" x14ac:dyDescent="0.2">
      <c r="B324">
        <f t="shared" si="69"/>
        <v>293</v>
      </c>
      <c r="C324" s="4">
        <f t="shared" si="64"/>
        <v>0</v>
      </c>
      <c r="D324" s="2">
        <f t="shared" si="57"/>
        <v>0</v>
      </c>
      <c r="E324" s="4">
        <f t="shared" si="58"/>
        <v>0</v>
      </c>
      <c r="F324" s="4">
        <f t="shared" si="65"/>
        <v>0</v>
      </c>
      <c r="G324" s="4">
        <f t="shared" si="59"/>
        <v>0</v>
      </c>
      <c r="H324" s="4">
        <f t="shared" si="60"/>
        <v>0</v>
      </c>
      <c r="I324" s="4">
        <f t="shared" si="61"/>
        <v>0</v>
      </c>
      <c r="J324" s="4">
        <f t="shared" si="66"/>
        <v>0</v>
      </c>
      <c r="L324" s="2">
        <f t="shared" si="62"/>
        <v>0</v>
      </c>
      <c r="M324" s="55">
        <f t="shared" si="67"/>
        <v>0</v>
      </c>
      <c r="N324" s="2">
        <f t="shared" si="68"/>
        <v>0</v>
      </c>
      <c r="U324" s="4">
        <f>'American Financial'!J324</f>
        <v>0</v>
      </c>
      <c r="V324" s="2">
        <f t="shared" si="63"/>
        <v>0</v>
      </c>
      <c r="W324" s="2">
        <f t="shared" si="56"/>
        <v>0</v>
      </c>
    </row>
    <row r="325" spans="2:23" x14ac:dyDescent="0.2">
      <c r="B325">
        <f t="shared" si="69"/>
        <v>294</v>
      </c>
      <c r="C325" s="4">
        <f t="shared" si="64"/>
        <v>0</v>
      </c>
      <c r="D325" s="2">
        <f t="shared" si="57"/>
        <v>0</v>
      </c>
      <c r="E325" s="4">
        <f t="shared" si="58"/>
        <v>0</v>
      </c>
      <c r="F325" s="4">
        <f t="shared" si="65"/>
        <v>0</v>
      </c>
      <c r="G325" s="4">
        <f t="shared" si="59"/>
        <v>0</v>
      </c>
      <c r="H325" s="4">
        <f t="shared" si="60"/>
        <v>0</v>
      </c>
      <c r="I325" s="4">
        <f t="shared" si="61"/>
        <v>0</v>
      </c>
      <c r="J325" s="4">
        <f t="shared" si="66"/>
        <v>0</v>
      </c>
      <c r="L325" s="2">
        <f t="shared" si="62"/>
        <v>0</v>
      </c>
      <c r="M325" s="55">
        <f t="shared" si="67"/>
        <v>0</v>
      </c>
      <c r="N325" s="2">
        <f t="shared" si="68"/>
        <v>0</v>
      </c>
      <c r="U325" s="4">
        <f>'American Financial'!J325</f>
        <v>0</v>
      </c>
      <c r="V325" s="2">
        <f t="shared" si="63"/>
        <v>0</v>
      </c>
      <c r="W325" s="2">
        <f t="shared" si="56"/>
        <v>0</v>
      </c>
    </row>
    <row r="326" spans="2:23" x14ac:dyDescent="0.2">
      <c r="B326">
        <f t="shared" si="69"/>
        <v>295</v>
      </c>
      <c r="C326" s="4">
        <f t="shared" si="64"/>
        <v>0</v>
      </c>
      <c r="D326" s="2">
        <f t="shared" si="57"/>
        <v>0</v>
      </c>
      <c r="E326" s="4">
        <f t="shared" si="58"/>
        <v>0</v>
      </c>
      <c r="F326" s="4">
        <f t="shared" si="65"/>
        <v>0</v>
      </c>
      <c r="G326" s="4">
        <f t="shared" si="59"/>
        <v>0</v>
      </c>
      <c r="H326" s="4">
        <f t="shared" si="60"/>
        <v>0</v>
      </c>
      <c r="I326" s="4">
        <f t="shared" si="61"/>
        <v>0</v>
      </c>
      <c r="J326" s="4">
        <f t="shared" si="66"/>
        <v>0</v>
      </c>
      <c r="L326" s="2">
        <f t="shared" si="62"/>
        <v>0</v>
      </c>
      <c r="M326" s="55">
        <f t="shared" si="67"/>
        <v>0</v>
      </c>
      <c r="N326" s="2">
        <f t="shared" si="68"/>
        <v>0</v>
      </c>
      <c r="U326" s="4">
        <f>'American Financial'!J326</f>
        <v>0</v>
      </c>
      <c r="V326" s="2">
        <f t="shared" si="63"/>
        <v>0</v>
      </c>
      <c r="W326" s="2">
        <f t="shared" si="56"/>
        <v>0</v>
      </c>
    </row>
    <row r="327" spans="2:23" x14ac:dyDescent="0.2">
      <c r="B327">
        <f t="shared" si="69"/>
        <v>296</v>
      </c>
      <c r="C327" s="4">
        <f t="shared" si="64"/>
        <v>0</v>
      </c>
      <c r="D327" s="2">
        <f t="shared" si="57"/>
        <v>0</v>
      </c>
      <c r="E327" s="4">
        <f t="shared" si="58"/>
        <v>0</v>
      </c>
      <c r="F327" s="4">
        <f t="shared" si="65"/>
        <v>0</v>
      </c>
      <c r="G327" s="4">
        <f t="shared" si="59"/>
        <v>0</v>
      </c>
      <c r="H327" s="4">
        <f t="shared" si="60"/>
        <v>0</v>
      </c>
      <c r="I327" s="4">
        <f t="shared" si="61"/>
        <v>0</v>
      </c>
      <c r="J327" s="4">
        <f t="shared" si="66"/>
        <v>0</v>
      </c>
      <c r="L327" s="2">
        <f t="shared" si="62"/>
        <v>0</v>
      </c>
      <c r="M327" s="55">
        <f t="shared" si="67"/>
        <v>0</v>
      </c>
      <c r="N327" s="2">
        <f t="shared" si="68"/>
        <v>0</v>
      </c>
      <c r="U327" s="4">
        <f>'American Financial'!J327</f>
        <v>0</v>
      </c>
      <c r="V327" s="2">
        <f t="shared" si="63"/>
        <v>0</v>
      </c>
      <c r="W327" s="2">
        <f t="shared" si="56"/>
        <v>0</v>
      </c>
    </row>
    <row r="328" spans="2:23" x14ac:dyDescent="0.2">
      <c r="B328">
        <f t="shared" si="69"/>
        <v>297</v>
      </c>
      <c r="C328" s="4">
        <f t="shared" si="64"/>
        <v>0</v>
      </c>
      <c r="D328" s="2">
        <f t="shared" si="57"/>
        <v>0</v>
      </c>
      <c r="E328" s="4">
        <f t="shared" si="58"/>
        <v>0</v>
      </c>
      <c r="F328" s="4">
        <f t="shared" si="65"/>
        <v>0</v>
      </c>
      <c r="G328" s="4">
        <f t="shared" si="59"/>
        <v>0</v>
      </c>
      <c r="H328" s="4">
        <f t="shared" si="60"/>
        <v>0</v>
      </c>
      <c r="I328" s="4">
        <f t="shared" si="61"/>
        <v>0</v>
      </c>
      <c r="J328" s="4">
        <f t="shared" si="66"/>
        <v>0</v>
      </c>
      <c r="L328" s="2">
        <f t="shared" si="62"/>
        <v>0</v>
      </c>
      <c r="M328" s="55">
        <f t="shared" si="67"/>
        <v>0</v>
      </c>
      <c r="N328" s="2">
        <f t="shared" si="68"/>
        <v>0</v>
      </c>
      <c r="U328" s="4">
        <f>'American Financial'!J328</f>
        <v>0</v>
      </c>
      <c r="V328" s="2">
        <f t="shared" si="63"/>
        <v>0</v>
      </c>
      <c r="W328" s="2">
        <f t="shared" si="56"/>
        <v>0</v>
      </c>
    </row>
    <row r="329" spans="2:23" x14ac:dyDescent="0.2">
      <c r="B329">
        <f t="shared" si="69"/>
        <v>298</v>
      </c>
      <c r="C329" s="4">
        <f t="shared" si="64"/>
        <v>0</v>
      </c>
      <c r="D329" s="2">
        <f t="shared" si="57"/>
        <v>0</v>
      </c>
      <c r="E329" s="4">
        <f t="shared" si="58"/>
        <v>0</v>
      </c>
      <c r="F329" s="4">
        <f t="shared" si="65"/>
        <v>0</v>
      </c>
      <c r="G329" s="4">
        <f t="shared" si="59"/>
        <v>0</v>
      </c>
      <c r="H329" s="4">
        <f t="shared" si="60"/>
        <v>0</v>
      </c>
      <c r="I329" s="4">
        <f t="shared" si="61"/>
        <v>0</v>
      </c>
      <c r="J329" s="4">
        <f t="shared" si="66"/>
        <v>0</v>
      </c>
      <c r="L329" s="2">
        <f t="shared" si="62"/>
        <v>0</v>
      </c>
      <c r="M329" s="55">
        <f t="shared" si="67"/>
        <v>0</v>
      </c>
      <c r="N329" s="2">
        <f t="shared" si="68"/>
        <v>0</v>
      </c>
      <c r="U329" s="4">
        <f>'American Financial'!J329</f>
        <v>0</v>
      </c>
      <c r="V329" s="2">
        <f t="shared" si="63"/>
        <v>0</v>
      </c>
      <c r="W329" s="2">
        <f t="shared" si="56"/>
        <v>0</v>
      </c>
    </row>
    <row r="330" spans="2:23" x14ac:dyDescent="0.2">
      <c r="B330">
        <f t="shared" si="69"/>
        <v>299</v>
      </c>
      <c r="C330" s="4">
        <f t="shared" si="64"/>
        <v>0</v>
      </c>
      <c r="D330" s="2">
        <f t="shared" si="57"/>
        <v>0</v>
      </c>
      <c r="E330" s="4">
        <f t="shared" si="58"/>
        <v>0</v>
      </c>
      <c r="F330" s="4">
        <f t="shared" si="65"/>
        <v>0</v>
      </c>
      <c r="G330" s="4">
        <f t="shared" si="59"/>
        <v>0</v>
      </c>
      <c r="H330" s="4">
        <f t="shared" si="60"/>
        <v>0</v>
      </c>
      <c r="I330" s="4">
        <f t="shared" si="61"/>
        <v>0</v>
      </c>
      <c r="J330" s="4">
        <f t="shared" si="66"/>
        <v>0</v>
      </c>
      <c r="L330" s="2">
        <f t="shared" si="62"/>
        <v>0</v>
      </c>
      <c r="M330" s="55">
        <f t="shared" si="67"/>
        <v>0</v>
      </c>
      <c r="N330" s="2">
        <f t="shared" si="68"/>
        <v>0</v>
      </c>
      <c r="U330" s="4">
        <f>'American Financial'!J330</f>
        <v>0</v>
      </c>
      <c r="V330" s="2">
        <f t="shared" si="63"/>
        <v>0</v>
      </c>
      <c r="W330" s="2">
        <f t="shared" si="56"/>
        <v>0</v>
      </c>
    </row>
    <row r="331" spans="2:23" x14ac:dyDescent="0.2">
      <c r="B331">
        <f t="shared" si="69"/>
        <v>300</v>
      </c>
      <c r="C331" s="4">
        <f t="shared" si="64"/>
        <v>0</v>
      </c>
      <c r="D331" s="2">
        <f t="shared" si="57"/>
        <v>0</v>
      </c>
      <c r="E331" s="4">
        <f t="shared" si="58"/>
        <v>0</v>
      </c>
      <c r="F331" s="4">
        <f t="shared" si="65"/>
        <v>0</v>
      </c>
      <c r="G331" s="4">
        <f t="shared" si="59"/>
        <v>0</v>
      </c>
      <c r="H331" s="4">
        <f t="shared" si="60"/>
        <v>0</v>
      </c>
      <c r="I331" s="4">
        <f t="shared" si="61"/>
        <v>0</v>
      </c>
      <c r="J331" s="4">
        <f t="shared" si="66"/>
        <v>0</v>
      </c>
      <c r="L331" s="2">
        <f t="shared" si="62"/>
        <v>0</v>
      </c>
      <c r="M331" s="55">
        <f t="shared" si="67"/>
        <v>0</v>
      </c>
      <c r="N331" s="2">
        <f t="shared" si="68"/>
        <v>0</v>
      </c>
      <c r="U331" s="4">
        <f>'American Financial'!J331</f>
        <v>0</v>
      </c>
      <c r="V331" s="2">
        <f t="shared" si="63"/>
        <v>0</v>
      </c>
      <c r="W331" s="2">
        <f t="shared" si="56"/>
        <v>0</v>
      </c>
    </row>
    <row r="332" spans="2:23" x14ac:dyDescent="0.2">
      <c r="B332">
        <f t="shared" si="69"/>
        <v>301</v>
      </c>
      <c r="C332" s="4">
        <f t="shared" si="64"/>
        <v>0</v>
      </c>
      <c r="D332" s="2">
        <f t="shared" si="57"/>
        <v>0</v>
      </c>
      <c r="E332" s="4">
        <f t="shared" si="58"/>
        <v>0</v>
      </c>
      <c r="F332" s="4">
        <f t="shared" si="65"/>
        <v>0</v>
      </c>
      <c r="G332" s="4">
        <f t="shared" si="59"/>
        <v>0</v>
      </c>
      <c r="H332" s="4">
        <f t="shared" si="60"/>
        <v>0</v>
      </c>
      <c r="I332" s="4">
        <f t="shared" si="61"/>
        <v>0</v>
      </c>
      <c r="J332" s="4">
        <f t="shared" si="66"/>
        <v>0</v>
      </c>
      <c r="L332" s="2">
        <f t="shared" si="62"/>
        <v>0</v>
      </c>
      <c r="M332" s="55">
        <f t="shared" si="67"/>
        <v>0</v>
      </c>
      <c r="N332" s="2">
        <f t="shared" si="68"/>
        <v>0</v>
      </c>
      <c r="U332" s="4">
        <f>'American Financial'!J332</f>
        <v>0</v>
      </c>
      <c r="V332" s="2">
        <f t="shared" si="63"/>
        <v>0</v>
      </c>
      <c r="W332" s="2">
        <f t="shared" si="56"/>
        <v>0</v>
      </c>
    </row>
    <row r="333" spans="2:23" x14ac:dyDescent="0.2">
      <c r="B333">
        <f t="shared" si="69"/>
        <v>302</v>
      </c>
      <c r="C333" s="4">
        <f t="shared" si="64"/>
        <v>0</v>
      </c>
      <c r="D333" s="2">
        <f t="shared" si="57"/>
        <v>0</v>
      </c>
      <c r="E333" s="4">
        <f t="shared" si="58"/>
        <v>0</v>
      </c>
      <c r="F333" s="4">
        <f t="shared" si="65"/>
        <v>0</v>
      </c>
      <c r="G333" s="4">
        <f t="shared" si="59"/>
        <v>0</v>
      </c>
      <c r="H333" s="4">
        <f t="shared" si="60"/>
        <v>0</v>
      </c>
      <c r="I333" s="4">
        <f t="shared" si="61"/>
        <v>0</v>
      </c>
      <c r="J333" s="4">
        <f t="shared" si="66"/>
        <v>0</v>
      </c>
      <c r="L333" s="2">
        <f t="shared" si="62"/>
        <v>0</v>
      </c>
      <c r="M333" s="55">
        <f t="shared" si="67"/>
        <v>0</v>
      </c>
      <c r="N333" s="2">
        <f t="shared" si="68"/>
        <v>0</v>
      </c>
      <c r="U333" s="4">
        <f>'American Financial'!J333</f>
        <v>0</v>
      </c>
      <c r="V333" s="2">
        <f t="shared" si="63"/>
        <v>0</v>
      </c>
      <c r="W333" s="2">
        <f t="shared" si="56"/>
        <v>0</v>
      </c>
    </row>
    <row r="334" spans="2:23" x14ac:dyDescent="0.2">
      <c r="B334">
        <f t="shared" si="69"/>
        <v>303</v>
      </c>
      <c r="C334" s="4">
        <f t="shared" si="64"/>
        <v>0</v>
      </c>
      <c r="D334" s="2">
        <f t="shared" si="57"/>
        <v>0</v>
      </c>
      <c r="E334" s="4">
        <f t="shared" si="58"/>
        <v>0</v>
      </c>
      <c r="F334" s="4">
        <f t="shared" si="65"/>
        <v>0</v>
      </c>
      <c r="G334" s="4">
        <f t="shared" si="59"/>
        <v>0</v>
      </c>
      <c r="H334" s="4">
        <f t="shared" si="60"/>
        <v>0</v>
      </c>
      <c r="I334" s="4">
        <f t="shared" si="61"/>
        <v>0</v>
      </c>
      <c r="J334" s="4">
        <f t="shared" si="66"/>
        <v>0</v>
      </c>
      <c r="L334" s="2">
        <f t="shared" si="62"/>
        <v>0</v>
      </c>
      <c r="M334" s="55">
        <f t="shared" si="67"/>
        <v>0</v>
      </c>
      <c r="N334" s="2">
        <f t="shared" si="68"/>
        <v>0</v>
      </c>
      <c r="U334" s="4">
        <f>'American Financial'!J334</f>
        <v>0</v>
      </c>
      <c r="V334" s="2">
        <f t="shared" si="63"/>
        <v>0</v>
      </c>
      <c r="W334" s="2">
        <f t="shared" si="56"/>
        <v>0</v>
      </c>
    </row>
    <row r="335" spans="2:23" x14ac:dyDescent="0.2">
      <c r="B335">
        <f t="shared" si="69"/>
        <v>304</v>
      </c>
      <c r="C335" s="4">
        <f t="shared" si="64"/>
        <v>0</v>
      </c>
      <c r="D335" s="2">
        <f t="shared" si="57"/>
        <v>0</v>
      </c>
      <c r="E335" s="4">
        <f t="shared" si="58"/>
        <v>0</v>
      </c>
      <c r="F335" s="4">
        <f t="shared" si="65"/>
        <v>0</v>
      </c>
      <c r="G335" s="4">
        <f t="shared" si="59"/>
        <v>0</v>
      </c>
      <c r="H335" s="4">
        <f t="shared" si="60"/>
        <v>0</v>
      </c>
      <c r="I335" s="4">
        <f t="shared" si="61"/>
        <v>0</v>
      </c>
      <c r="J335" s="4">
        <f t="shared" si="66"/>
        <v>0</v>
      </c>
      <c r="L335" s="2">
        <f t="shared" si="62"/>
        <v>0</v>
      </c>
      <c r="M335" s="55">
        <f t="shared" si="67"/>
        <v>0</v>
      </c>
      <c r="N335" s="2">
        <f t="shared" si="68"/>
        <v>0</v>
      </c>
      <c r="U335" s="4">
        <f>'American Financial'!J335</f>
        <v>0</v>
      </c>
      <c r="V335" s="2">
        <f t="shared" si="63"/>
        <v>0</v>
      </c>
      <c r="W335" s="2">
        <f t="shared" si="56"/>
        <v>0</v>
      </c>
    </row>
    <row r="336" spans="2:23" x14ac:dyDescent="0.2">
      <c r="B336">
        <f t="shared" si="69"/>
        <v>305</v>
      </c>
      <c r="C336" s="4">
        <f t="shared" si="64"/>
        <v>0</v>
      </c>
      <c r="D336" s="2">
        <f t="shared" si="57"/>
        <v>0</v>
      </c>
      <c r="E336" s="4">
        <f t="shared" si="58"/>
        <v>0</v>
      </c>
      <c r="F336" s="4">
        <f t="shared" si="65"/>
        <v>0</v>
      </c>
      <c r="G336" s="4">
        <f t="shared" si="59"/>
        <v>0</v>
      </c>
      <c r="H336" s="4">
        <f t="shared" si="60"/>
        <v>0</v>
      </c>
      <c r="I336" s="4">
        <f t="shared" si="61"/>
        <v>0</v>
      </c>
      <c r="J336" s="4">
        <f t="shared" si="66"/>
        <v>0</v>
      </c>
      <c r="L336" s="2">
        <f t="shared" si="62"/>
        <v>0</v>
      </c>
      <c r="M336" s="55">
        <f t="shared" si="67"/>
        <v>0</v>
      </c>
      <c r="N336" s="2">
        <f t="shared" si="68"/>
        <v>0</v>
      </c>
      <c r="U336" s="4">
        <f>'American Financial'!J336</f>
        <v>0</v>
      </c>
      <c r="V336" s="2">
        <f t="shared" si="63"/>
        <v>0</v>
      </c>
      <c r="W336" s="2">
        <f t="shared" si="56"/>
        <v>0</v>
      </c>
    </row>
    <row r="337" spans="2:23" x14ac:dyDescent="0.2">
      <c r="B337">
        <f t="shared" si="69"/>
        <v>306</v>
      </c>
      <c r="C337" s="4">
        <f t="shared" si="64"/>
        <v>0</v>
      </c>
      <c r="D337" s="2">
        <f t="shared" si="57"/>
        <v>0</v>
      </c>
      <c r="E337" s="4">
        <f t="shared" si="58"/>
        <v>0</v>
      </c>
      <c r="F337" s="4">
        <f t="shared" si="65"/>
        <v>0</v>
      </c>
      <c r="G337" s="4">
        <f t="shared" si="59"/>
        <v>0</v>
      </c>
      <c r="H337" s="4">
        <f t="shared" si="60"/>
        <v>0</v>
      </c>
      <c r="I337" s="4">
        <f t="shared" si="61"/>
        <v>0</v>
      </c>
      <c r="J337" s="4">
        <f t="shared" si="66"/>
        <v>0</v>
      </c>
      <c r="L337" s="2">
        <f t="shared" si="62"/>
        <v>0</v>
      </c>
      <c r="M337" s="55">
        <f t="shared" si="67"/>
        <v>0</v>
      </c>
      <c r="N337" s="2">
        <f t="shared" si="68"/>
        <v>0</v>
      </c>
      <c r="U337" s="4">
        <f>'American Financial'!J337</f>
        <v>0</v>
      </c>
      <c r="V337" s="2">
        <f t="shared" si="63"/>
        <v>0</v>
      </c>
      <c r="W337" s="2">
        <f t="shared" si="56"/>
        <v>0</v>
      </c>
    </row>
    <row r="338" spans="2:23" x14ac:dyDescent="0.2">
      <c r="B338">
        <f t="shared" si="69"/>
        <v>307</v>
      </c>
      <c r="C338" s="4">
        <f t="shared" si="64"/>
        <v>0</v>
      </c>
      <c r="D338" s="2">
        <f t="shared" si="57"/>
        <v>0</v>
      </c>
      <c r="E338" s="4">
        <f t="shared" si="58"/>
        <v>0</v>
      </c>
      <c r="F338" s="4">
        <f t="shared" si="65"/>
        <v>0</v>
      </c>
      <c r="G338" s="4">
        <f t="shared" si="59"/>
        <v>0</v>
      </c>
      <c r="H338" s="4">
        <f t="shared" si="60"/>
        <v>0</v>
      </c>
      <c r="I338" s="4">
        <f t="shared" si="61"/>
        <v>0</v>
      </c>
      <c r="J338" s="4">
        <f t="shared" si="66"/>
        <v>0</v>
      </c>
      <c r="L338" s="2">
        <f t="shared" si="62"/>
        <v>0</v>
      </c>
      <c r="M338" s="55">
        <f t="shared" si="67"/>
        <v>0</v>
      </c>
      <c r="N338" s="2">
        <f t="shared" si="68"/>
        <v>0</v>
      </c>
      <c r="U338" s="4">
        <f>'American Financial'!J338</f>
        <v>0</v>
      </c>
      <c r="V338" s="2">
        <f t="shared" si="63"/>
        <v>0</v>
      </c>
      <c r="W338" s="2">
        <f t="shared" si="56"/>
        <v>0</v>
      </c>
    </row>
    <row r="339" spans="2:23" x14ac:dyDescent="0.2">
      <c r="B339">
        <f t="shared" si="69"/>
        <v>308</v>
      </c>
      <c r="C339" s="4">
        <f t="shared" si="64"/>
        <v>0</v>
      </c>
      <c r="D339" s="2">
        <f t="shared" si="57"/>
        <v>0</v>
      </c>
      <c r="E339" s="4">
        <f t="shared" si="58"/>
        <v>0</v>
      </c>
      <c r="F339" s="4">
        <f t="shared" si="65"/>
        <v>0</v>
      </c>
      <c r="G339" s="4">
        <f t="shared" si="59"/>
        <v>0</v>
      </c>
      <c r="H339" s="4">
        <f t="shared" si="60"/>
        <v>0</v>
      </c>
      <c r="I339" s="4">
        <f t="shared" si="61"/>
        <v>0</v>
      </c>
      <c r="J339" s="4">
        <f t="shared" si="66"/>
        <v>0</v>
      </c>
      <c r="L339" s="2">
        <f t="shared" si="62"/>
        <v>0</v>
      </c>
      <c r="M339" s="55">
        <f t="shared" si="67"/>
        <v>0</v>
      </c>
      <c r="N339" s="2">
        <f t="shared" si="68"/>
        <v>0</v>
      </c>
      <c r="U339" s="4">
        <f>'American Financial'!J339</f>
        <v>0</v>
      </c>
      <c r="V339" s="2">
        <f t="shared" si="63"/>
        <v>0</v>
      </c>
      <c r="W339" s="2">
        <f t="shared" si="56"/>
        <v>0</v>
      </c>
    </row>
    <row r="340" spans="2:23" x14ac:dyDescent="0.2">
      <c r="B340">
        <f t="shared" si="69"/>
        <v>309</v>
      </c>
      <c r="C340" s="4">
        <f t="shared" si="64"/>
        <v>0</v>
      </c>
      <c r="D340" s="2">
        <f t="shared" si="57"/>
        <v>0</v>
      </c>
      <c r="E340" s="4">
        <f t="shared" si="58"/>
        <v>0</v>
      </c>
      <c r="F340" s="4">
        <f t="shared" si="65"/>
        <v>0</v>
      </c>
      <c r="G340" s="4">
        <f t="shared" si="59"/>
        <v>0</v>
      </c>
      <c r="H340" s="4">
        <f t="shared" si="60"/>
        <v>0</v>
      </c>
      <c r="I340" s="4">
        <f t="shared" si="61"/>
        <v>0</v>
      </c>
      <c r="J340" s="4">
        <f t="shared" si="66"/>
        <v>0</v>
      </c>
      <c r="L340" s="2">
        <f t="shared" si="62"/>
        <v>0</v>
      </c>
      <c r="M340" s="55">
        <f t="shared" si="67"/>
        <v>0</v>
      </c>
      <c r="N340" s="2">
        <f t="shared" si="68"/>
        <v>0</v>
      </c>
      <c r="U340" s="4">
        <f>'American Financial'!J340</f>
        <v>0</v>
      </c>
      <c r="V340" s="2">
        <f t="shared" si="63"/>
        <v>0</v>
      </c>
      <c r="W340" s="2">
        <f t="shared" si="56"/>
        <v>0</v>
      </c>
    </row>
    <row r="341" spans="2:23" x14ac:dyDescent="0.2">
      <c r="B341">
        <f t="shared" si="69"/>
        <v>310</v>
      </c>
      <c r="C341" s="4">
        <f t="shared" si="64"/>
        <v>0</v>
      </c>
      <c r="D341" s="2">
        <f t="shared" si="57"/>
        <v>0</v>
      </c>
      <c r="E341" s="4">
        <f t="shared" si="58"/>
        <v>0</v>
      </c>
      <c r="F341" s="4">
        <f t="shared" si="65"/>
        <v>0</v>
      </c>
      <c r="G341" s="4">
        <f t="shared" si="59"/>
        <v>0</v>
      </c>
      <c r="H341" s="4">
        <f t="shared" si="60"/>
        <v>0</v>
      </c>
      <c r="I341" s="4">
        <f t="shared" si="61"/>
        <v>0</v>
      </c>
      <c r="J341" s="4">
        <f t="shared" si="66"/>
        <v>0</v>
      </c>
      <c r="L341" s="2">
        <f t="shared" si="62"/>
        <v>0</v>
      </c>
      <c r="M341" s="55">
        <f t="shared" si="67"/>
        <v>0</v>
      </c>
      <c r="N341" s="2">
        <f t="shared" si="68"/>
        <v>0</v>
      </c>
      <c r="U341" s="4">
        <f>'American Financial'!J341</f>
        <v>0</v>
      </c>
      <c r="V341" s="2">
        <f t="shared" si="63"/>
        <v>0</v>
      </c>
      <c r="W341" s="2">
        <f t="shared" si="56"/>
        <v>0</v>
      </c>
    </row>
    <row r="342" spans="2:23" x14ac:dyDescent="0.2">
      <c r="B342">
        <f t="shared" si="69"/>
        <v>311</v>
      </c>
      <c r="C342" s="4">
        <f t="shared" si="64"/>
        <v>0</v>
      </c>
      <c r="D342" s="2">
        <f t="shared" si="57"/>
        <v>0</v>
      </c>
      <c r="E342" s="4">
        <f t="shared" si="58"/>
        <v>0</v>
      </c>
      <c r="F342" s="4">
        <f t="shared" si="65"/>
        <v>0</v>
      </c>
      <c r="G342" s="4">
        <f t="shared" si="59"/>
        <v>0</v>
      </c>
      <c r="H342" s="4">
        <f t="shared" si="60"/>
        <v>0</v>
      </c>
      <c r="I342" s="4">
        <f t="shared" si="61"/>
        <v>0</v>
      </c>
      <c r="J342" s="4">
        <f t="shared" si="66"/>
        <v>0</v>
      </c>
      <c r="L342" s="2">
        <f t="shared" si="62"/>
        <v>0</v>
      </c>
      <c r="M342" s="55">
        <f t="shared" si="67"/>
        <v>0</v>
      </c>
      <c r="N342" s="2">
        <f t="shared" si="68"/>
        <v>0</v>
      </c>
      <c r="U342" s="4">
        <f>'American Financial'!J342</f>
        <v>0</v>
      </c>
      <c r="V342" s="2">
        <f t="shared" si="63"/>
        <v>0</v>
      </c>
      <c r="W342" s="2">
        <f t="shared" si="56"/>
        <v>0</v>
      </c>
    </row>
    <row r="343" spans="2:23" x14ac:dyDescent="0.2">
      <c r="B343">
        <f t="shared" si="69"/>
        <v>312</v>
      </c>
      <c r="C343" s="4">
        <f t="shared" si="64"/>
        <v>0</v>
      </c>
      <c r="D343" s="2">
        <f t="shared" si="57"/>
        <v>0</v>
      </c>
      <c r="E343" s="4">
        <f t="shared" si="58"/>
        <v>0</v>
      </c>
      <c r="F343" s="4">
        <f t="shared" si="65"/>
        <v>0</v>
      </c>
      <c r="G343" s="4">
        <f t="shared" si="59"/>
        <v>0</v>
      </c>
      <c r="H343" s="4">
        <f t="shared" si="60"/>
        <v>0</v>
      </c>
      <c r="I343" s="4">
        <f t="shared" si="61"/>
        <v>0</v>
      </c>
      <c r="J343" s="4">
        <f t="shared" si="66"/>
        <v>0</v>
      </c>
      <c r="L343" s="2">
        <f t="shared" si="62"/>
        <v>0</v>
      </c>
      <c r="M343" s="55">
        <f t="shared" si="67"/>
        <v>0</v>
      </c>
      <c r="N343" s="2">
        <f t="shared" si="68"/>
        <v>0</v>
      </c>
      <c r="U343" s="4">
        <f>'American Financial'!J343</f>
        <v>0</v>
      </c>
      <c r="V343" s="2">
        <f t="shared" si="63"/>
        <v>0</v>
      </c>
      <c r="W343" s="2">
        <f t="shared" si="56"/>
        <v>0</v>
      </c>
    </row>
    <row r="344" spans="2:23" x14ac:dyDescent="0.2">
      <c r="B344">
        <f t="shared" si="69"/>
        <v>313</v>
      </c>
      <c r="C344" s="4">
        <f t="shared" si="64"/>
        <v>0</v>
      </c>
      <c r="D344" s="2">
        <f t="shared" si="57"/>
        <v>0</v>
      </c>
      <c r="E344" s="4">
        <f t="shared" si="58"/>
        <v>0</v>
      </c>
      <c r="F344" s="4">
        <f t="shared" si="65"/>
        <v>0</v>
      </c>
      <c r="G344" s="4">
        <f t="shared" si="59"/>
        <v>0</v>
      </c>
      <c r="H344" s="4">
        <f t="shared" si="60"/>
        <v>0</v>
      </c>
      <c r="I344" s="4">
        <f t="shared" si="61"/>
        <v>0</v>
      </c>
      <c r="J344" s="4">
        <f t="shared" si="66"/>
        <v>0</v>
      </c>
      <c r="L344" s="2">
        <f t="shared" si="62"/>
        <v>0</v>
      </c>
      <c r="M344" s="55">
        <f t="shared" si="67"/>
        <v>0</v>
      </c>
      <c r="N344" s="2">
        <f t="shared" si="68"/>
        <v>0</v>
      </c>
      <c r="U344" s="4">
        <f>'American Financial'!J344</f>
        <v>0</v>
      </c>
      <c r="V344" s="2">
        <f t="shared" si="63"/>
        <v>0</v>
      </c>
      <c r="W344" s="2">
        <f t="shared" si="56"/>
        <v>0</v>
      </c>
    </row>
    <row r="345" spans="2:23" x14ac:dyDescent="0.2">
      <c r="B345">
        <f t="shared" si="69"/>
        <v>314</v>
      </c>
      <c r="C345" s="4">
        <f t="shared" si="64"/>
        <v>0</v>
      </c>
      <c r="D345" s="2">
        <f t="shared" si="57"/>
        <v>0</v>
      </c>
      <c r="E345" s="4">
        <f t="shared" si="58"/>
        <v>0</v>
      </c>
      <c r="F345" s="4">
        <f t="shared" si="65"/>
        <v>0</v>
      </c>
      <c r="G345" s="4">
        <f t="shared" si="59"/>
        <v>0</v>
      </c>
      <c r="H345" s="4">
        <f t="shared" si="60"/>
        <v>0</v>
      </c>
      <c r="I345" s="4">
        <f t="shared" si="61"/>
        <v>0</v>
      </c>
      <c r="J345" s="4">
        <f t="shared" si="66"/>
        <v>0</v>
      </c>
      <c r="L345" s="2">
        <f t="shared" si="62"/>
        <v>0</v>
      </c>
      <c r="M345" s="55">
        <f t="shared" si="67"/>
        <v>0</v>
      </c>
      <c r="N345" s="2">
        <f t="shared" si="68"/>
        <v>0</v>
      </c>
      <c r="U345" s="4">
        <f>'American Financial'!J345</f>
        <v>0</v>
      </c>
      <c r="V345" s="2">
        <f t="shared" si="63"/>
        <v>0</v>
      </c>
      <c r="W345" s="2">
        <f t="shared" si="56"/>
        <v>0</v>
      </c>
    </row>
    <row r="346" spans="2:23" x14ac:dyDescent="0.2">
      <c r="B346">
        <f t="shared" si="69"/>
        <v>315</v>
      </c>
      <c r="C346" s="4">
        <f t="shared" si="64"/>
        <v>0</v>
      </c>
      <c r="D346" s="2">
        <f t="shared" si="57"/>
        <v>0</v>
      </c>
      <c r="E346" s="4">
        <f t="shared" si="58"/>
        <v>0</v>
      </c>
      <c r="F346" s="4">
        <f t="shared" si="65"/>
        <v>0</v>
      </c>
      <c r="G346" s="4">
        <f t="shared" si="59"/>
        <v>0</v>
      </c>
      <c r="H346" s="4">
        <f t="shared" si="60"/>
        <v>0</v>
      </c>
      <c r="I346" s="4">
        <f t="shared" si="61"/>
        <v>0</v>
      </c>
      <c r="J346" s="4">
        <f t="shared" si="66"/>
        <v>0</v>
      </c>
      <c r="L346" s="2">
        <f t="shared" si="62"/>
        <v>0</v>
      </c>
      <c r="M346" s="55">
        <f t="shared" si="67"/>
        <v>0</v>
      </c>
      <c r="N346" s="2">
        <f t="shared" si="68"/>
        <v>0</v>
      </c>
      <c r="U346" s="4">
        <f>'American Financial'!J346</f>
        <v>0</v>
      </c>
      <c r="V346" s="2">
        <f t="shared" si="63"/>
        <v>0</v>
      </c>
      <c r="W346" s="2">
        <f t="shared" si="56"/>
        <v>0</v>
      </c>
    </row>
    <row r="347" spans="2:23" x14ac:dyDescent="0.2">
      <c r="B347">
        <f t="shared" si="69"/>
        <v>316</v>
      </c>
      <c r="C347" s="4">
        <f t="shared" si="64"/>
        <v>0</v>
      </c>
      <c r="D347" s="2">
        <f t="shared" si="57"/>
        <v>0</v>
      </c>
      <c r="E347" s="4">
        <f t="shared" si="58"/>
        <v>0</v>
      </c>
      <c r="F347" s="4">
        <f t="shared" si="65"/>
        <v>0</v>
      </c>
      <c r="G347" s="4">
        <f t="shared" si="59"/>
        <v>0</v>
      </c>
      <c r="H347" s="4">
        <f t="shared" si="60"/>
        <v>0</v>
      </c>
      <c r="I347" s="4">
        <f t="shared" si="61"/>
        <v>0</v>
      </c>
      <c r="J347" s="4">
        <f t="shared" si="66"/>
        <v>0</v>
      </c>
      <c r="L347" s="2">
        <f t="shared" si="62"/>
        <v>0</v>
      </c>
      <c r="M347" s="55">
        <f t="shared" si="67"/>
        <v>0</v>
      </c>
      <c r="N347" s="2">
        <f t="shared" si="68"/>
        <v>0</v>
      </c>
      <c r="U347" s="4">
        <f>'American Financial'!J347</f>
        <v>0</v>
      </c>
      <c r="V347" s="2">
        <f t="shared" si="63"/>
        <v>0</v>
      </c>
      <c r="W347" s="2">
        <f t="shared" si="56"/>
        <v>0</v>
      </c>
    </row>
    <row r="348" spans="2:23" x14ac:dyDescent="0.2">
      <c r="B348">
        <f t="shared" si="69"/>
        <v>317</v>
      </c>
      <c r="C348" s="4">
        <f t="shared" si="64"/>
        <v>0</v>
      </c>
      <c r="D348" s="2">
        <f t="shared" si="57"/>
        <v>0</v>
      </c>
      <c r="E348" s="4">
        <f t="shared" si="58"/>
        <v>0</v>
      </c>
      <c r="F348" s="4">
        <f t="shared" si="65"/>
        <v>0</v>
      </c>
      <c r="G348" s="4">
        <f t="shared" si="59"/>
        <v>0</v>
      </c>
      <c r="H348" s="4">
        <f t="shared" si="60"/>
        <v>0</v>
      </c>
      <c r="I348" s="4">
        <f t="shared" si="61"/>
        <v>0</v>
      </c>
      <c r="J348" s="4">
        <f t="shared" si="66"/>
        <v>0</v>
      </c>
      <c r="L348" s="2">
        <f t="shared" si="62"/>
        <v>0</v>
      </c>
      <c r="M348" s="55">
        <f t="shared" si="67"/>
        <v>0</v>
      </c>
      <c r="N348" s="2">
        <f t="shared" si="68"/>
        <v>0</v>
      </c>
      <c r="U348" s="4">
        <f>'American Financial'!J348</f>
        <v>0</v>
      </c>
      <c r="V348" s="2">
        <f t="shared" si="63"/>
        <v>0</v>
      </c>
      <c r="W348" s="2">
        <f t="shared" si="56"/>
        <v>0</v>
      </c>
    </row>
    <row r="349" spans="2:23" x14ac:dyDescent="0.2">
      <c r="B349">
        <f t="shared" si="69"/>
        <v>318</v>
      </c>
      <c r="C349" s="4">
        <f t="shared" si="64"/>
        <v>0</v>
      </c>
      <c r="D349" s="2">
        <f t="shared" si="57"/>
        <v>0</v>
      </c>
      <c r="E349" s="4">
        <f t="shared" si="58"/>
        <v>0</v>
      </c>
      <c r="F349" s="4">
        <f t="shared" si="65"/>
        <v>0</v>
      </c>
      <c r="G349" s="4">
        <f t="shared" si="59"/>
        <v>0</v>
      </c>
      <c r="H349" s="4">
        <f t="shared" si="60"/>
        <v>0</v>
      </c>
      <c r="I349" s="4">
        <f t="shared" si="61"/>
        <v>0</v>
      </c>
      <c r="J349" s="4">
        <f t="shared" si="66"/>
        <v>0</v>
      </c>
      <c r="L349" s="2">
        <f t="shared" si="62"/>
        <v>0</v>
      </c>
      <c r="M349" s="55">
        <f t="shared" si="67"/>
        <v>0</v>
      </c>
      <c r="N349" s="2">
        <f t="shared" si="68"/>
        <v>0</v>
      </c>
      <c r="U349" s="4">
        <f>'American Financial'!J349</f>
        <v>0</v>
      </c>
      <c r="V349" s="2">
        <f t="shared" si="63"/>
        <v>0</v>
      </c>
      <c r="W349" s="2">
        <f t="shared" si="56"/>
        <v>0</v>
      </c>
    </row>
    <row r="350" spans="2:23" x14ac:dyDescent="0.2">
      <c r="B350">
        <f t="shared" si="69"/>
        <v>319</v>
      </c>
      <c r="C350" s="4">
        <f t="shared" si="64"/>
        <v>0</v>
      </c>
      <c r="D350" s="2">
        <f t="shared" si="57"/>
        <v>0</v>
      </c>
      <c r="E350" s="4">
        <f t="shared" si="58"/>
        <v>0</v>
      </c>
      <c r="F350" s="4">
        <f t="shared" si="65"/>
        <v>0</v>
      </c>
      <c r="G350" s="4">
        <f t="shared" si="59"/>
        <v>0</v>
      </c>
      <c r="H350" s="4">
        <f t="shared" si="60"/>
        <v>0</v>
      </c>
      <c r="I350" s="4">
        <f t="shared" si="61"/>
        <v>0</v>
      </c>
      <c r="J350" s="4">
        <f t="shared" si="66"/>
        <v>0</v>
      </c>
      <c r="L350" s="2">
        <f t="shared" si="62"/>
        <v>0</v>
      </c>
      <c r="M350" s="55">
        <f t="shared" si="67"/>
        <v>0</v>
      </c>
      <c r="N350" s="2">
        <f t="shared" si="68"/>
        <v>0</v>
      </c>
      <c r="U350" s="4">
        <f>'American Financial'!J350</f>
        <v>0</v>
      </c>
      <c r="V350" s="2">
        <f t="shared" si="63"/>
        <v>0</v>
      </c>
      <c r="W350" s="2">
        <f t="shared" si="56"/>
        <v>0</v>
      </c>
    </row>
    <row r="351" spans="2:23" x14ac:dyDescent="0.2">
      <c r="B351">
        <f t="shared" si="69"/>
        <v>320</v>
      </c>
      <c r="C351" s="4">
        <f t="shared" si="64"/>
        <v>0</v>
      </c>
      <c r="D351" s="2">
        <f t="shared" si="57"/>
        <v>0</v>
      </c>
      <c r="E351" s="4">
        <f t="shared" si="58"/>
        <v>0</v>
      </c>
      <c r="F351" s="4">
        <f t="shared" si="65"/>
        <v>0</v>
      </c>
      <c r="G351" s="4">
        <f t="shared" si="59"/>
        <v>0</v>
      </c>
      <c r="H351" s="4">
        <f t="shared" si="60"/>
        <v>0</v>
      </c>
      <c r="I351" s="4">
        <f t="shared" si="61"/>
        <v>0</v>
      </c>
      <c r="J351" s="4">
        <f t="shared" si="66"/>
        <v>0</v>
      </c>
      <c r="L351" s="2">
        <f t="shared" si="62"/>
        <v>0</v>
      </c>
      <c r="M351" s="55">
        <f t="shared" si="67"/>
        <v>0</v>
      </c>
      <c r="N351" s="2">
        <f t="shared" si="68"/>
        <v>0</v>
      </c>
      <c r="U351" s="4">
        <f>'American Financial'!J351</f>
        <v>0</v>
      </c>
      <c r="V351" s="2">
        <f t="shared" si="63"/>
        <v>0</v>
      </c>
      <c r="W351" s="2">
        <f t="shared" ref="W351:W390" si="70">V351-U351</f>
        <v>0</v>
      </c>
    </row>
    <row r="352" spans="2:23" x14ac:dyDescent="0.2">
      <c r="B352">
        <f t="shared" si="69"/>
        <v>321</v>
      </c>
      <c r="C352" s="4">
        <f t="shared" si="64"/>
        <v>0</v>
      </c>
      <c r="D352" s="2">
        <f t="shared" ref="D352:D391" si="71">IF(B352&lt;=$C$12,IF(B352&lt;=$C$7,ROUND($C$4*$C$8/$C$6,2),$C$20),0)</f>
        <v>0</v>
      </c>
      <c r="E352" s="4">
        <f t="shared" ref="E352:E391" si="72">IF(B352&lt;=$C$12,ROUND(C352*$C$8/$C$6,2),0)</f>
        <v>0</v>
      </c>
      <c r="F352" s="4">
        <f t="shared" si="65"/>
        <v>0</v>
      </c>
      <c r="G352" s="4">
        <f t="shared" ref="G352:G391" si="73">IF(B352&lt;=$C$12,C352-F352,0)</f>
        <v>0</v>
      </c>
      <c r="H352" s="4">
        <f t="shared" ref="H352:H390" si="74">IF(B352=$C$12,$C$13*G352,0)</f>
        <v>0</v>
      </c>
      <c r="I352" s="4">
        <f t="shared" ref="I352:I391" si="75">IF(B352=$C$12,G352+H352,0)</f>
        <v>0</v>
      </c>
      <c r="J352" s="4">
        <f t="shared" si="66"/>
        <v>0</v>
      </c>
      <c r="L352" s="2">
        <f t="shared" ref="L352:L391" si="76">IF(B352&lt;=$C$12,L351+$M$16,0)</f>
        <v>0</v>
      </c>
      <c r="M352" s="55">
        <f t="shared" si="67"/>
        <v>0</v>
      </c>
      <c r="N352" s="2">
        <f t="shared" si="68"/>
        <v>0</v>
      </c>
      <c r="U352" s="4">
        <f>'American Financial'!J352</f>
        <v>0</v>
      </c>
      <c r="V352" s="2">
        <f t="shared" ref="V352:V391" si="77">J352</f>
        <v>0</v>
      </c>
      <c r="W352" s="2">
        <f t="shared" si="70"/>
        <v>0</v>
      </c>
    </row>
    <row r="353" spans="2:23" x14ac:dyDescent="0.2">
      <c r="B353">
        <f t="shared" si="69"/>
        <v>322</v>
      </c>
      <c r="C353" s="4">
        <f t="shared" ref="C353:C391" si="78">IF(B353&lt;=$C$12,G352,0)</f>
        <v>0</v>
      </c>
      <c r="D353" s="2">
        <f t="shared" si="71"/>
        <v>0</v>
      </c>
      <c r="E353" s="4">
        <f t="shared" si="72"/>
        <v>0</v>
      </c>
      <c r="F353" s="4">
        <f t="shared" ref="F353:F391" si="79">IF(B353&lt;=$C$12,D353-E353,0)</f>
        <v>0</v>
      </c>
      <c r="G353" s="4">
        <f t="shared" si="73"/>
        <v>0</v>
      </c>
      <c r="H353" s="4">
        <f t="shared" si="74"/>
        <v>0</v>
      </c>
      <c r="I353" s="4">
        <f t="shared" si="75"/>
        <v>0</v>
      </c>
      <c r="J353" s="4">
        <f t="shared" ref="J353:J391" si="80">IF(B353&lt;=$C$12,-D353-I353,0)</f>
        <v>0</v>
      </c>
      <c r="L353" s="2">
        <f t="shared" si="76"/>
        <v>0</v>
      </c>
      <c r="M353" s="55">
        <f t="shared" ref="M353:M391" si="81">($M$17/$C$6)*L353</f>
        <v>0</v>
      </c>
      <c r="N353" s="2">
        <f t="shared" ref="N353:N391" si="82">J353-M353</f>
        <v>0</v>
      </c>
      <c r="U353" s="4">
        <f>'American Financial'!J353</f>
        <v>0</v>
      </c>
      <c r="V353" s="2">
        <f t="shared" si="77"/>
        <v>0</v>
      </c>
      <c r="W353" s="2">
        <f t="shared" si="70"/>
        <v>0</v>
      </c>
    </row>
    <row r="354" spans="2:23" x14ac:dyDescent="0.2">
      <c r="B354">
        <f t="shared" ref="B354:B391" si="83">B353+1</f>
        <v>323</v>
      </c>
      <c r="C354" s="4">
        <f t="shared" si="78"/>
        <v>0</v>
      </c>
      <c r="D354" s="2">
        <f t="shared" si="71"/>
        <v>0</v>
      </c>
      <c r="E354" s="4">
        <f t="shared" si="72"/>
        <v>0</v>
      </c>
      <c r="F354" s="4">
        <f t="shared" si="79"/>
        <v>0</v>
      </c>
      <c r="G354" s="4">
        <f t="shared" si="73"/>
        <v>0</v>
      </c>
      <c r="H354" s="4">
        <f t="shared" si="74"/>
        <v>0</v>
      </c>
      <c r="I354" s="4">
        <f t="shared" si="75"/>
        <v>0</v>
      </c>
      <c r="J354" s="4">
        <f t="shared" si="80"/>
        <v>0</v>
      </c>
      <c r="L354" s="2">
        <f t="shared" si="76"/>
        <v>0</v>
      </c>
      <c r="M354" s="55">
        <f t="shared" si="81"/>
        <v>0</v>
      </c>
      <c r="N354" s="2">
        <f t="shared" si="82"/>
        <v>0</v>
      </c>
      <c r="U354" s="4">
        <f>'American Financial'!J354</f>
        <v>0</v>
      </c>
      <c r="V354" s="2">
        <f t="shared" si="77"/>
        <v>0</v>
      </c>
      <c r="W354" s="2">
        <f t="shared" si="70"/>
        <v>0</v>
      </c>
    </row>
    <row r="355" spans="2:23" x14ac:dyDescent="0.2">
      <c r="B355">
        <f t="shared" si="83"/>
        <v>324</v>
      </c>
      <c r="C355" s="4">
        <f t="shared" si="78"/>
        <v>0</v>
      </c>
      <c r="D355" s="2">
        <f t="shared" si="71"/>
        <v>0</v>
      </c>
      <c r="E355" s="4">
        <f t="shared" si="72"/>
        <v>0</v>
      </c>
      <c r="F355" s="4">
        <f t="shared" si="79"/>
        <v>0</v>
      </c>
      <c r="G355" s="4">
        <f t="shared" si="73"/>
        <v>0</v>
      </c>
      <c r="H355" s="4">
        <f t="shared" si="74"/>
        <v>0</v>
      </c>
      <c r="I355" s="4">
        <f t="shared" si="75"/>
        <v>0</v>
      </c>
      <c r="J355" s="4">
        <f t="shared" si="80"/>
        <v>0</v>
      </c>
      <c r="L355" s="2">
        <f t="shared" si="76"/>
        <v>0</v>
      </c>
      <c r="M355" s="55">
        <f t="shared" si="81"/>
        <v>0</v>
      </c>
      <c r="N355" s="2">
        <f t="shared" si="82"/>
        <v>0</v>
      </c>
      <c r="U355" s="4">
        <f>'American Financial'!J355</f>
        <v>0</v>
      </c>
      <c r="V355" s="2">
        <f t="shared" si="77"/>
        <v>0</v>
      </c>
      <c r="W355" s="2">
        <f t="shared" si="70"/>
        <v>0</v>
      </c>
    </row>
    <row r="356" spans="2:23" x14ac:dyDescent="0.2">
      <c r="B356">
        <f t="shared" si="83"/>
        <v>325</v>
      </c>
      <c r="C356" s="4">
        <f t="shared" si="78"/>
        <v>0</v>
      </c>
      <c r="D356" s="2">
        <f t="shared" si="71"/>
        <v>0</v>
      </c>
      <c r="E356" s="4">
        <f t="shared" si="72"/>
        <v>0</v>
      </c>
      <c r="F356" s="4">
        <f t="shared" si="79"/>
        <v>0</v>
      </c>
      <c r="G356" s="4">
        <f t="shared" si="73"/>
        <v>0</v>
      </c>
      <c r="H356" s="4">
        <f t="shared" si="74"/>
        <v>0</v>
      </c>
      <c r="I356" s="4">
        <f t="shared" si="75"/>
        <v>0</v>
      </c>
      <c r="J356" s="4">
        <f t="shared" si="80"/>
        <v>0</v>
      </c>
      <c r="L356" s="2">
        <f t="shared" si="76"/>
        <v>0</v>
      </c>
      <c r="M356" s="55">
        <f t="shared" si="81"/>
        <v>0</v>
      </c>
      <c r="N356" s="2">
        <f t="shared" si="82"/>
        <v>0</v>
      </c>
      <c r="U356" s="4">
        <f>'American Financial'!J356</f>
        <v>0</v>
      </c>
      <c r="V356" s="2">
        <f t="shared" si="77"/>
        <v>0</v>
      </c>
      <c r="W356" s="2">
        <f t="shared" si="70"/>
        <v>0</v>
      </c>
    </row>
    <row r="357" spans="2:23" x14ac:dyDescent="0.2">
      <c r="B357">
        <f t="shared" si="83"/>
        <v>326</v>
      </c>
      <c r="C357" s="4">
        <f t="shared" si="78"/>
        <v>0</v>
      </c>
      <c r="D357" s="2">
        <f t="shared" si="71"/>
        <v>0</v>
      </c>
      <c r="E357" s="4">
        <f t="shared" si="72"/>
        <v>0</v>
      </c>
      <c r="F357" s="4">
        <f t="shared" si="79"/>
        <v>0</v>
      </c>
      <c r="G357" s="4">
        <f t="shared" si="73"/>
        <v>0</v>
      </c>
      <c r="H357" s="4">
        <f t="shared" si="74"/>
        <v>0</v>
      </c>
      <c r="I357" s="4">
        <f t="shared" si="75"/>
        <v>0</v>
      </c>
      <c r="J357" s="4">
        <f t="shared" si="80"/>
        <v>0</v>
      </c>
      <c r="L357" s="2">
        <f t="shared" si="76"/>
        <v>0</v>
      </c>
      <c r="M357" s="55">
        <f t="shared" si="81"/>
        <v>0</v>
      </c>
      <c r="N357" s="2">
        <f t="shared" si="82"/>
        <v>0</v>
      </c>
      <c r="U357" s="4">
        <f>'American Financial'!J357</f>
        <v>0</v>
      </c>
      <c r="V357" s="2">
        <f t="shared" si="77"/>
        <v>0</v>
      </c>
      <c r="W357" s="2">
        <f t="shared" si="70"/>
        <v>0</v>
      </c>
    </row>
    <row r="358" spans="2:23" x14ac:dyDescent="0.2">
      <c r="B358">
        <f t="shared" si="83"/>
        <v>327</v>
      </c>
      <c r="C358" s="4">
        <f t="shared" si="78"/>
        <v>0</v>
      </c>
      <c r="D358" s="2">
        <f t="shared" si="71"/>
        <v>0</v>
      </c>
      <c r="E358" s="4">
        <f t="shared" si="72"/>
        <v>0</v>
      </c>
      <c r="F358" s="4">
        <f t="shared" si="79"/>
        <v>0</v>
      </c>
      <c r="G358" s="4">
        <f t="shared" si="73"/>
        <v>0</v>
      </c>
      <c r="H358" s="4">
        <f t="shared" si="74"/>
        <v>0</v>
      </c>
      <c r="I358" s="4">
        <f t="shared" si="75"/>
        <v>0</v>
      </c>
      <c r="J358" s="4">
        <f t="shared" si="80"/>
        <v>0</v>
      </c>
      <c r="L358" s="2">
        <f t="shared" si="76"/>
        <v>0</v>
      </c>
      <c r="M358" s="55">
        <f t="shared" si="81"/>
        <v>0</v>
      </c>
      <c r="N358" s="2">
        <f t="shared" si="82"/>
        <v>0</v>
      </c>
      <c r="U358" s="4">
        <f>'American Financial'!J358</f>
        <v>0</v>
      </c>
      <c r="V358" s="2">
        <f t="shared" si="77"/>
        <v>0</v>
      </c>
      <c r="W358" s="2">
        <f t="shared" si="70"/>
        <v>0</v>
      </c>
    </row>
    <row r="359" spans="2:23" x14ac:dyDescent="0.2">
      <c r="B359">
        <f t="shared" si="83"/>
        <v>328</v>
      </c>
      <c r="C359" s="4">
        <f t="shared" si="78"/>
        <v>0</v>
      </c>
      <c r="D359" s="2">
        <f t="shared" si="71"/>
        <v>0</v>
      </c>
      <c r="E359" s="4">
        <f t="shared" si="72"/>
        <v>0</v>
      </c>
      <c r="F359" s="4">
        <f t="shared" si="79"/>
        <v>0</v>
      </c>
      <c r="G359" s="4">
        <f t="shared" si="73"/>
        <v>0</v>
      </c>
      <c r="H359" s="4">
        <f t="shared" si="74"/>
        <v>0</v>
      </c>
      <c r="I359" s="4">
        <f t="shared" si="75"/>
        <v>0</v>
      </c>
      <c r="J359" s="4">
        <f t="shared" si="80"/>
        <v>0</v>
      </c>
      <c r="L359" s="2">
        <f t="shared" si="76"/>
        <v>0</v>
      </c>
      <c r="M359" s="55">
        <f t="shared" si="81"/>
        <v>0</v>
      </c>
      <c r="N359" s="2">
        <f t="shared" si="82"/>
        <v>0</v>
      </c>
      <c r="U359" s="4">
        <f>'American Financial'!J359</f>
        <v>0</v>
      </c>
      <c r="V359" s="2">
        <f t="shared" si="77"/>
        <v>0</v>
      </c>
      <c r="W359" s="2">
        <f t="shared" si="70"/>
        <v>0</v>
      </c>
    </row>
    <row r="360" spans="2:23" x14ac:dyDescent="0.2">
      <c r="B360">
        <f t="shared" si="83"/>
        <v>329</v>
      </c>
      <c r="C360" s="4">
        <f t="shared" si="78"/>
        <v>0</v>
      </c>
      <c r="D360" s="2">
        <f t="shared" si="71"/>
        <v>0</v>
      </c>
      <c r="E360" s="4">
        <f t="shared" si="72"/>
        <v>0</v>
      </c>
      <c r="F360" s="4">
        <f t="shared" si="79"/>
        <v>0</v>
      </c>
      <c r="G360" s="4">
        <f t="shared" si="73"/>
        <v>0</v>
      </c>
      <c r="H360" s="4">
        <f t="shared" si="74"/>
        <v>0</v>
      </c>
      <c r="I360" s="4">
        <f t="shared" si="75"/>
        <v>0</v>
      </c>
      <c r="J360" s="4">
        <f t="shared" si="80"/>
        <v>0</v>
      </c>
      <c r="L360" s="2">
        <f t="shared" si="76"/>
        <v>0</v>
      </c>
      <c r="M360" s="55">
        <f t="shared" si="81"/>
        <v>0</v>
      </c>
      <c r="N360" s="2">
        <f t="shared" si="82"/>
        <v>0</v>
      </c>
      <c r="U360" s="4">
        <f>'American Financial'!J360</f>
        <v>0</v>
      </c>
      <c r="V360" s="2">
        <f t="shared" si="77"/>
        <v>0</v>
      </c>
      <c r="W360" s="2">
        <f t="shared" si="70"/>
        <v>0</v>
      </c>
    </row>
    <row r="361" spans="2:23" x14ac:dyDescent="0.2">
      <c r="B361">
        <f t="shared" si="83"/>
        <v>330</v>
      </c>
      <c r="C361" s="4">
        <f t="shared" si="78"/>
        <v>0</v>
      </c>
      <c r="D361" s="2">
        <f t="shared" si="71"/>
        <v>0</v>
      </c>
      <c r="E361" s="4">
        <f t="shared" si="72"/>
        <v>0</v>
      </c>
      <c r="F361" s="4">
        <f t="shared" si="79"/>
        <v>0</v>
      </c>
      <c r="G361" s="4">
        <f t="shared" si="73"/>
        <v>0</v>
      </c>
      <c r="H361" s="4">
        <f t="shared" si="74"/>
        <v>0</v>
      </c>
      <c r="I361" s="4">
        <f t="shared" si="75"/>
        <v>0</v>
      </c>
      <c r="J361" s="4">
        <f t="shared" si="80"/>
        <v>0</v>
      </c>
      <c r="L361" s="2">
        <f t="shared" si="76"/>
        <v>0</v>
      </c>
      <c r="M361" s="55">
        <f t="shared" si="81"/>
        <v>0</v>
      </c>
      <c r="N361" s="2">
        <f t="shared" si="82"/>
        <v>0</v>
      </c>
      <c r="U361" s="4">
        <f>'American Financial'!J361</f>
        <v>0</v>
      </c>
      <c r="V361" s="2">
        <f t="shared" si="77"/>
        <v>0</v>
      </c>
      <c r="W361" s="2">
        <f t="shared" si="70"/>
        <v>0</v>
      </c>
    </row>
    <row r="362" spans="2:23" x14ac:dyDescent="0.2">
      <c r="B362">
        <f t="shared" si="83"/>
        <v>331</v>
      </c>
      <c r="C362" s="4">
        <f t="shared" si="78"/>
        <v>0</v>
      </c>
      <c r="D362" s="2">
        <f t="shared" si="71"/>
        <v>0</v>
      </c>
      <c r="E362" s="4">
        <f t="shared" si="72"/>
        <v>0</v>
      </c>
      <c r="F362" s="4">
        <f t="shared" si="79"/>
        <v>0</v>
      </c>
      <c r="G362" s="4">
        <f t="shared" si="73"/>
        <v>0</v>
      </c>
      <c r="H362" s="4">
        <f t="shared" si="74"/>
        <v>0</v>
      </c>
      <c r="I362" s="4">
        <f t="shared" si="75"/>
        <v>0</v>
      </c>
      <c r="J362" s="4">
        <f t="shared" si="80"/>
        <v>0</v>
      </c>
      <c r="L362" s="2">
        <f t="shared" si="76"/>
        <v>0</v>
      </c>
      <c r="M362" s="55">
        <f t="shared" si="81"/>
        <v>0</v>
      </c>
      <c r="N362" s="2">
        <f t="shared" si="82"/>
        <v>0</v>
      </c>
      <c r="U362" s="4">
        <f>'American Financial'!J362</f>
        <v>0</v>
      </c>
      <c r="V362" s="2">
        <f t="shared" si="77"/>
        <v>0</v>
      </c>
      <c r="W362" s="2">
        <f t="shared" si="70"/>
        <v>0</v>
      </c>
    </row>
    <row r="363" spans="2:23" x14ac:dyDescent="0.2">
      <c r="B363">
        <f t="shared" si="83"/>
        <v>332</v>
      </c>
      <c r="C363" s="4">
        <f t="shared" si="78"/>
        <v>0</v>
      </c>
      <c r="D363" s="2">
        <f t="shared" si="71"/>
        <v>0</v>
      </c>
      <c r="E363" s="4">
        <f t="shared" si="72"/>
        <v>0</v>
      </c>
      <c r="F363" s="4">
        <f t="shared" si="79"/>
        <v>0</v>
      </c>
      <c r="G363" s="4">
        <f t="shared" si="73"/>
        <v>0</v>
      </c>
      <c r="H363" s="4">
        <f t="shared" si="74"/>
        <v>0</v>
      </c>
      <c r="I363" s="4">
        <f t="shared" si="75"/>
        <v>0</v>
      </c>
      <c r="J363" s="4">
        <f t="shared" si="80"/>
        <v>0</v>
      </c>
      <c r="L363" s="2">
        <f t="shared" si="76"/>
        <v>0</v>
      </c>
      <c r="M363" s="55">
        <f t="shared" si="81"/>
        <v>0</v>
      </c>
      <c r="N363" s="2">
        <f t="shared" si="82"/>
        <v>0</v>
      </c>
      <c r="U363" s="4">
        <f>'American Financial'!J363</f>
        <v>0</v>
      </c>
      <c r="V363" s="2">
        <f t="shared" si="77"/>
        <v>0</v>
      </c>
      <c r="W363" s="2">
        <f t="shared" si="70"/>
        <v>0</v>
      </c>
    </row>
    <row r="364" spans="2:23" x14ac:dyDescent="0.2">
      <c r="B364">
        <f t="shared" si="83"/>
        <v>333</v>
      </c>
      <c r="C364" s="4">
        <f t="shared" si="78"/>
        <v>0</v>
      </c>
      <c r="D364" s="2">
        <f t="shared" si="71"/>
        <v>0</v>
      </c>
      <c r="E364" s="4">
        <f t="shared" si="72"/>
        <v>0</v>
      </c>
      <c r="F364" s="4">
        <f t="shared" si="79"/>
        <v>0</v>
      </c>
      <c r="G364" s="4">
        <f t="shared" si="73"/>
        <v>0</v>
      </c>
      <c r="H364" s="4">
        <f t="shared" si="74"/>
        <v>0</v>
      </c>
      <c r="I364" s="4">
        <f t="shared" si="75"/>
        <v>0</v>
      </c>
      <c r="J364" s="4">
        <f t="shared" si="80"/>
        <v>0</v>
      </c>
      <c r="L364" s="2">
        <f t="shared" si="76"/>
        <v>0</v>
      </c>
      <c r="M364" s="55">
        <f t="shared" si="81"/>
        <v>0</v>
      </c>
      <c r="N364" s="2">
        <f t="shared" si="82"/>
        <v>0</v>
      </c>
      <c r="U364" s="4">
        <f>'American Financial'!J364</f>
        <v>0</v>
      </c>
      <c r="V364" s="2">
        <f t="shared" si="77"/>
        <v>0</v>
      </c>
      <c r="W364" s="2">
        <f t="shared" si="70"/>
        <v>0</v>
      </c>
    </row>
    <row r="365" spans="2:23" x14ac:dyDescent="0.2">
      <c r="B365">
        <f t="shared" si="83"/>
        <v>334</v>
      </c>
      <c r="C365" s="4">
        <f t="shared" si="78"/>
        <v>0</v>
      </c>
      <c r="D365" s="2">
        <f t="shared" si="71"/>
        <v>0</v>
      </c>
      <c r="E365" s="4">
        <f t="shared" si="72"/>
        <v>0</v>
      </c>
      <c r="F365" s="4">
        <f t="shared" si="79"/>
        <v>0</v>
      </c>
      <c r="G365" s="4">
        <f t="shared" si="73"/>
        <v>0</v>
      </c>
      <c r="H365" s="4">
        <f t="shared" si="74"/>
        <v>0</v>
      </c>
      <c r="I365" s="4">
        <f t="shared" si="75"/>
        <v>0</v>
      </c>
      <c r="J365" s="4">
        <f t="shared" si="80"/>
        <v>0</v>
      </c>
      <c r="L365" s="2">
        <f t="shared" si="76"/>
        <v>0</v>
      </c>
      <c r="M365" s="55">
        <f t="shared" si="81"/>
        <v>0</v>
      </c>
      <c r="N365" s="2">
        <f t="shared" si="82"/>
        <v>0</v>
      </c>
      <c r="U365" s="4">
        <f>'American Financial'!J365</f>
        <v>0</v>
      </c>
      <c r="V365" s="2">
        <f t="shared" si="77"/>
        <v>0</v>
      </c>
      <c r="W365" s="2">
        <f t="shared" si="70"/>
        <v>0</v>
      </c>
    </row>
    <row r="366" spans="2:23" x14ac:dyDescent="0.2">
      <c r="B366">
        <f t="shared" si="83"/>
        <v>335</v>
      </c>
      <c r="C366" s="4">
        <f t="shared" si="78"/>
        <v>0</v>
      </c>
      <c r="D366" s="2">
        <f t="shared" si="71"/>
        <v>0</v>
      </c>
      <c r="E366" s="4">
        <f t="shared" si="72"/>
        <v>0</v>
      </c>
      <c r="F366" s="4">
        <f t="shared" si="79"/>
        <v>0</v>
      </c>
      <c r="G366" s="4">
        <f t="shared" si="73"/>
        <v>0</v>
      </c>
      <c r="H366" s="4">
        <f t="shared" si="74"/>
        <v>0</v>
      </c>
      <c r="I366" s="4">
        <f t="shared" si="75"/>
        <v>0</v>
      </c>
      <c r="J366" s="4">
        <f t="shared" si="80"/>
        <v>0</v>
      </c>
      <c r="L366" s="2">
        <f t="shared" si="76"/>
        <v>0</v>
      </c>
      <c r="M366" s="55">
        <f t="shared" si="81"/>
        <v>0</v>
      </c>
      <c r="N366" s="2">
        <f t="shared" si="82"/>
        <v>0</v>
      </c>
      <c r="U366" s="4">
        <f>'American Financial'!J366</f>
        <v>0</v>
      </c>
      <c r="V366" s="2">
        <f t="shared" si="77"/>
        <v>0</v>
      </c>
      <c r="W366" s="2">
        <f t="shared" si="70"/>
        <v>0</v>
      </c>
    </row>
    <row r="367" spans="2:23" x14ac:dyDescent="0.2">
      <c r="B367">
        <f t="shared" si="83"/>
        <v>336</v>
      </c>
      <c r="C367" s="4">
        <f t="shared" si="78"/>
        <v>0</v>
      </c>
      <c r="D367" s="2">
        <f t="shared" si="71"/>
        <v>0</v>
      </c>
      <c r="E367" s="4">
        <f t="shared" si="72"/>
        <v>0</v>
      </c>
      <c r="F367" s="4">
        <f t="shared" si="79"/>
        <v>0</v>
      </c>
      <c r="G367" s="4">
        <f t="shared" si="73"/>
        <v>0</v>
      </c>
      <c r="H367" s="4">
        <f t="shared" si="74"/>
        <v>0</v>
      </c>
      <c r="I367" s="4">
        <f t="shared" si="75"/>
        <v>0</v>
      </c>
      <c r="J367" s="4">
        <f t="shared" si="80"/>
        <v>0</v>
      </c>
      <c r="L367" s="2">
        <f t="shared" si="76"/>
        <v>0</v>
      </c>
      <c r="M367" s="55">
        <f t="shared" si="81"/>
        <v>0</v>
      </c>
      <c r="N367" s="2">
        <f t="shared" si="82"/>
        <v>0</v>
      </c>
      <c r="U367" s="4">
        <f>'American Financial'!J367</f>
        <v>0</v>
      </c>
      <c r="V367" s="2">
        <f t="shared" si="77"/>
        <v>0</v>
      </c>
      <c r="W367" s="2">
        <f t="shared" si="70"/>
        <v>0</v>
      </c>
    </row>
    <row r="368" spans="2:23" x14ac:dyDescent="0.2">
      <c r="B368">
        <f t="shared" si="83"/>
        <v>337</v>
      </c>
      <c r="C368" s="4">
        <f t="shared" si="78"/>
        <v>0</v>
      </c>
      <c r="D368" s="2">
        <f t="shared" si="71"/>
        <v>0</v>
      </c>
      <c r="E368" s="4">
        <f t="shared" si="72"/>
        <v>0</v>
      </c>
      <c r="F368" s="4">
        <f t="shared" si="79"/>
        <v>0</v>
      </c>
      <c r="G368" s="4">
        <f t="shared" si="73"/>
        <v>0</v>
      </c>
      <c r="H368" s="4">
        <f t="shared" si="74"/>
        <v>0</v>
      </c>
      <c r="I368" s="4">
        <f t="shared" si="75"/>
        <v>0</v>
      </c>
      <c r="J368" s="4">
        <f t="shared" si="80"/>
        <v>0</v>
      </c>
      <c r="L368" s="2">
        <f t="shared" si="76"/>
        <v>0</v>
      </c>
      <c r="M368" s="55">
        <f t="shared" si="81"/>
        <v>0</v>
      </c>
      <c r="N368" s="2">
        <f t="shared" si="82"/>
        <v>0</v>
      </c>
      <c r="U368" s="4">
        <f>'American Financial'!J368</f>
        <v>0</v>
      </c>
      <c r="V368" s="2">
        <f t="shared" si="77"/>
        <v>0</v>
      </c>
      <c r="W368" s="2">
        <f t="shared" si="70"/>
        <v>0</v>
      </c>
    </row>
    <row r="369" spans="2:23" x14ac:dyDescent="0.2">
      <c r="B369">
        <f t="shared" si="83"/>
        <v>338</v>
      </c>
      <c r="C369" s="4">
        <f t="shared" si="78"/>
        <v>0</v>
      </c>
      <c r="D369" s="2">
        <f t="shared" si="71"/>
        <v>0</v>
      </c>
      <c r="E369" s="4">
        <f t="shared" si="72"/>
        <v>0</v>
      </c>
      <c r="F369" s="4">
        <f t="shared" si="79"/>
        <v>0</v>
      </c>
      <c r="G369" s="4">
        <f t="shared" si="73"/>
        <v>0</v>
      </c>
      <c r="H369" s="4">
        <f t="shared" si="74"/>
        <v>0</v>
      </c>
      <c r="I369" s="4">
        <f t="shared" si="75"/>
        <v>0</v>
      </c>
      <c r="J369" s="4">
        <f t="shared" si="80"/>
        <v>0</v>
      </c>
      <c r="L369" s="2">
        <f t="shared" si="76"/>
        <v>0</v>
      </c>
      <c r="M369" s="55">
        <f t="shared" si="81"/>
        <v>0</v>
      </c>
      <c r="N369" s="2">
        <f t="shared" si="82"/>
        <v>0</v>
      </c>
      <c r="U369" s="4">
        <f>'American Financial'!J369</f>
        <v>0</v>
      </c>
      <c r="V369" s="2">
        <f t="shared" si="77"/>
        <v>0</v>
      </c>
      <c r="W369" s="2">
        <f t="shared" si="70"/>
        <v>0</v>
      </c>
    </row>
    <row r="370" spans="2:23" x14ac:dyDescent="0.2">
      <c r="B370">
        <f t="shared" si="83"/>
        <v>339</v>
      </c>
      <c r="C370" s="4">
        <f t="shared" si="78"/>
        <v>0</v>
      </c>
      <c r="D370" s="2">
        <f t="shared" si="71"/>
        <v>0</v>
      </c>
      <c r="E370" s="4">
        <f t="shared" si="72"/>
        <v>0</v>
      </c>
      <c r="F370" s="4">
        <f t="shared" si="79"/>
        <v>0</v>
      </c>
      <c r="G370" s="4">
        <f t="shared" si="73"/>
        <v>0</v>
      </c>
      <c r="H370" s="4">
        <f t="shared" si="74"/>
        <v>0</v>
      </c>
      <c r="I370" s="4">
        <f t="shared" si="75"/>
        <v>0</v>
      </c>
      <c r="J370" s="4">
        <f t="shared" si="80"/>
        <v>0</v>
      </c>
      <c r="L370" s="2">
        <f t="shared" si="76"/>
        <v>0</v>
      </c>
      <c r="M370" s="55">
        <f t="shared" si="81"/>
        <v>0</v>
      </c>
      <c r="N370" s="2">
        <f t="shared" si="82"/>
        <v>0</v>
      </c>
      <c r="U370" s="4">
        <f>'American Financial'!J370</f>
        <v>0</v>
      </c>
      <c r="V370" s="2">
        <f t="shared" si="77"/>
        <v>0</v>
      </c>
      <c r="W370" s="2">
        <f t="shared" si="70"/>
        <v>0</v>
      </c>
    </row>
    <row r="371" spans="2:23" x14ac:dyDescent="0.2">
      <c r="B371">
        <f t="shared" si="83"/>
        <v>340</v>
      </c>
      <c r="C371" s="4">
        <f t="shared" si="78"/>
        <v>0</v>
      </c>
      <c r="D371" s="2">
        <f t="shared" si="71"/>
        <v>0</v>
      </c>
      <c r="E371" s="4">
        <f t="shared" si="72"/>
        <v>0</v>
      </c>
      <c r="F371" s="4">
        <f t="shared" si="79"/>
        <v>0</v>
      </c>
      <c r="G371" s="4">
        <f t="shared" si="73"/>
        <v>0</v>
      </c>
      <c r="H371" s="4">
        <f t="shared" si="74"/>
        <v>0</v>
      </c>
      <c r="I371" s="4">
        <f t="shared" si="75"/>
        <v>0</v>
      </c>
      <c r="J371" s="4">
        <f t="shared" si="80"/>
        <v>0</v>
      </c>
      <c r="L371" s="2">
        <f t="shared" si="76"/>
        <v>0</v>
      </c>
      <c r="M371" s="55">
        <f t="shared" si="81"/>
        <v>0</v>
      </c>
      <c r="N371" s="2">
        <f t="shared" si="82"/>
        <v>0</v>
      </c>
      <c r="U371" s="4">
        <f>'American Financial'!J371</f>
        <v>0</v>
      </c>
      <c r="V371" s="2">
        <f t="shared" si="77"/>
        <v>0</v>
      </c>
      <c r="W371" s="2">
        <f t="shared" si="70"/>
        <v>0</v>
      </c>
    </row>
    <row r="372" spans="2:23" x14ac:dyDescent="0.2">
      <c r="B372">
        <f t="shared" si="83"/>
        <v>341</v>
      </c>
      <c r="C372" s="4">
        <f t="shared" si="78"/>
        <v>0</v>
      </c>
      <c r="D372" s="2">
        <f t="shared" si="71"/>
        <v>0</v>
      </c>
      <c r="E372" s="4">
        <f t="shared" si="72"/>
        <v>0</v>
      </c>
      <c r="F372" s="4">
        <f t="shared" si="79"/>
        <v>0</v>
      </c>
      <c r="G372" s="4">
        <f t="shared" si="73"/>
        <v>0</v>
      </c>
      <c r="H372" s="4">
        <f t="shared" si="74"/>
        <v>0</v>
      </c>
      <c r="I372" s="4">
        <f t="shared" si="75"/>
        <v>0</v>
      </c>
      <c r="J372" s="4">
        <f t="shared" si="80"/>
        <v>0</v>
      </c>
      <c r="L372" s="2">
        <f t="shared" si="76"/>
        <v>0</v>
      </c>
      <c r="M372" s="55">
        <f t="shared" si="81"/>
        <v>0</v>
      </c>
      <c r="N372" s="2">
        <f t="shared" si="82"/>
        <v>0</v>
      </c>
      <c r="U372" s="4">
        <f>'American Financial'!J372</f>
        <v>0</v>
      </c>
      <c r="V372" s="2">
        <f t="shared" si="77"/>
        <v>0</v>
      </c>
      <c r="W372" s="2">
        <f t="shared" si="70"/>
        <v>0</v>
      </c>
    </row>
    <row r="373" spans="2:23" x14ac:dyDescent="0.2">
      <c r="B373">
        <f t="shared" si="83"/>
        <v>342</v>
      </c>
      <c r="C373" s="4">
        <f t="shared" si="78"/>
        <v>0</v>
      </c>
      <c r="D373" s="2">
        <f t="shared" si="71"/>
        <v>0</v>
      </c>
      <c r="E373" s="4">
        <f t="shared" si="72"/>
        <v>0</v>
      </c>
      <c r="F373" s="4">
        <f t="shared" si="79"/>
        <v>0</v>
      </c>
      <c r="G373" s="4">
        <f t="shared" si="73"/>
        <v>0</v>
      </c>
      <c r="H373" s="4">
        <f t="shared" si="74"/>
        <v>0</v>
      </c>
      <c r="I373" s="4">
        <f t="shared" si="75"/>
        <v>0</v>
      </c>
      <c r="J373" s="4">
        <f t="shared" si="80"/>
        <v>0</v>
      </c>
      <c r="L373" s="2">
        <f t="shared" si="76"/>
        <v>0</v>
      </c>
      <c r="M373" s="55">
        <f t="shared" si="81"/>
        <v>0</v>
      </c>
      <c r="N373" s="2">
        <f t="shared" si="82"/>
        <v>0</v>
      </c>
      <c r="U373" s="4">
        <f>'American Financial'!J373</f>
        <v>0</v>
      </c>
      <c r="V373" s="2">
        <f t="shared" si="77"/>
        <v>0</v>
      </c>
      <c r="W373" s="2">
        <f t="shared" si="70"/>
        <v>0</v>
      </c>
    </row>
    <row r="374" spans="2:23" x14ac:dyDescent="0.2">
      <c r="B374">
        <f t="shared" si="83"/>
        <v>343</v>
      </c>
      <c r="C374" s="4">
        <f t="shared" si="78"/>
        <v>0</v>
      </c>
      <c r="D374" s="2">
        <f t="shared" si="71"/>
        <v>0</v>
      </c>
      <c r="E374" s="4">
        <f t="shared" si="72"/>
        <v>0</v>
      </c>
      <c r="F374" s="4">
        <f t="shared" si="79"/>
        <v>0</v>
      </c>
      <c r="G374" s="4">
        <f t="shared" si="73"/>
        <v>0</v>
      </c>
      <c r="H374" s="4">
        <f t="shared" si="74"/>
        <v>0</v>
      </c>
      <c r="I374" s="4">
        <f t="shared" si="75"/>
        <v>0</v>
      </c>
      <c r="J374" s="4">
        <f t="shared" si="80"/>
        <v>0</v>
      </c>
      <c r="L374" s="2">
        <f t="shared" si="76"/>
        <v>0</v>
      </c>
      <c r="M374" s="55">
        <f t="shared" si="81"/>
        <v>0</v>
      </c>
      <c r="N374" s="2">
        <f t="shared" si="82"/>
        <v>0</v>
      </c>
      <c r="U374" s="4">
        <f>'American Financial'!J374</f>
        <v>0</v>
      </c>
      <c r="V374" s="2">
        <f t="shared" si="77"/>
        <v>0</v>
      </c>
      <c r="W374" s="2">
        <f t="shared" si="70"/>
        <v>0</v>
      </c>
    </row>
    <row r="375" spans="2:23" x14ac:dyDescent="0.2">
      <c r="B375">
        <f t="shared" si="83"/>
        <v>344</v>
      </c>
      <c r="C375" s="4">
        <f t="shared" si="78"/>
        <v>0</v>
      </c>
      <c r="D375" s="2">
        <f t="shared" si="71"/>
        <v>0</v>
      </c>
      <c r="E375" s="4">
        <f t="shared" si="72"/>
        <v>0</v>
      </c>
      <c r="F375" s="4">
        <f t="shared" si="79"/>
        <v>0</v>
      </c>
      <c r="G375" s="4">
        <f t="shared" si="73"/>
        <v>0</v>
      </c>
      <c r="H375" s="4">
        <f t="shared" si="74"/>
        <v>0</v>
      </c>
      <c r="I375" s="4">
        <f t="shared" si="75"/>
        <v>0</v>
      </c>
      <c r="J375" s="4">
        <f t="shared" si="80"/>
        <v>0</v>
      </c>
      <c r="L375" s="2">
        <f t="shared" si="76"/>
        <v>0</v>
      </c>
      <c r="M375" s="55">
        <f t="shared" si="81"/>
        <v>0</v>
      </c>
      <c r="N375" s="2">
        <f t="shared" si="82"/>
        <v>0</v>
      </c>
      <c r="U375" s="4">
        <f>'American Financial'!J375</f>
        <v>0</v>
      </c>
      <c r="V375" s="2">
        <f t="shared" si="77"/>
        <v>0</v>
      </c>
      <c r="W375" s="2">
        <f t="shared" si="70"/>
        <v>0</v>
      </c>
    </row>
    <row r="376" spans="2:23" x14ac:dyDescent="0.2">
      <c r="B376">
        <f t="shared" si="83"/>
        <v>345</v>
      </c>
      <c r="C376" s="4">
        <f t="shared" si="78"/>
        <v>0</v>
      </c>
      <c r="D376" s="2">
        <f t="shared" si="71"/>
        <v>0</v>
      </c>
      <c r="E376" s="4">
        <f t="shared" si="72"/>
        <v>0</v>
      </c>
      <c r="F376" s="4">
        <f t="shared" si="79"/>
        <v>0</v>
      </c>
      <c r="G376" s="4">
        <f t="shared" si="73"/>
        <v>0</v>
      </c>
      <c r="H376" s="4">
        <f t="shared" si="74"/>
        <v>0</v>
      </c>
      <c r="I376" s="4">
        <f t="shared" si="75"/>
        <v>0</v>
      </c>
      <c r="J376" s="4">
        <f t="shared" si="80"/>
        <v>0</v>
      </c>
      <c r="L376" s="2">
        <f t="shared" si="76"/>
        <v>0</v>
      </c>
      <c r="M376" s="55">
        <f t="shared" si="81"/>
        <v>0</v>
      </c>
      <c r="N376" s="2">
        <f t="shared" si="82"/>
        <v>0</v>
      </c>
      <c r="U376" s="4">
        <f>'American Financial'!J376</f>
        <v>0</v>
      </c>
      <c r="V376" s="2">
        <f t="shared" si="77"/>
        <v>0</v>
      </c>
      <c r="W376" s="2">
        <f t="shared" si="70"/>
        <v>0</v>
      </c>
    </row>
    <row r="377" spans="2:23" x14ac:dyDescent="0.2">
      <c r="B377">
        <f t="shared" si="83"/>
        <v>346</v>
      </c>
      <c r="C377" s="4">
        <f t="shared" si="78"/>
        <v>0</v>
      </c>
      <c r="D377" s="2">
        <f t="shared" si="71"/>
        <v>0</v>
      </c>
      <c r="E377" s="4">
        <f t="shared" si="72"/>
        <v>0</v>
      </c>
      <c r="F377" s="4">
        <f t="shared" si="79"/>
        <v>0</v>
      </c>
      <c r="G377" s="4">
        <f t="shared" si="73"/>
        <v>0</v>
      </c>
      <c r="H377" s="4">
        <f t="shared" si="74"/>
        <v>0</v>
      </c>
      <c r="I377" s="4">
        <f t="shared" si="75"/>
        <v>0</v>
      </c>
      <c r="J377" s="4">
        <f t="shared" si="80"/>
        <v>0</v>
      </c>
      <c r="L377" s="2">
        <f t="shared" si="76"/>
        <v>0</v>
      </c>
      <c r="M377" s="55">
        <f t="shared" si="81"/>
        <v>0</v>
      </c>
      <c r="N377" s="2">
        <f t="shared" si="82"/>
        <v>0</v>
      </c>
      <c r="U377" s="4">
        <f>'American Financial'!J377</f>
        <v>0</v>
      </c>
      <c r="V377" s="2">
        <f t="shared" si="77"/>
        <v>0</v>
      </c>
      <c r="W377" s="2">
        <f t="shared" si="70"/>
        <v>0</v>
      </c>
    </row>
    <row r="378" spans="2:23" x14ac:dyDescent="0.2">
      <c r="B378">
        <f t="shared" si="83"/>
        <v>347</v>
      </c>
      <c r="C378" s="4">
        <f t="shared" si="78"/>
        <v>0</v>
      </c>
      <c r="D378" s="2">
        <f t="shared" si="71"/>
        <v>0</v>
      </c>
      <c r="E378" s="4">
        <f t="shared" si="72"/>
        <v>0</v>
      </c>
      <c r="F378" s="4">
        <f t="shared" si="79"/>
        <v>0</v>
      </c>
      <c r="G378" s="4">
        <f t="shared" si="73"/>
        <v>0</v>
      </c>
      <c r="H378" s="4">
        <f t="shared" si="74"/>
        <v>0</v>
      </c>
      <c r="I378" s="4">
        <f t="shared" si="75"/>
        <v>0</v>
      </c>
      <c r="J378" s="4">
        <f t="shared" si="80"/>
        <v>0</v>
      </c>
      <c r="L378" s="2">
        <f t="shared" si="76"/>
        <v>0</v>
      </c>
      <c r="M378" s="55">
        <f t="shared" si="81"/>
        <v>0</v>
      </c>
      <c r="N378" s="2">
        <f t="shared" si="82"/>
        <v>0</v>
      </c>
      <c r="U378" s="4">
        <f>'American Financial'!J378</f>
        <v>0</v>
      </c>
      <c r="V378" s="2">
        <f t="shared" si="77"/>
        <v>0</v>
      </c>
      <c r="W378" s="2">
        <f t="shared" si="70"/>
        <v>0</v>
      </c>
    </row>
    <row r="379" spans="2:23" x14ac:dyDescent="0.2">
      <c r="B379">
        <f t="shared" si="83"/>
        <v>348</v>
      </c>
      <c r="C379" s="4">
        <f t="shared" si="78"/>
        <v>0</v>
      </c>
      <c r="D379" s="2">
        <f t="shared" si="71"/>
        <v>0</v>
      </c>
      <c r="E379" s="4">
        <f t="shared" si="72"/>
        <v>0</v>
      </c>
      <c r="F379" s="4">
        <f t="shared" si="79"/>
        <v>0</v>
      </c>
      <c r="G379" s="4">
        <f t="shared" si="73"/>
        <v>0</v>
      </c>
      <c r="H379" s="4">
        <f t="shared" si="74"/>
        <v>0</v>
      </c>
      <c r="I379" s="4">
        <f t="shared" si="75"/>
        <v>0</v>
      </c>
      <c r="J379" s="4">
        <f t="shared" si="80"/>
        <v>0</v>
      </c>
      <c r="L379" s="2">
        <f t="shared" si="76"/>
        <v>0</v>
      </c>
      <c r="M379" s="55">
        <f t="shared" si="81"/>
        <v>0</v>
      </c>
      <c r="N379" s="2">
        <f t="shared" si="82"/>
        <v>0</v>
      </c>
      <c r="U379" s="4">
        <f>'American Financial'!J379</f>
        <v>0</v>
      </c>
      <c r="V379" s="2">
        <f t="shared" si="77"/>
        <v>0</v>
      </c>
      <c r="W379" s="2">
        <f t="shared" si="70"/>
        <v>0</v>
      </c>
    </row>
    <row r="380" spans="2:23" x14ac:dyDescent="0.2">
      <c r="B380">
        <f t="shared" si="83"/>
        <v>349</v>
      </c>
      <c r="C380" s="4">
        <f t="shared" si="78"/>
        <v>0</v>
      </c>
      <c r="D380" s="2">
        <f t="shared" si="71"/>
        <v>0</v>
      </c>
      <c r="E380" s="4">
        <f t="shared" si="72"/>
        <v>0</v>
      </c>
      <c r="F380" s="4">
        <f t="shared" si="79"/>
        <v>0</v>
      </c>
      <c r="G380" s="4">
        <f t="shared" si="73"/>
        <v>0</v>
      </c>
      <c r="H380" s="4">
        <f t="shared" si="74"/>
        <v>0</v>
      </c>
      <c r="I380" s="4">
        <f t="shared" si="75"/>
        <v>0</v>
      </c>
      <c r="J380" s="4">
        <f t="shared" si="80"/>
        <v>0</v>
      </c>
      <c r="L380" s="2">
        <f t="shared" si="76"/>
        <v>0</v>
      </c>
      <c r="M380" s="55">
        <f t="shared" si="81"/>
        <v>0</v>
      </c>
      <c r="N380" s="2">
        <f t="shared" si="82"/>
        <v>0</v>
      </c>
      <c r="U380" s="4">
        <f>'American Financial'!J380</f>
        <v>0</v>
      </c>
      <c r="V380" s="2">
        <f t="shared" si="77"/>
        <v>0</v>
      </c>
      <c r="W380" s="2">
        <f t="shared" si="70"/>
        <v>0</v>
      </c>
    </row>
    <row r="381" spans="2:23" x14ac:dyDescent="0.2">
      <c r="B381">
        <f t="shared" si="83"/>
        <v>350</v>
      </c>
      <c r="C381" s="4">
        <f t="shared" si="78"/>
        <v>0</v>
      </c>
      <c r="D381" s="2">
        <f t="shared" si="71"/>
        <v>0</v>
      </c>
      <c r="E381" s="4">
        <f t="shared" si="72"/>
        <v>0</v>
      </c>
      <c r="F381" s="4">
        <f t="shared" si="79"/>
        <v>0</v>
      </c>
      <c r="G381" s="4">
        <f t="shared" si="73"/>
        <v>0</v>
      </c>
      <c r="H381" s="4">
        <f t="shared" si="74"/>
        <v>0</v>
      </c>
      <c r="I381" s="4">
        <f t="shared" si="75"/>
        <v>0</v>
      </c>
      <c r="J381" s="4">
        <f t="shared" si="80"/>
        <v>0</v>
      </c>
      <c r="L381" s="2">
        <f t="shared" si="76"/>
        <v>0</v>
      </c>
      <c r="M381" s="55">
        <f t="shared" si="81"/>
        <v>0</v>
      </c>
      <c r="N381" s="2">
        <f t="shared" si="82"/>
        <v>0</v>
      </c>
      <c r="U381" s="4">
        <f>'American Financial'!J381</f>
        <v>0</v>
      </c>
      <c r="V381" s="2">
        <f t="shared" si="77"/>
        <v>0</v>
      </c>
      <c r="W381" s="2">
        <f t="shared" si="70"/>
        <v>0</v>
      </c>
    </row>
    <row r="382" spans="2:23" x14ac:dyDescent="0.2">
      <c r="B382">
        <f t="shared" si="83"/>
        <v>351</v>
      </c>
      <c r="C382" s="4">
        <f t="shared" si="78"/>
        <v>0</v>
      </c>
      <c r="D382" s="2">
        <f t="shared" si="71"/>
        <v>0</v>
      </c>
      <c r="E382" s="4">
        <f t="shared" si="72"/>
        <v>0</v>
      </c>
      <c r="F382" s="4">
        <f t="shared" si="79"/>
        <v>0</v>
      </c>
      <c r="G382" s="4">
        <f t="shared" si="73"/>
        <v>0</v>
      </c>
      <c r="H382" s="4">
        <f t="shared" si="74"/>
        <v>0</v>
      </c>
      <c r="I382" s="4">
        <f t="shared" si="75"/>
        <v>0</v>
      </c>
      <c r="J382" s="4">
        <f t="shared" si="80"/>
        <v>0</v>
      </c>
      <c r="L382" s="2">
        <f t="shared" si="76"/>
        <v>0</v>
      </c>
      <c r="M382" s="55">
        <f t="shared" si="81"/>
        <v>0</v>
      </c>
      <c r="N382" s="2">
        <f t="shared" si="82"/>
        <v>0</v>
      </c>
      <c r="U382" s="4">
        <f>'American Financial'!J382</f>
        <v>0</v>
      </c>
      <c r="V382" s="2">
        <f t="shared" si="77"/>
        <v>0</v>
      </c>
      <c r="W382" s="2">
        <f t="shared" si="70"/>
        <v>0</v>
      </c>
    </row>
    <row r="383" spans="2:23" x14ac:dyDescent="0.2">
      <c r="B383">
        <f t="shared" si="83"/>
        <v>352</v>
      </c>
      <c r="C383" s="4">
        <f t="shared" si="78"/>
        <v>0</v>
      </c>
      <c r="D383" s="2">
        <f t="shared" si="71"/>
        <v>0</v>
      </c>
      <c r="E383" s="4">
        <f t="shared" si="72"/>
        <v>0</v>
      </c>
      <c r="F383" s="4">
        <f t="shared" si="79"/>
        <v>0</v>
      </c>
      <c r="G383" s="4">
        <f t="shared" si="73"/>
        <v>0</v>
      </c>
      <c r="H383" s="4">
        <f t="shared" si="74"/>
        <v>0</v>
      </c>
      <c r="I383" s="4">
        <f t="shared" si="75"/>
        <v>0</v>
      </c>
      <c r="J383" s="4">
        <f t="shared" si="80"/>
        <v>0</v>
      </c>
      <c r="L383" s="2">
        <f t="shared" si="76"/>
        <v>0</v>
      </c>
      <c r="M383" s="55">
        <f t="shared" si="81"/>
        <v>0</v>
      </c>
      <c r="N383" s="2">
        <f t="shared" si="82"/>
        <v>0</v>
      </c>
      <c r="U383" s="4">
        <f>'American Financial'!J383</f>
        <v>0</v>
      </c>
      <c r="V383" s="2">
        <f t="shared" si="77"/>
        <v>0</v>
      </c>
      <c r="W383" s="2">
        <f t="shared" si="70"/>
        <v>0</v>
      </c>
    </row>
    <row r="384" spans="2:23" x14ac:dyDescent="0.2">
      <c r="B384">
        <f t="shared" si="83"/>
        <v>353</v>
      </c>
      <c r="C384" s="4">
        <f t="shared" si="78"/>
        <v>0</v>
      </c>
      <c r="D384" s="2">
        <f t="shared" si="71"/>
        <v>0</v>
      </c>
      <c r="E384" s="4">
        <f t="shared" si="72"/>
        <v>0</v>
      </c>
      <c r="F384" s="4">
        <f t="shared" si="79"/>
        <v>0</v>
      </c>
      <c r="G384" s="4">
        <f t="shared" si="73"/>
        <v>0</v>
      </c>
      <c r="H384" s="4">
        <f t="shared" si="74"/>
        <v>0</v>
      </c>
      <c r="I384" s="4">
        <f t="shared" si="75"/>
        <v>0</v>
      </c>
      <c r="J384" s="4">
        <f t="shared" si="80"/>
        <v>0</v>
      </c>
      <c r="L384" s="2">
        <f t="shared" si="76"/>
        <v>0</v>
      </c>
      <c r="M384" s="55">
        <f t="shared" si="81"/>
        <v>0</v>
      </c>
      <c r="N384" s="2">
        <f t="shared" si="82"/>
        <v>0</v>
      </c>
      <c r="U384" s="4">
        <f>'American Financial'!J384</f>
        <v>0</v>
      </c>
      <c r="V384" s="2">
        <f t="shared" si="77"/>
        <v>0</v>
      </c>
      <c r="W384" s="2">
        <f t="shared" si="70"/>
        <v>0</v>
      </c>
    </row>
    <row r="385" spans="2:23" x14ac:dyDescent="0.2">
      <c r="B385">
        <f t="shared" si="83"/>
        <v>354</v>
      </c>
      <c r="C385" s="4">
        <f t="shared" si="78"/>
        <v>0</v>
      </c>
      <c r="D385" s="2">
        <f t="shared" si="71"/>
        <v>0</v>
      </c>
      <c r="E385" s="4">
        <f t="shared" si="72"/>
        <v>0</v>
      </c>
      <c r="F385" s="4">
        <f t="shared" si="79"/>
        <v>0</v>
      </c>
      <c r="G385" s="4">
        <f t="shared" si="73"/>
        <v>0</v>
      </c>
      <c r="H385" s="4">
        <f t="shared" si="74"/>
        <v>0</v>
      </c>
      <c r="I385" s="4">
        <f t="shared" si="75"/>
        <v>0</v>
      </c>
      <c r="J385" s="4">
        <f t="shared" si="80"/>
        <v>0</v>
      </c>
      <c r="L385" s="2">
        <f t="shared" si="76"/>
        <v>0</v>
      </c>
      <c r="M385" s="55">
        <f t="shared" si="81"/>
        <v>0</v>
      </c>
      <c r="N385" s="2">
        <f t="shared" si="82"/>
        <v>0</v>
      </c>
      <c r="U385" s="4">
        <f>'American Financial'!J385</f>
        <v>0</v>
      </c>
      <c r="V385" s="2">
        <f t="shared" si="77"/>
        <v>0</v>
      </c>
      <c r="W385" s="2">
        <f t="shared" si="70"/>
        <v>0</v>
      </c>
    </row>
    <row r="386" spans="2:23" x14ac:dyDescent="0.2">
      <c r="B386">
        <f t="shared" si="83"/>
        <v>355</v>
      </c>
      <c r="C386" s="4">
        <f t="shared" si="78"/>
        <v>0</v>
      </c>
      <c r="D386" s="2">
        <f t="shared" si="71"/>
        <v>0</v>
      </c>
      <c r="E386" s="4">
        <f t="shared" si="72"/>
        <v>0</v>
      </c>
      <c r="F386" s="4">
        <f t="shared" si="79"/>
        <v>0</v>
      </c>
      <c r="G386" s="4">
        <f t="shared" si="73"/>
        <v>0</v>
      </c>
      <c r="H386" s="4">
        <f t="shared" si="74"/>
        <v>0</v>
      </c>
      <c r="I386" s="4">
        <f t="shared" si="75"/>
        <v>0</v>
      </c>
      <c r="J386" s="4">
        <f t="shared" si="80"/>
        <v>0</v>
      </c>
      <c r="L386" s="2">
        <f t="shared" si="76"/>
        <v>0</v>
      </c>
      <c r="M386" s="55">
        <f t="shared" si="81"/>
        <v>0</v>
      </c>
      <c r="N386" s="2">
        <f t="shared" si="82"/>
        <v>0</v>
      </c>
      <c r="U386" s="4">
        <f>'American Financial'!J386</f>
        <v>0</v>
      </c>
      <c r="V386" s="2">
        <f t="shared" si="77"/>
        <v>0</v>
      </c>
      <c r="W386" s="2">
        <f t="shared" si="70"/>
        <v>0</v>
      </c>
    </row>
    <row r="387" spans="2:23" x14ac:dyDescent="0.2">
      <c r="B387">
        <f t="shared" si="83"/>
        <v>356</v>
      </c>
      <c r="C387" s="4">
        <f t="shared" si="78"/>
        <v>0</v>
      </c>
      <c r="D387" s="2">
        <f t="shared" si="71"/>
        <v>0</v>
      </c>
      <c r="E387" s="4">
        <f t="shared" si="72"/>
        <v>0</v>
      </c>
      <c r="F387" s="4">
        <f t="shared" si="79"/>
        <v>0</v>
      </c>
      <c r="G387" s="4">
        <f t="shared" si="73"/>
        <v>0</v>
      </c>
      <c r="H387" s="4">
        <f t="shared" si="74"/>
        <v>0</v>
      </c>
      <c r="I387" s="4">
        <f t="shared" si="75"/>
        <v>0</v>
      </c>
      <c r="J387" s="4">
        <f t="shared" si="80"/>
        <v>0</v>
      </c>
      <c r="L387" s="2">
        <f t="shared" si="76"/>
        <v>0</v>
      </c>
      <c r="M387" s="55">
        <f t="shared" si="81"/>
        <v>0</v>
      </c>
      <c r="N387" s="2">
        <f t="shared" si="82"/>
        <v>0</v>
      </c>
      <c r="U387" s="4">
        <f>'American Financial'!J387</f>
        <v>0</v>
      </c>
      <c r="V387" s="2">
        <f t="shared" si="77"/>
        <v>0</v>
      </c>
      <c r="W387" s="2">
        <f t="shared" si="70"/>
        <v>0</v>
      </c>
    </row>
    <row r="388" spans="2:23" x14ac:dyDescent="0.2">
      <c r="B388">
        <f t="shared" si="83"/>
        <v>357</v>
      </c>
      <c r="C388" s="4">
        <f t="shared" si="78"/>
        <v>0</v>
      </c>
      <c r="D388" s="2">
        <f t="shared" si="71"/>
        <v>0</v>
      </c>
      <c r="E388" s="4">
        <f t="shared" si="72"/>
        <v>0</v>
      </c>
      <c r="F388" s="4">
        <f t="shared" si="79"/>
        <v>0</v>
      </c>
      <c r="G388" s="4">
        <f t="shared" si="73"/>
        <v>0</v>
      </c>
      <c r="H388" s="4">
        <f t="shared" si="74"/>
        <v>0</v>
      </c>
      <c r="I388" s="4">
        <f t="shared" si="75"/>
        <v>0</v>
      </c>
      <c r="J388" s="4">
        <f t="shared" si="80"/>
        <v>0</v>
      </c>
      <c r="L388" s="2">
        <f t="shared" si="76"/>
        <v>0</v>
      </c>
      <c r="M388" s="55">
        <f t="shared" si="81"/>
        <v>0</v>
      </c>
      <c r="N388" s="2">
        <f t="shared" si="82"/>
        <v>0</v>
      </c>
      <c r="U388" s="4">
        <f>'American Financial'!J388</f>
        <v>0</v>
      </c>
      <c r="V388" s="2">
        <f t="shared" si="77"/>
        <v>0</v>
      </c>
      <c r="W388" s="2">
        <f t="shared" si="70"/>
        <v>0</v>
      </c>
    </row>
    <row r="389" spans="2:23" x14ac:dyDescent="0.2">
      <c r="B389">
        <f t="shared" si="83"/>
        <v>358</v>
      </c>
      <c r="C389" s="4">
        <f t="shared" si="78"/>
        <v>0</v>
      </c>
      <c r="D389" s="2">
        <f t="shared" si="71"/>
        <v>0</v>
      </c>
      <c r="E389" s="4">
        <f t="shared" si="72"/>
        <v>0</v>
      </c>
      <c r="F389" s="4">
        <f t="shared" si="79"/>
        <v>0</v>
      </c>
      <c r="G389" s="4">
        <f t="shared" si="73"/>
        <v>0</v>
      </c>
      <c r="H389" s="4">
        <f t="shared" si="74"/>
        <v>0</v>
      </c>
      <c r="I389" s="4">
        <f t="shared" si="75"/>
        <v>0</v>
      </c>
      <c r="J389" s="4">
        <f t="shared" si="80"/>
        <v>0</v>
      </c>
      <c r="L389" s="2">
        <f t="shared" si="76"/>
        <v>0</v>
      </c>
      <c r="M389" s="55">
        <f t="shared" si="81"/>
        <v>0</v>
      </c>
      <c r="N389" s="2">
        <f t="shared" si="82"/>
        <v>0</v>
      </c>
      <c r="U389" s="4">
        <f>'American Financial'!J389</f>
        <v>0</v>
      </c>
      <c r="V389" s="2">
        <f t="shared" si="77"/>
        <v>0</v>
      </c>
      <c r="W389" s="2">
        <f t="shared" si="70"/>
        <v>0</v>
      </c>
    </row>
    <row r="390" spans="2:23" x14ac:dyDescent="0.2">
      <c r="B390">
        <f t="shared" si="83"/>
        <v>359</v>
      </c>
      <c r="C390" s="4">
        <f t="shared" si="78"/>
        <v>0</v>
      </c>
      <c r="D390" s="2">
        <f t="shared" si="71"/>
        <v>0</v>
      </c>
      <c r="E390" s="4">
        <f t="shared" si="72"/>
        <v>0</v>
      </c>
      <c r="F390" s="4">
        <f t="shared" si="79"/>
        <v>0</v>
      </c>
      <c r="G390" s="4">
        <f t="shared" si="73"/>
        <v>0</v>
      </c>
      <c r="H390" s="4">
        <f t="shared" si="74"/>
        <v>0</v>
      </c>
      <c r="I390" s="4">
        <f t="shared" si="75"/>
        <v>0</v>
      </c>
      <c r="J390" s="4">
        <f t="shared" si="80"/>
        <v>0</v>
      </c>
      <c r="L390" s="2">
        <f t="shared" si="76"/>
        <v>0</v>
      </c>
      <c r="M390" s="55">
        <f t="shared" si="81"/>
        <v>0</v>
      </c>
      <c r="N390" s="2">
        <f t="shared" si="82"/>
        <v>0</v>
      </c>
      <c r="U390" s="4">
        <f>'American Financial'!J390</f>
        <v>0</v>
      </c>
      <c r="V390" s="2">
        <f t="shared" si="77"/>
        <v>0</v>
      </c>
      <c r="W390" s="2">
        <f t="shared" si="70"/>
        <v>0</v>
      </c>
    </row>
    <row r="391" spans="2:23" x14ac:dyDescent="0.2">
      <c r="B391">
        <f t="shared" si="83"/>
        <v>360</v>
      </c>
      <c r="C391" s="4">
        <f t="shared" si="78"/>
        <v>0</v>
      </c>
      <c r="D391" s="2">
        <f t="shared" si="71"/>
        <v>0</v>
      </c>
      <c r="E391" s="4">
        <f t="shared" si="72"/>
        <v>0</v>
      </c>
      <c r="F391" s="4">
        <f t="shared" si="79"/>
        <v>0</v>
      </c>
      <c r="G391" s="4">
        <f t="shared" si="73"/>
        <v>0</v>
      </c>
      <c r="H391" s="4">
        <v>0</v>
      </c>
      <c r="I391" s="4">
        <f t="shared" si="75"/>
        <v>0</v>
      </c>
      <c r="J391" s="4">
        <f t="shared" si="80"/>
        <v>0</v>
      </c>
      <c r="L391" s="2">
        <f t="shared" si="76"/>
        <v>0</v>
      </c>
      <c r="M391" s="55">
        <f t="shared" si="81"/>
        <v>0</v>
      </c>
      <c r="N391" s="2">
        <f t="shared" si="82"/>
        <v>0</v>
      </c>
      <c r="U391" s="4">
        <f>'American Financial'!J391</f>
        <v>0</v>
      </c>
      <c r="V391" s="2">
        <f t="shared" si="77"/>
        <v>0</v>
      </c>
      <c r="W391" s="2">
        <f>V391-U391</f>
        <v>0</v>
      </c>
    </row>
    <row r="392" spans="2:23" x14ac:dyDescent="0.2">
      <c r="J39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499984740745262"/>
  </sheetPr>
  <dimension ref="A3:R395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.6640625" customWidth="1"/>
    <col min="2" max="2" width="29" customWidth="1"/>
    <col min="3" max="3" width="14.83203125" customWidth="1"/>
    <col min="4" max="4" width="14.83203125" style="16" customWidth="1"/>
    <col min="5" max="12" width="14.83203125" customWidth="1"/>
    <col min="13" max="15" width="12.33203125" style="20" customWidth="1"/>
    <col min="17" max="18" width="12.33203125" style="20" customWidth="1"/>
    <col min="19" max="19" width="10.6640625" customWidth="1"/>
  </cols>
  <sheetData>
    <row r="3" spans="1:8" x14ac:dyDescent="0.2">
      <c r="A3" s="1" t="s">
        <v>0</v>
      </c>
    </row>
    <row r="4" spans="1:8" x14ac:dyDescent="0.2">
      <c r="B4" t="s">
        <v>1</v>
      </c>
      <c r="C4" s="62">
        <v>7500000</v>
      </c>
    </row>
    <row r="5" spans="1:8" x14ac:dyDescent="0.2">
      <c r="B5" t="s">
        <v>2</v>
      </c>
      <c r="C5" s="56">
        <v>25</v>
      </c>
    </row>
    <row r="6" spans="1:8" x14ac:dyDescent="0.2">
      <c r="B6" t="s">
        <v>3</v>
      </c>
      <c r="C6" s="56">
        <v>12</v>
      </c>
    </row>
    <row r="7" spans="1:8" x14ac:dyDescent="0.2">
      <c r="B7" t="s">
        <v>23</v>
      </c>
      <c r="C7" s="56">
        <v>18</v>
      </c>
    </row>
    <row r="8" spans="1:8" x14ac:dyDescent="0.2">
      <c r="B8" t="s">
        <v>32</v>
      </c>
      <c r="C8" s="57">
        <v>3.2000000000000001E-2</v>
      </c>
      <c r="D8" s="3"/>
    </row>
    <row r="9" spans="1:8" x14ac:dyDescent="0.2">
      <c r="B9" t="s">
        <v>33</v>
      </c>
      <c r="C9" s="63">
        <v>300</v>
      </c>
      <c r="D9" s="3"/>
    </row>
    <row r="10" spans="1:8" x14ac:dyDescent="0.2">
      <c r="B10" t="s">
        <v>5</v>
      </c>
      <c r="C10" s="57">
        <v>0</v>
      </c>
      <c r="D10" s="3"/>
      <c r="E10" t="s">
        <v>88</v>
      </c>
      <c r="F10" t="s">
        <v>89</v>
      </c>
      <c r="G10" t="s">
        <v>92</v>
      </c>
      <c r="H10" t="s">
        <v>87</v>
      </c>
    </row>
    <row r="11" spans="1:8" x14ac:dyDescent="0.2">
      <c r="B11" t="s">
        <v>6</v>
      </c>
      <c r="C11" s="57">
        <f>H11</f>
        <v>8.3000000000000001E-3</v>
      </c>
      <c r="E11" s="71">
        <v>5.0000000000000001E-3</v>
      </c>
      <c r="F11" s="72">
        <v>25000</v>
      </c>
      <c r="G11" s="71">
        <v>3.3E-3</v>
      </c>
      <c r="H11" s="71">
        <f>E11+G11</f>
        <v>8.3000000000000001E-3</v>
      </c>
    </row>
    <row r="12" spans="1:8" x14ac:dyDescent="0.2">
      <c r="B12" t="s">
        <v>7</v>
      </c>
      <c r="C12" s="56">
        <v>120</v>
      </c>
      <c r="E12" s="36"/>
      <c r="F12" s="35"/>
      <c r="G12" s="3"/>
    </row>
    <row r="13" spans="1:8" x14ac:dyDescent="0.2">
      <c r="B13" t="s">
        <v>8</v>
      </c>
      <c r="C13" s="57">
        <v>0</v>
      </c>
      <c r="D13" s="3"/>
    </row>
    <row r="14" spans="1:8" x14ac:dyDescent="0.2">
      <c r="C14" s="3"/>
      <c r="D14" s="3"/>
    </row>
    <row r="16" spans="1:8" x14ac:dyDescent="0.2">
      <c r="A16" s="1" t="s">
        <v>9</v>
      </c>
    </row>
    <row r="17" spans="1:18" x14ac:dyDescent="0.2">
      <c r="B17" t="s">
        <v>10</v>
      </c>
      <c r="C17" s="55">
        <f>C11*C4</f>
        <v>62250</v>
      </c>
    </row>
    <row r="18" spans="1:18" x14ac:dyDescent="0.2">
      <c r="B18" t="s">
        <v>11</v>
      </c>
      <c r="C18" s="55">
        <f>C10*C4</f>
        <v>0</v>
      </c>
    </row>
    <row r="19" spans="1:18" x14ac:dyDescent="0.2">
      <c r="B19" t="s">
        <v>12</v>
      </c>
      <c r="C19" s="55">
        <f>C4-C17-C18</f>
        <v>7437750</v>
      </c>
    </row>
    <row r="20" spans="1:18" x14ac:dyDescent="0.2">
      <c r="B20" t="s">
        <v>34</v>
      </c>
      <c r="C20" s="59">
        <f>PMT(C8/C6,(C5*C6)-C7,-C4,0)</f>
        <v>37871.245274912995</v>
      </c>
      <c r="D20" s="17"/>
    </row>
    <row r="21" spans="1:18" x14ac:dyDescent="0.2">
      <c r="B21" t="s">
        <v>13</v>
      </c>
      <c r="C21" s="59">
        <f>VLOOKUP(C12,B31:G391,6)</f>
        <v>23466.392088181463</v>
      </c>
      <c r="D21" s="17"/>
    </row>
    <row r="22" spans="1:18" x14ac:dyDescent="0.2">
      <c r="B22" t="s">
        <v>14</v>
      </c>
      <c r="C22" s="59">
        <v>0</v>
      </c>
      <c r="D22" s="17"/>
    </row>
    <row r="23" spans="1:18" x14ac:dyDescent="0.2">
      <c r="B23" t="s">
        <v>15</v>
      </c>
      <c r="C23" s="55">
        <f>SUM(C21:C22)</f>
        <v>23466.392088181463</v>
      </c>
      <c r="P23" s="15"/>
    </row>
    <row r="25" spans="1:18" x14ac:dyDescent="0.2">
      <c r="B25" s="50" t="s">
        <v>76</v>
      </c>
      <c r="C25" s="60">
        <f>'2015 Budget'!B15/SUM(E35:E46)</f>
        <v>3.0770416666666667</v>
      </c>
    </row>
    <row r="26" spans="1:18" x14ac:dyDescent="0.2">
      <c r="B26" s="50" t="s">
        <v>77</v>
      </c>
      <c r="C26" s="60">
        <f>'2015 Budget'!B15/(C6*C20)</f>
        <v>1.6250015780204554</v>
      </c>
    </row>
    <row r="27" spans="1:18" x14ac:dyDescent="0.2">
      <c r="B27" s="1" t="s">
        <v>35</v>
      </c>
      <c r="C27" s="61">
        <f>C6*IRR(K34:K154)</f>
        <v>3.3140385845455533E-2</v>
      </c>
      <c r="D27" s="3"/>
      <c r="Q27" s="20" t="s">
        <v>82</v>
      </c>
      <c r="R27" s="24">
        <v>0.03</v>
      </c>
    </row>
    <row r="29" spans="1:18" s="15" customFormat="1" ht="64" x14ac:dyDescent="0.2">
      <c r="A29" s="12"/>
      <c r="B29" s="13" t="s">
        <v>16</v>
      </c>
      <c r="C29" s="14" t="s">
        <v>17</v>
      </c>
      <c r="D29" s="18" t="s">
        <v>31</v>
      </c>
      <c r="E29" s="14" t="s">
        <v>24</v>
      </c>
      <c r="F29" s="14" t="s">
        <v>18</v>
      </c>
      <c r="G29" s="14" t="s">
        <v>19</v>
      </c>
      <c r="H29" s="14" t="s">
        <v>20</v>
      </c>
      <c r="I29" s="14" t="s">
        <v>14</v>
      </c>
      <c r="J29" s="14" t="s">
        <v>21</v>
      </c>
      <c r="K29" s="14" t="s">
        <v>22</v>
      </c>
      <c r="M29" s="14" t="s">
        <v>37</v>
      </c>
      <c r="N29" s="14" t="s">
        <v>43</v>
      </c>
      <c r="O29" s="14" t="s">
        <v>39</v>
      </c>
      <c r="P29"/>
      <c r="Q29" s="14" t="s">
        <v>38</v>
      </c>
      <c r="R29" s="14" t="s">
        <v>44</v>
      </c>
    </row>
    <row r="30" spans="1:18" s="15" customFormat="1" x14ac:dyDescent="0.2">
      <c r="B30" s="31"/>
      <c r="C30" s="32"/>
      <c r="D30" s="33"/>
      <c r="E30" s="32"/>
      <c r="F30" s="32"/>
      <c r="G30" s="32"/>
      <c r="H30" s="32"/>
      <c r="I30" s="32"/>
      <c r="J30" s="32"/>
      <c r="K30" s="32"/>
      <c r="M30" s="20"/>
      <c r="N30" s="20"/>
      <c r="O30" s="20"/>
      <c r="P30"/>
      <c r="Q30" s="32"/>
      <c r="R30" s="32"/>
    </row>
    <row r="31" spans="1:18" s="15" customFormat="1" x14ac:dyDescent="0.2">
      <c r="B31" s="31"/>
      <c r="C31" s="32"/>
      <c r="D31" s="33"/>
      <c r="E31" s="32"/>
      <c r="F31" s="32"/>
      <c r="G31" s="32"/>
      <c r="H31" s="32"/>
      <c r="I31" s="32"/>
      <c r="J31" s="32"/>
      <c r="K31" s="32"/>
      <c r="M31" s="22">
        <v>42186</v>
      </c>
      <c r="N31" s="20"/>
      <c r="O31" s="24">
        <v>1.92E-3</v>
      </c>
      <c r="P31"/>
      <c r="Q31" s="32"/>
      <c r="R31" s="32"/>
    </row>
    <row r="32" spans="1:18" s="15" customFormat="1" x14ac:dyDescent="0.2">
      <c r="B32" s="31"/>
      <c r="C32" s="32"/>
      <c r="D32" s="33"/>
      <c r="E32" s="32"/>
      <c r="F32" s="32"/>
      <c r="G32" s="32"/>
      <c r="H32" s="32"/>
      <c r="I32" s="32"/>
      <c r="J32" s="32"/>
      <c r="K32" s="32"/>
      <c r="M32" s="22">
        <f>EDATE(M31,1)</f>
        <v>42217</v>
      </c>
      <c r="N32" s="20" t="s">
        <v>40</v>
      </c>
      <c r="O32" s="27">
        <v>2E-3</v>
      </c>
      <c r="P32"/>
      <c r="Q32" s="32"/>
      <c r="R32" s="32"/>
    </row>
    <row r="33" spans="2:18" s="15" customFormat="1" x14ac:dyDescent="0.2">
      <c r="B33" s="31"/>
      <c r="C33" s="32"/>
      <c r="D33" s="33"/>
      <c r="E33" s="32"/>
      <c r="F33" s="32"/>
      <c r="G33" s="32"/>
      <c r="H33" s="32"/>
      <c r="I33" s="32"/>
      <c r="J33" s="32"/>
      <c r="K33" s="32"/>
      <c r="M33" s="22">
        <f>EDATE(M32,1)</f>
        <v>42248</v>
      </c>
      <c r="N33" s="20"/>
      <c r="O33" s="24">
        <v>2.0999999999999999E-3</v>
      </c>
      <c r="P33"/>
      <c r="Q33" s="32"/>
      <c r="R33" s="32"/>
    </row>
    <row r="34" spans="2:18" x14ac:dyDescent="0.2">
      <c r="B34">
        <v>0</v>
      </c>
      <c r="K34" s="2">
        <f>C19</f>
        <v>7437750</v>
      </c>
      <c r="M34" s="22">
        <f>EDATE(M33,1)</f>
        <v>42278</v>
      </c>
      <c r="N34" s="20" t="s">
        <v>41</v>
      </c>
      <c r="O34" s="24">
        <v>2.3E-3</v>
      </c>
      <c r="Q34" s="20">
        <v>0</v>
      </c>
      <c r="R34" s="23"/>
    </row>
    <row r="35" spans="2:18" x14ac:dyDescent="0.2">
      <c r="B35">
        <v>1</v>
      </c>
      <c r="C35" s="2">
        <f>C4</f>
        <v>7500000</v>
      </c>
      <c r="D35" s="29">
        <f>R35/$C$6</f>
        <v>2.6666666666666666E-3</v>
      </c>
      <c r="E35" s="2">
        <f t="shared" ref="E35:E46" si="0">IF(B35&lt;=$C$12,IF(B35&lt;=$C$7,ROUND($C$4*$C$8/$C$6,2),$C$20),0)</f>
        <v>20000</v>
      </c>
      <c r="F35" s="4">
        <f>E35</f>
        <v>20000</v>
      </c>
      <c r="G35" s="4">
        <f t="shared" ref="G35:G46" si="1">IF(B35&lt;=$C$12,E35-F35,0)</f>
        <v>0</v>
      </c>
      <c r="H35" s="4">
        <f t="shared" ref="H35:H52" si="2">IF(B35&lt;=$C$12,C35-G35,0)</f>
        <v>7500000</v>
      </c>
      <c r="I35" s="4">
        <f t="shared" ref="I35:I98" si="3">IF(B35=$C$12,$C$13*H35,0)</f>
        <v>0</v>
      </c>
      <c r="J35" s="4">
        <f t="shared" ref="J35:J98" si="4">IF(B35=$C$12,H35+I35,0)</f>
        <v>0</v>
      </c>
      <c r="K35" s="4">
        <f t="shared" ref="K35:K98" si="5">IF(B35&lt;=$C$12,-E35-J35,0)</f>
        <v>-20000</v>
      </c>
      <c r="M35" s="22">
        <f t="shared" ref="M35:M67" si="6">EDATE(M34,1)</f>
        <v>42309</v>
      </c>
      <c r="N35" s="20" t="s">
        <v>42</v>
      </c>
      <c r="O35" s="24">
        <v>2.5000000000000001E-3</v>
      </c>
      <c r="Q35" s="26">
        <v>1</v>
      </c>
      <c r="R35" s="28">
        <f>O32+R$27</f>
        <v>3.2000000000000001E-2</v>
      </c>
    </row>
    <row r="36" spans="2:18" x14ac:dyDescent="0.2">
      <c r="B36">
        <f>B35+1</f>
        <v>2</v>
      </c>
      <c r="C36" s="4">
        <f t="shared" ref="C36:C99" si="7">IF(B36&lt;=$C$12,H35,0)</f>
        <v>7500000</v>
      </c>
      <c r="D36" s="29">
        <f t="shared" ref="D36:D99" si="8">R36/$C$6</f>
        <v>2.6666666666666666E-3</v>
      </c>
      <c r="E36" s="2">
        <f t="shared" si="0"/>
        <v>20000</v>
      </c>
      <c r="F36" s="4">
        <f t="shared" ref="F36:F52" si="9">E36</f>
        <v>20000</v>
      </c>
      <c r="G36" s="4">
        <f t="shared" si="1"/>
        <v>0</v>
      </c>
      <c r="H36" s="4">
        <f t="shared" si="2"/>
        <v>7500000</v>
      </c>
      <c r="I36" s="4">
        <f t="shared" si="3"/>
        <v>0</v>
      </c>
      <c r="J36" s="4">
        <f t="shared" si="4"/>
        <v>0</v>
      </c>
      <c r="K36" s="4">
        <f t="shared" si="5"/>
        <v>-20000</v>
      </c>
      <c r="M36" s="22">
        <f t="shared" si="6"/>
        <v>42339</v>
      </c>
      <c r="O36" s="24">
        <v>3.0000000000000001E-3</v>
      </c>
      <c r="Q36" s="20">
        <f>Q35+1</f>
        <v>2</v>
      </c>
      <c r="R36" s="25">
        <f>R35</f>
        <v>3.2000000000000001E-2</v>
      </c>
    </row>
    <row r="37" spans="2:18" x14ac:dyDescent="0.2">
      <c r="B37">
        <f t="shared" ref="B37:B100" si="10">B36+1</f>
        <v>3</v>
      </c>
      <c r="C37" s="4">
        <f t="shared" si="7"/>
        <v>7500000</v>
      </c>
      <c r="D37" s="29">
        <f t="shared" si="8"/>
        <v>2.6666666666666666E-3</v>
      </c>
      <c r="E37" s="2">
        <f t="shared" si="0"/>
        <v>20000</v>
      </c>
      <c r="F37" s="4">
        <f t="shared" si="9"/>
        <v>20000</v>
      </c>
      <c r="G37" s="4">
        <f t="shared" si="1"/>
        <v>0</v>
      </c>
      <c r="H37" s="4">
        <f t="shared" si="2"/>
        <v>7500000</v>
      </c>
      <c r="I37" s="4">
        <f t="shared" si="3"/>
        <v>0</v>
      </c>
      <c r="J37" s="4">
        <f t="shared" si="4"/>
        <v>0</v>
      </c>
      <c r="K37" s="4">
        <f t="shared" si="5"/>
        <v>-20000</v>
      </c>
      <c r="M37" s="22">
        <f t="shared" si="6"/>
        <v>42370</v>
      </c>
      <c r="O37" s="24">
        <v>3.3E-3</v>
      </c>
      <c r="Q37" s="20">
        <f t="shared" ref="Q37:Q100" si="11">Q36+1</f>
        <v>3</v>
      </c>
      <c r="R37" s="25">
        <f t="shared" ref="R37:R46" si="12">R36</f>
        <v>3.2000000000000001E-2</v>
      </c>
    </row>
    <row r="38" spans="2:18" x14ac:dyDescent="0.2">
      <c r="B38">
        <f t="shared" si="10"/>
        <v>4</v>
      </c>
      <c r="C38" s="4">
        <f t="shared" si="7"/>
        <v>7500000</v>
      </c>
      <c r="D38" s="29">
        <f t="shared" si="8"/>
        <v>2.6666666666666666E-3</v>
      </c>
      <c r="E38" s="2">
        <f t="shared" si="0"/>
        <v>20000</v>
      </c>
      <c r="F38" s="4">
        <f t="shared" si="9"/>
        <v>20000</v>
      </c>
      <c r="G38" s="4">
        <f t="shared" si="1"/>
        <v>0</v>
      </c>
      <c r="H38" s="4">
        <f t="shared" si="2"/>
        <v>7500000</v>
      </c>
      <c r="I38" s="4">
        <f t="shared" si="3"/>
        <v>0</v>
      </c>
      <c r="J38" s="4">
        <f t="shared" si="4"/>
        <v>0</v>
      </c>
      <c r="K38" s="4">
        <f t="shared" si="5"/>
        <v>-20000</v>
      </c>
      <c r="M38" s="22">
        <f t="shared" si="6"/>
        <v>42401</v>
      </c>
      <c r="O38" s="24">
        <v>3.7000000000000002E-3</v>
      </c>
      <c r="Q38" s="20">
        <f t="shared" si="11"/>
        <v>4</v>
      </c>
      <c r="R38" s="25">
        <f t="shared" si="12"/>
        <v>3.2000000000000001E-2</v>
      </c>
    </row>
    <row r="39" spans="2:18" x14ac:dyDescent="0.2">
      <c r="B39">
        <f t="shared" si="10"/>
        <v>5</v>
      </c>
      <c r="C39" s="4">
        <f t="shared" si="7"/>
        <v>7500000</v>
      </c>
      <c r="D39" s="29">
        <f t="shared" si="8"/>
        <v>2.6666666666666666E-3</v>
      </c>
      <c r="E39" s="2">
        <f t="shared" si="0"/>
        <v>20000</v>
      </c>
      <c r="F39" s="4">
        <f t="shared" si="9"/>
        <v>20000</v>
      </c>
      <c r="G39" s="4">
        <f t="shared" si="1"/>
        <v>0</v>
      </c>
      <c r="H39" s="4">
        <f t="shared" si="2"/>
        <v>7500000</v>
      </c>
      <c r="I39" s="4">
        <f t="shared" si="3"/>
        <v>0</v>
      </c>
      <c r="J39" s="4">
        <f t="shared" si="4"/>
        <v>0</v>
      </c>
      <c r="K39" s="4">
        <f t="shared" si="5"/>
        <v>-20000</v>
      </c>
      <c r="M39" s="22">
        <f t="shared" si="6"/>
        <v>42430</v>
      </c>
      <c r="O39" s="24">
        <v>4.1000000000000003E-3</v>
      </c>
      <c r="Q39" s="20">
        <f t="shared" si="11"/>
        <v>5</v>
      </c>
      <c r="R39" s="25">
        <f t="shared" si="12"/>
        <v>3.2000000000000001E-2</v>
      </c>
    </row>
    <row r="40" spans="2:18" x14ac:dyDescent="0.2">
      <c r="B40">
        <f t="shared" si="10"/>
        <v>6</v>
      </c>
      <c r="C40" s="4">
        <f t="shared" si="7"/>
        <v>7500000</v>
      </c>
      <c r="D40" s="29">
        <f t="shared" si="8"/>
        <v>2.6666666666666666E-3</v>
      </c>
      <c r="E40" s="2">
        <f t="shared" si="0"/>
        <v>20000</v>
      </c>
      <c r="F40" s="4">
        <f t="shared" si="9"/>
        <v>20000</v>
      </c>
      <c r="G40" s="4">
        <f t="shared" si="1"/>
        <v>0</v>
      </c>
      <c r="H40" s="4">
        <f t="shared" si="2"/>
        <v>7500000</v>
      </c>
      <c r="I40" s="4">
        <f t="shared" si="3"/>
        <v>0</v>
      </c>
      <c r="J40" s="4">
        <f t="shared" si="4"/>
        <v>0</v>
      </c>
      <c r="K40" s="4">
        <f t="shared" si="5"/>
        <v>-20000</v>
      </c>
      <c r="M40" s="22">
        <f t="shared" si="6"/>
        <v>42461</v>
      </c>
      <c r="O40" s="24">
        <v>4.1999999999999997E-3</v>
      </c>
      <c r="Q40" s="20">
        <f t="shared" si="11"/>
        <v>6</v>
      </c>
      <c r="R40" s="25">
        <f t="shared" si="12"/>
        <v>3.2000000000000001E-2</v>
      </c>
    </row>
    <row r="41" spans="2:18" x14ac:dyDescent="0.2">
      <c r="B41">
        <f t="shared" si="10"/>
        <v>7</v>
      </c>
      <c r="C41" s="4">
        <f t="shared" si="7"/>
        <v>7500000</v>
      </c>
      <c r="D41" s="29">
        <f t="shared" si="8"/>
        <v>2.6666666666666666E-3</v>
      </c>
      <c r="E41" s="2">
        <f t="shared" si="0"/>
        <v>20000</v>
      </c>
      <c r="F41" s="4">
        <f t="shared" si="9"/>
        <v>20000</v>
      </c>
      <c r="G41" s="4">
        <f t="shared" si="1"/>
        <v>0</v>
      </c>
      <c r="H41" s="4">
        <f t="shared" si="2"/>
        <v>7500000</v>
      </c>
      <c r="I41" s="4">
        <f t="shared" si="3"/>
        <v>0</v>
      </c>
      <c r="J41" s="4">
        <f t="shared" si="4"/>
        <v>0</v>
      </c>
      <c r="K41" s="4">
        <f t="shared" si="5"/>
        <v>-20000</v>
      </c>
      <c r="M41" s="22">
        <f t="shared" si="6"/>
        <v>42491</v>
      </c>
      <c r="O41" s="24">
        <v>4.1999999999999997E-3</v>
      </c>
      <c r="Q41" s="20">
        <f t="shared" si="11"/>
        <v>7</v>
      </c>
      <c r="R41" s="25">
        <f t="shared" si="12"/>
        <v>3.2000000000000001E-2</v>
      </c>
    </row>
    <row r="42" spans="2:18" x14ac:dyDescent="0.2">
      <c r="B42">
        <f t="shared" si="10"/>
        <v>8</v>
      </c>
      <c r="C42" s="4">
        <f t="shared" si="7"/>
        <v>7500000</v>
      </c>
      <c r="D42" s="29">
        <f t="shared" si="8"/>
        <v>2.6666666666666666E-3</v>
      </c>
      <c r="E42" s="2">
        <f t="shared" si="0"/>
        <v>20000</v>
      </c>
      <c r="F42" s="4">
        <f t="shared" si="9"/>
        <v>20000</v>
      </c>
      <c r="G42" s="4">
        <f t="shared" si="1"/>
        <v>0</v>
      </c>
      <c r="H42" s="4">
        <f t="shared" si="2"/>
        <v>7500000</v>
      </c>
      <c r="I42" s="4">
        <f t="shared" si="3"/>
        <v>0</v>
      </c>
      <c r="J42" s="4">
        <f t="shared" si="4"/>
        <v>0</v>
      </c>
      <c r="K42" s="4">
        <f t="shared" si="5"/>
        <v>-20000</v>
      </c>
      <c r="M42" s="22">
        <f t="shared" si="6"/>
        <v>42522</v>
      </c>
      <c r="O42" s="24">
        <v>4.1000000000000003E-3</v>
      </c>
      <c r="Q42" s="20">
        <f t="shared" si="11"/>
        <v>8</v>
      </c>
      <c r="R42" s="25">
        <f t="shared" si="12"/>
        <v>3.2000000000000001E-2</v>
      </c>
    </row>
    <row r="43" spans="2:18" x14ac:dyDescent="0.2">
      <c r="B43">
        <f t="shared" si="10"/>
        <v>9</v>
      </c>
      <c r="C43" s="4">
        <f t="shared" si="7"/>
        <v>7500000</v>
      </c>
      <c r="D43" s="29">
        <f t="shared" si="8"/>
        <v>2.6666666666666666E-3</v>
      </c>
      <c r="E43" s="2">
        <f t="shared" si="0"/>
        <v>20000</v>
      </c>
      <c r="F43" s="4">
        <f t="shared" si="9"/>
        <v>20000</v>
      </c>
      <c r="G43" s="4">
        <f t="shared" si="1"/>
        <v>0</v>
      </c>
      <c r="H43" s="4">
        <f t="shared" si="2"/>
        <v>7500000</v>
      </c>
      <c r="I43" s="4">
        <f t="shared" si="3"/>
        <v>0</v>
      </c>
      <c r="J43" s="4">
        <f t="shared" si="4"/>
        <v>0</v>
      </c>
      <c r="K43" s="4">
        <f t="shared" si="5"/>
        <v>-20000</v>
      </c>
      <c r="M43" s="22">
        <f t="shared" si="6"/>
        <v>42552</v>
      </c>
      <c r="O43" s="24">
        <v>4.1000000000000003E-3</v>
      </c>
      <c r="Q43" s="20">
        <f t="shared" si="11"/>
        <v>9</v>
      </c>
      <c r="R43" s="25">
        <f t="shared" si="12"/>
        <v>3.2000000000000001E-2</v>
      </c>
    </row>
    <row r="44" spans="2:18" x14ac:dyDescent="0.2">
      <c r="B44">
        <f t="shared" si="10"/>
        <v>10</v>
      </c>
      <c r="C44" s="4">
        <f t="shared" si="7"/>
        <v>7500000</v>
      </c>
      <c r="D44" s="29">
        <f t="shared" si="8"/>
        <v>2.6666666666666666E-3</v>
      </c>
      <c r="E44" s="2">
        <f t="shared" si="0"/>
        <v>20000</v>
      </c>
      <c r="F44" s="4">
        <f t="shared" si="9"/>
        <v>20000</v>
      </c>
      <c r="G44" s="4">
        <f t="shared" si="1"/>
        <v>0</v>
      </c>
      <c r="H44" s="4">
        <f t="shared" si="2"/>
        <v>7500000</v>
      </c>
      <c r="I44" s="4">
        <f t="shared" si="3"/>
        <v>0</v>
      </c>
      <c r="J44" s="4">
        <f t="shared" si="4"/>
        <v>0</v>
      </c>
      <c r="K44" s="4">
        <f t="shared" si="5"/>
        <v>-20000</v>
      </c>
      <c r="M44" s="22">
        <f t="shared" si="6"/>
        <v>42583</v>
      </c>
      <c r="O44" s="24">
        <v>4.0000000000000001E-3</v>
      </c>
      <c r="Q44" s="20">
        <f t="shared" si="11"/>
        <v>10</v>
      </c>
      <c r="R44" s="25">
        <f t="shared" si="12"/>
        <v>3.2000000000000001E-2</v>
      </c>
    </row>
    <row r="45" spans="2:18" x14ac:dyDescent="0.2">
      <c r="B45">
        <f t="shared" si="10"/>
        <v>11</v>
      </c>
      <c r="C45" s="4">
        <f t="shared" si="7"/>
        <v>7500000</v>
      </c>
      <c r="D45" s="29">
        <f t="shared" si="8"/>
        <v>2.6666666666666666E-3</v>
      </c>
      <c r="E45" s="2">
        <f t="shared" si="0"/>
        <v>20000</v>
      </c>
      <c r="F45" s="4">
        <f t="shared" si="9"/>
        <v>20000</v>
      </c>
      <c r="G45" s="4">
        <f t="shared" si="1"/>
        <v>0</v>
      </c>
      <c r="H45" s="4">
        <f t="shared" si="2"/>
        <v>7500000</v>
      </c>
      <c r="I45" s="4">
        <f t="shared" si="3"/>
        <v>0</v>
      </c>
      <c r="J45" s="4">
        <f t="shared" si="4"/>
        <v>0</v>
      </c>
      <c r="K45" s="4">
        <f t="shared" si="5"/>
        <v>-20000</v>
      </c>
      <c r="M45" s="22">
        <f t="shared" si="6"/>
        <v>42614</v>
      </c>
      <c r="O45" s="24">
        <v>3.8999999999999998E-3</v>
      </c>
      <c r="Q45" s="20">
        <f t="shared" si="11"/>
        <v>11</v>
      </c>
      <c r="R45" s="25">
        <f t="shared" si="12"/>
        <v>3.2000000000000001E-2</v>
      </c>
    </row>
    <row r="46" spans="2:18" x14ac:dyDescent="0.2">
      <c r="B46">
        <f t="shared" si="10"/>
        <v>12</v>
      </c>
      <c r="C46" s="4">
        <f t="shared" si="7"/>
        <v>7500000</v>
      </c>
      <c r="D46" s="29">
        <f t="shared" si="8"/>
        <v>2.6666666666666666E-3</v>
      </c>
      <c r="E46" s="2">
        <f t="shared" si="0"/>
        <v>20000</v>
      </c>
      <c r="F46" s="4">
        <f t="shared" si="9"/>
        <v>20000</v>
      </c>
      <c r="G46" s="4">
        <f t="shared" si="1"/>
        <v>0</v>
      </c>
      <c r="H46" s="4">
        <f t="shared" si="2"/>
        <v>7500000</v>
      </c>
      <c r="I46" s="4">
        <f t="shared" si="3"/>
        <v>0</v>
      </c>
      <c r="J46" s="4">
        <f t="shared" si="4"/>
        <v>0</v>
      </c>
      <c r="K46" s="4">
        <f t="shared" si="5"/>
        <v>-20000</v>
      </c>
      <c r="M46" s="22">
        <f t="shared" si="6"/>
        <v>42644</v>
      </c>
      <c r="O46" s="24">
        <v>3.8E-3</v>
      </c>
      <c r="Q46" s="20">
        <f t="shared" si="11"/>
        <v>12</v>
      </c>
      <c r="R46" s="25">
        <f t="shared" si="12"/>
        <v>3.2000000000000001E-2</v>
      </c>
    </row>
    <row r="47" spans="2:18" x14ac:dyDescent="0.2">
      <c r="B47">
        <f t="shared" si="10"/>
        <v>13</v>
      </c>
      <c r="C47" s="4">
        <f t="shared" si="7"/>
        <v>7500000</v>
      </c>
      <c r="D47" s="29">
        <f t="shared" si="8"/>
        <v>2.8333333333333335E-3</v>
      </c>
      <c r="E47" s="2">
        <f>C47*D47</f>
        <v>21250</v>
      </c>
      <c r="F47" s="4">
        <f t="shared" si="9"/>
        <v>21250</v>
      </c>
      <c r="G47" s="4">
        <v>0</v>
      </c>
      <c r="H47" s="4">
        <f t="shared" si="2"/>
        <v>7500000</v>
      </c>
      <c r="I47" s="4">
        <f t="shared" si="3"/>
        <v>0</v>
      </c>
      <c r="J47" s="4">
        <f t="shared" si="4"/>
        <v>0</v>
      </c>
      <c r="K47" s="4">
        <f t="shared" si="5"/>
        <v>-21250</v>
      </c>
      <c r="M47" s="22">
        <f t="shared" si="6"/>
        <v>42675</v>
      </c>
      <c r="O47" s="24">
        <v>3.5999999999999999E-3</v>
      </c>
      <c r="Q47" s="20">
        <f t="shared" si="11"/>
        <v>13</v>
      </c>
      <c r="R47" s="30">
        <f>O44+R$27</f>
        <v>3.4000000000000002E-2</v>
      </c>
    </row>
    <row r="48" spans="2:18" x14ac:dyDescent="0.2">
      <c r="B48">
        <f t="shared" si="10"/>
        <v>14</v>
      </c>
      <c r="C48" s="4">
        <f t="shared" si="7"/>
        <v>7500000</v>
      </c>
      <c r="D48" s="29">
        <f t="shared" si="8"/>
        <v>2.8333333333333335E-3</v>
      </c>
      <c r="E48" s="2">
        <f t="shared" ref="E48:E52" si="13">C48*D48</f>
        <v>21250</v>
      </c>
      <c r="F48" s="4">
        <f t="shared" si="9"/>
        <v>21250</v>
      </c>
      <c r="G48" s="4">
        <v>0</v>
      </c>
      <c r="H48" s="4">
        <f t="shared" si="2"/>
        <v>7500000</v>
      </c>
      <c r="I48" s="4">
        <f t="shared" si="3"/>
        <v>0</v>
      </c>
      <c r="J48" s="4">
        <f t="shared" si="4"/>
        <v>0</v>
      </c>
      <c r="K48" s="4">
        <f t="shared" si="5"/>
        <v>-21250</v>
      </c>
      <c r="M48" s="22">
        <f t="shared" si="6"/>
        <v>42705</v>
      </c>
      <c r="O48" s="24">
        <v>3.5000000000000001E-3</v>
      </c>
      <c r="Q48" s="20">
        <f t="shared" si="11"/>
        <v>14</v>
      </c>
      <c r="R48" s="30">
        <f>R47</f>
        <v>3.4000000000000002E-2</v>
      </c>
    </row>
    <row r="49" spans="2:18" x14ac:dyDescent="0.2">
      <c r="B49">
        <f t="shared" si="10"/>
        <v>15</v>
      </c>
      <c r="C49" s="4">
        <f t="shared" si="7"/>
        <v>7500000</v>
      </c>
      <c r="D49" s="29">
        <f t="shared" si="8"/>
        <v>2.8333333333333335E-3</v>
      </c>
      <c r="E49" s="2">
        <f t="shared" si="13"/>
        <v>21250</v>
      </c>
      <c r="F49" s="4">
        <f t="shared" si="9"/>
        <v>21250</v>
      </c>
      <c r="G49" s="4">
        <v>0</v>
      </c>
      <c r="H49" s="4">
        <f t="shared" si="2"/>
        <v>7500000</v>
      </c>
      <c r="I49" s="4">
        <f t="shared" si="3"/>
        <v>0</v>
      </c>
      <c r="J49" s="4">
        <f t="shared" si="4"/>
        <v>0</v>
      </c>
      <c r="K49" s="4">
        <f t="shared" si="5"/>
        <v>-21250</v>
      </c>
      <c r="M49" s="22">
        <f t="shared" si="6"/>
        <v>42736</v>
      </c>
      <c r="O49" s="24">
        <v>3.3E-3</v>
      </c>
      <c r="Q49" s="20">
        <f t="shared" si="11"/>
        <v>15</v>
      </c>
      <c r="R49" s="30">
        <f t="shared" ref="R49:R58" si="14">R48</f>
        <v>3.4000000000000002E-2</v>
      </c>
    </row>
    <row r="50" spans="2:18" x14ac:dyDescent="0.2">
      <c r="B50">
        <f t="shared" si="10"/>
        <v>16</v>
      </c>
      <c r="C50" s="4">
        <f t="shared" si="7"/>
        <v>7500000</v>
      </c>
      <c r="D50" s="29">
        <f t="shared" si="8"/>
        <v>2.8333333333333335E-3</v>
      </c>
      <c r="E50" s="2">
        <f t="shared" si="13"/>
        <v>21250</v>
      </c>
      <c r="F50" s="4">
        <f t="shared" si="9"/>
        <v>21250</v>
      </c>
      <c r="G50" s="4">
        <v>0</v>
      </c>
      <c r="H50" s="4">
        <f t="shared" si="2"/>
        <v>7500000</v>
      </c>
      <c r="I50" s="4">
        <f t="shared" si="3"/>
        <v>0</v>
      </c>
      <c r="J50" s="4">
        <f t="shared" si="4"/>
        <v>0</v>
      </c>
      <c r="K50" s="4">
        <f t="shared" si="5"/>
        <v>-21250</v>
      </c>
      <c r="M50" s="22">
        <f t="shared" si="6"/>
        <v>42767</v>
      </c>
      <c r="O50" s="24">
        <v>3.2000000000000002E-3</v>
      </c>
      <c r="Q50" s="20">
        <f t="shared" si="11"/>
        <v>16</v>
      </c>
      <c r="R50" s="30">
        <f t="shared" si="14"/>
        <v>3.4000000000000002E-2</v>
      </c>
    </row>
    <row r="51" spans="2:18" x14ac:dyDescent="0.2">
      <c r="B51">
        <f t="shared" si="10"/>
        <v>17</v>
      </c>
      <c r="C51" s="4">
        <f t="shared" si="7"/>
        <v>7500000</v>
      </c>
      <c r="D51" s="29">
        <f t="shared" si="8"/>
        <v>2.8333333333333335E-3</v>
      </c>
      <c r="E51" s="2">
        <f t="shared" si="13"/>
        <v>21250</v>
      </c>
      <c r="F51" s="4">
        <f t="shared" si="9"/>
        <v>21250</v>
      </c>
      <c r="G51" s="4">
        <v>0</v>
      </c>
      <c r="H51" s="4">
        <f t="shared" si="2"/>
        <v>7500000</v>
      </c>
      <c r="I51" s="4">
        <f t="shared" si="3"/>
        <v>0</v>
      </c>
      <c r="J51" s="4">
        <f t="shared" si="4"/>
        <v>0</v>
      </c>
      <c r="K51" s="4">
        <f t="shared" si="5"/>
        <v>-21250</v>
      </c>
      <c r="M51" s="22">
        <f t="shared" si="6"/>
        <v>42795</v>
      </c>
      <c r="O51" s="24">
        <v>3.0999999999999999E-3</v>
      </c>
      <c r="Q51" s="20">
        <f t="shared" si="11"/>
        <v>17</v>
      </c>
      <c r="R51" s="30">
        <f t="shared" si="14"/>
        <v>3.4000000000000002E-2</v>
      </c>
    </row>
    <row r="52" spans="2:18" x14ac:dyDescent="0.2">
      <c r="B52">
        <f t="shared" si="10"/>
        <v>18</v>
      </c>
      <c r="C52" s="4">
        <f t="shared" si="7"/>
        <v>7500000</v>
      </c>
      <c r="D52" s="29">
        <f t="shared" si="8"/>
        <v>2.8333333333333335E-3</v>
      </c>
      <c r="E52" s="2">
        <f t="shared" si="13"/>
        <v>21250</v>
      </c>
      <c r="F52" s="4">
        <f t="shared" si="9"/>
        <v>21250</v>
      </c>
      <c r="G52" s="4">
        <v>0</v>
      </c>
      <c r="H52" s="4">
        <f t="shared" si="2"/>
        <v>7500000</v>
      </c>
      <c r="I52" s="4">
        <f t="shared" si="3"/>
        <v>0</v>
      </c>
      <c r="J52" s="4">
        <f t="shared" si="4"/>
        <v>0</v>
      </c>
      <c r="K52" s="4">
        <f t="shared" si="5"/>
        <v>-21250</v>
      </c>
      <c r="M52" s="22">
        <f t="shared" si="6"/>
        <v>42826</v>
      </c>
      <c r="O52" s="24">
        <v>3.0999999999999999E-3</v>
      </c>
      <c r="Q52" s="20">
        <f t="shared" si="11"/>
        <v>18</v>
      </c>
      <c r="R52" s="30">
        <f t="shared" si="14"/>
        <v>3.4000000000000002E-2</v>
      </c>
    </row>
    <row r="53" spans="2:18" x14ac:dyDescent="0.2">
      <c r="B53">
        <f t="shared" si="10"/>
        <v>19</v>
      </c>
      <c r="C53" s="4">
        <f t="shared" si="7"/>
        <v>7500000</v>
      </c>
      <c r="D53" s="29">
        <f t="shared" si="8"/>
        <v>2.8333333333333335E-3</v>
      </c>
      <c r="E53" s="4">
        <f>-ROUND(PMT(D53,$C$5*12-B52,C53),2)</f>
        <v>38656.53</v>
      </c>
      <c r="F53" s="4">
        <f>C53*D53</f>
        <v>21250</v>
      </c>
      <c r="G53" s="4">
        <f>E53-F53</f>
        <v>17406.53</v>
      </c>
      <c r="H53" s="4">
        <f>C53-G53</f>
        <v>7482593.4699999997</v>
      </c>
      <c r="I53" s="4">
        <f t="shared" si="3"/>
        <v>0</v>
      </c>
      <c r="J53" s="4">
        <f t="shared" si="4"/>
        <v>0</v>
      </c>
      <c r="K53" s="4">
        <f t="shared" si="5"/>
        <v>-38656.53</v>
      </c>
      <c r="M53" s="22">
        <f t="shared" si="6"/>
        <v>42856</v>
      </c>
      <c r="O53" s="24">
        <v>3.0999999999999999E-3</v>
      </c>
      <c r="Q53" s="20">
        <f t="shared" si="11"/>
        <v>19</v>
      </c>
      <c r="R53" s="30">
        <f t="shared" si="14"/>
        <v>3.4000000000000002E-2</v>
      </c>
    </row>
    <row r="54" spans="2:18" x14ac:dyDescent="0.2">
      <c r="B54">
        <f t="shared" si="10"/>
        <v>20</v>
      </c>
      <c r="C54" s="4">
        <f t="shared" si="7"/>
        <v>7482593.4699999997</v>
      </c>
      <c r="D54" s="29">
        <f t="shared" si="8"/>
        <v>2.8333333333333335E-3</v>
      </c>
      <c r="E54" s="2">
        <f>E53</f>
        <v>38656.53</v>
      </c>
      <c r="F54" s="4">
        <f t="shared" ref="F54:F117" si="15">C54*D54</f>
        <v>21200.681498333335</v>
      </c>
      <c r="G54" s="4">
        <f t="shared" ref="G54:G117" si="16">E54-F54</f>
        <v>17455.848501666664</v>
      </c>
      <c r="H54" s="4">
        <f t="shared" ref="H54:H117" si="17">C54-G54</f>
        <v>7465137.6214983333</v>
      </c>
      <c r="I54" s="4">
        <f t="shared" si="3"/>
        <v>0</v>
      </c>
      <c r="J54" s="4">
        <f t="shared" si="4"/>
        <v>0</v>
      </c>
      <c r="K54" s="4">
        <f t="shared" si="5"/>
        <v>-38656.53</v>
      </c>
      <c r="M54" s="22">
        <f t="shared" si="6"/>
        <v>42887</v>
      </c>
      <c r="O54" s="24">
        <v>3.0999999999999999E-3</v>
      </c>
      <c r="Q54" s="20">
        <f t="shared" si="11"/>
        <v>20</v>
      </c>
      <c r="R54" s="30">
        <f t="shared" si="14"/>
        <v>3.4000000000000002E-2</v>
      </c>
    </row>
    <row r="55" spans="2:18" x14ac:dyDescent="0.2">
      <c r="B55">
        <f t="shared" si="10"/>
        <v>21</v>
      </c>
      <c r="C55" s="4">
        <f t="shared" si="7"/>
        <v>7465137.6214983333</v>
      </c>
      <c r="D55" s="29">
        <f t="shared" si="8"/>
        <v>2.8333333333333335E-3</v>
      </c>
      <c r="E55" s="2">
        <f>E54</f>
        <v>38656.53</v>
      </c>
      <c r="F55" s="4">
        <f t="shared" si="15"/>
        <v>21151.223260911946</v>
      </c>
      <c r="G55" s="4">
        <f t="shared" si="16"/>
        <v>17505.306739088053</v>
      </c>
      <c r="H55" s="4">
        <f t="shared" si="17"/>
        <v>7447632.3147592451</v>
      </c>
      <c r="I55" s="4">
        <f t="shared" si="3"/>
        <v>0</v>
      </c>
      <c r="J55" s="4">
        <f t="shared" si="4"/>
        <v>0</v>
      </c>
      <c r="K55" s="4">
        <f t="shared" si="5"/>
        <v>-38656.53</v>
      </c>
      <c r="M55" s="22">
        <f t="shared" si="6"/>
        <v>42917</v>
      </c>
      <c r="O55" s="24">
        <v>3.0000000000000001E-3</v>
      </c>
      <c r="Q55" s="20">
        <f t="shared" si="11"/>
        <v>21</v>
      </c>
      <c r="R55" s="30">
        <f t="shared" si="14"/>
        <v>3.4000000000000002E-2</v>
      </c>
    </row>
    <row r="56" spans="2:18" x14ac:dyDescent="0.2">
      <c r="B56">
        <f t="shared" si="10"/>
        <v>22</v>
      </c>
      <c r="C56" s="4">
        <f t="shared" si="7"/>
        <v>7447632.3147592451</v>
      </c>
      <c r="D56" s="29">
        <f t="shared" si="8"/>
        <v>2.8333333333333335E-3</v>
      </c>
      <c r="E56" s="2">
        <f t="shared" ref="E56:E58" si="18">E55</f>
        <v>38656.53</v>
      </c>
      <c r="F56" s="4">
        <f t="shared" si="15"/>
        <v>21101.624891817864</v>
      </c>
      <c r="G56" s="4">
        <f t="shared" si="16"/>
        <v>17554.905108182134</v>
      </c>
      <c r="H56" s="4">
        <f t="shared" si="17"/>
        <v>7430077.4096510634</v>
      </c>
      <c r="I56" s="4">
        <f t="shared" si="3"/>
        <v>0</v>
      </c>
      <c r="J56" s="4">
        <f t="shared" si="4"/>
        <v>0</v>
      </c>
      <c r="K56" s="4">
        <f t="shared" si="5"/>
        <v>-38656.53</v>
      </c>
      <c r="M56" s="22">
        <f t="shared" si="6"/>
        <v>42948</v>
      </c>
      <c r="O56" s="24">
        <v>3.0000000000000001E-3</v>
      </c>
      <c r="Q56" s="20">
        <f t="shared" si="11"/>
        <v>22</v>
      </c>
      <c r="R56" s="30">
        <f t="shared" si="14"/>
        <v>3.4000000000000002E-2</v>
      </c>
    </row>
    <row r="57" spans="2:18" x14ac:dyDescent="0.2">
      <c r="B57">
        <f t="shared" si="10"/>
        <v>23</v>
      </c>
      <c r="C57" s="4">
        <f t="shared" si="7"/>
        <v>7430077.4096510634</v>
      </c>
      <c r="D57" s="29">
        <f t="shared" si="8"/>
        <v>2.8333333333333335E-3</v>
      </c>
      <c r="E57" s="2">
        <f t="shared" si="18"/>
        <v>38656.53</v>
      </c>
      <c r="F57" s="4">
        <f t="shared" si="15"/>
        <v>21051.885994011347</v>
      </c>
      <c r="G57" s="4">
        <f t="shared" si="16"/>
        <v>17604.644005988652</v>
      </c>
      <c r="H57" s="4">
        <f t="shared" si="17"/>
        <v>7412472.7656450747</v>
      </c>
      <c r="I57" s="4">
        <f t="shared" si="3"/>
        <v>0</v>
      </c>
      <c r="J57" s="4">
        <f t="shared" si="4"/>
        <v>0</v>
      </c>
      <c r="K57" s="4">
        <f t="shared" si="5"/>
        <v>-38656.53</v>
      </c>
      <c r="M57" s="22">
        <f t="shared" si="6"/>
        <v>42979</v>
      </c>
      <c r="O57" s="24">
        <v>2.8999999999999998E-3</v>
      </c>
      <c r="Q57" s="20">
        <f t="shared" si="11"/>
        <v>23</v>
      </c>
      <c r="R57" s="30">
        <f t="shared" si="14"/>
        <v>3.4000000000000002E-2</v>
      </c>
    </row>
    <row r="58" spans="2:18" x14ac:dyDescent="0.2">
      <c r="B58">
        <f t="shared" si="10"/>
        <v>24</v>
      </c>
      <c r="C58" s="4">
        <f t="shared" si="7"/>
        <v>7412472.7656450747</v>
      </c>
      <c r="D58" s="29">
        <f t="shared" si="8"/>
        <v>2.8333333333333335E-3</v>
      </c>
      <c r="E58" s="2">
        <f t="shared" si="18"/>
        <v>38656.53</v>
      </c>
      <c r="F58" s="4">
        <f t="shared" si="15"/>
        <v>21002.006169327713</v>
      </c>
      <c r="G58" s="4">
        <f t="shared" si="16"/>
        <v>17654.523830672286</v>
      </c>
      <c r="H58" s="4">
        <f t="shared" si="17"/>
        <v>7394818.2418144019</v>
      </c>
      <c r="I58" s="4">
        <f t="shared" si="3"/>
        <v>0</v>
      </c>
      <c r="J58" s="4">
        <f t="shared" si="4"/>
        <v>0</v>
      </c>
      <c r="K58" s="4">
        <f t="shared" si="5"/>
        <v>-38656.53</v>
      </c>
      <c r="M58" s="22">
        <f t="shared" si="6"/>
        <v>43009</v>
      </c>
      <c r="O58" s="24">
        <v>2.7000000000000001E-3</v>
      </c>
      <c r="Q58" s="20">
        <f t="shared" si="11"/>
        <v>24</v>
      </c>
      <c r="R58" s="30">
        <f t="shared" si="14"/>
        <v>3.4000000000000002E-2</v>
      </c>
    </row>
    <row r="59" spans="2:18" x14ac:dyDescent="0.2">
      <c r="B59">
        <f>B58+1</f>
        <v>25</v>
      </c>
      <c r="C59" s="4">
        <f t="shared" si="7"/>
        <v>7394818.2418144019</v>
      </c>
      <c r="D59" s="29">
        <f t="shared" si="8"/>
        <v>2.7500000000000003E-3</v>
      </c>
      <c r="E59" s="4">
        <f>-ROUND(PMT(D59,$C$5*12-B58,C59),2)</f>
        <v>38269.86</v>
      </c>
      <c r="F59" s="4">
        <f t="shared" si="15"/>
        <v>20335.750164989608</v>
      </c>
      <c r="G59" s="4">
        <f t="shared" si="16"/>
        <v>17934.109835010393</v>
      </c>
      <c r="H59" s="4">
        <f t="shared" si="17"/>
        <v>7376884.1319793919</v>
      </c>
      <c r="I59" s="4">
        <f t="shared" si="3"/>
        <v>0</v>
      </c>
      <c r="J59" s="4">
        <f t="shared" si="4"/>
        <v>0</v>
      </c>
      <c r="K59" s="4">
        <f t="shared" si="5"/>
        <v>-38269.86</v>
      </c>
      <c r="M59" s="22">
        <f t="shared" si="6"/>
        <v>43040</v>
      </c>
      <c r="O59" s="24">
        <v>2.5999999999999999E-3</v>
      </c>
      <c r="Q59" s="20">
        <f t="shared" si="11"/>
        <v>25</v>
      </c>
      <c r="R59" s="30">
        <f>O56+R$27</f>
        <v>3.3000000000000002E-2</v>
      </c>
    </row>
    <row r="60" spans="2:18" x14ac:dyDescent="0.2">
      <c r="B60">
        <f t="shared" si="10"/>
        <v>26</v>
      </c>
      <c r="C60" s="4">
        <f t="shared" si="7"/>
        <v>7376884.1319793919</v>
      </c>
      <c r="D60" s="29">
        <f t="shared" si="8"/>
        <v>2.7500000000000003E-3</v>
      </c>
      <c r="E60" s="2">
        <f>E59</f>
        <v>38269.86</v>
      </c>
      <c r="F60" s="4">
        <f t="shared" si="15"/>
        <v>20286.431362943331</v>
      </c>
      <c r="G60" s="4">
        <f t="shared" si="16"/>
        <v>17983.42863705667</v>
      </c>
      <c r="H60" s="4">
        <f t="shared" si="17"/>
        <v>7358900.7033423353</v>
      </c>
      <c r="I60" s="4">
        <f t="shared" si="3"/>
        <v>0</v>
      </c>
      <c r="J60" s="4">
        <f t="shared" si="4"/>
        <v>0</v>
      </c>
      <c r="K60" s="4">
        <f t="shared" si="5"/>
        <v>-38269.86</v>
      </c>
      <c r="M60" s="22">
        <f t="shared" si="6"/>
        <v>43070</v>
      </c>
      <c r="O60" s="24">
        <v>2.3999999999999998E-3</v>
      </c>
      <c r="Q60" s="20">
        <f t="shared" si="11"/>
        <v>26</v>
      </c>
      <c r="R60" s="30">
        <f>R59</f>
        <v>3.3000000000000002E-2</v>
      </c>
    </row>
    <row r="61" spans="2:18" x14ac:dyDescent="0.2">
      <c r="B61">
        <f t="shared" si="10"/>
        <v>27</v>
      </c>
      <c r="C61" s="4">
        <f t="shared" si="7"/>
        <v>7358900.7033423353</v>
      </c>
      <c r="D61" s="29">
        <f t="shared" si="8"/>
        <v>2.7500000000000003E-3</v>
      </c>
      <c r="E61" s="2">
        <f t="shared" ref="E61:E70" si="19">E60</f>
        <v>38269.86</v>
      </c>
      <c r="F61" s="4">
        <f t="shared" si="15"/>
        <v>20236.976934191425</v>
      </c>
      <c r="G61" s="4">
        <f t="shared" si="16"/>
        <v>18032.883065808575</v>
      </c>
      <c r="H61" s="4">
        <f t="shared" si="17"/>
        <v>7340867.8202765267</v>
      </c>
      <c r="I61" s="4">
        <f t="shared" si="3"/>
        <v>0</v>
      </c>
      <c r="J61" s="4">
        <f t="shared" si="4"/>
        <v>0</v>
      </c>
      <c r="K61" s="4">
        <f t="shared" si="5"/>
        <v>-38269.86</v>
      </c>
      <c r="M61" s="22">
        <f t="shared" si="6"/>
        <v>43101</v>
      </c>
      <c r="O61" s="24">
        <v>2.0999999999999999E-3</v>
      </c>
      <c r="Q61" s="20">
        <f t="shared" si="11"/>
        <v>27</v>
      </c>
      <c r="R61" s="30">
        <f t="shared" ref="R61:R70" si="20">R60</f>
        <v>3.3000000000000002E-2</v>
      </c>
    </row>
    <row r="62" spans="2:18" x14ac:dyDescent="0.2">
      <c r="B62">
        <f t="shared" si="10"/>
        <v>28</v>
      </c>
      <c r="C62" s="4">
        <f t="shared" si="7"/>
        <v>7340867.8202765267</v>
      </c>
      <c r="D62" s="29">
        <f t="shared" si="8"/>
        <v>2.7500000000000003E-3</v>
      </c>
      <c r="E62" s="2">
        <f t="shared" si="19"/>
        <v>38269.86</v>
      </c>
      <c r="F62" s="4">
        <f t="shared" si="15"/>
        <v>20187.386505760449</v>
      </c>
      <c r="G62" s="4">
        <f t="shared" si="16"/>
        <v>18082.473494239552</v>
      </c>
      <c r="H62" s="4">
        <f t="shared" si="17"/>
        <v>7322785.3467822876</v>
      </c>
      <c r="I62" s="4">
        <f t="shared" si="3"/>
        <v>0</v>
      </c>
      <c r="J62" s="4">
        <f t="shared" si="4"/>
        <v>0</v>
      </c>
      <c r="K62" s="4">
        <f t="shared" si="5"/>
        <v>-38269.86</v>
      </c>
      <c r="M62" s="22">
        <f t="shared" si="6"/>
        <v>43132</v>
      </c>
      <c r="O62" s="24">
        <v>1.8E-3</v>
      </c>
      <c r="Q62" s="20">
        <f t="shared" si="11"/>
        <v>28</v>
      </c>
      <c r="R62" s="30">
        <f t="shared" si="20"/>
        <v>3.3000000000000002E-2</v>
      </c>
    </row>
    <row r="63" spans="2:18" x14ac:dyDescent="0.2">
      <c r="B63">
        <f t="shared" si="10"/>
        <v>29</v>
      </c>
      <c r="C63" s="4">
        <f t="shared" si="7"/>
        <v>7322785.3467822876</v>
      </c>
      <c r="D63" s="29">
        <f t="shared" si="8"/>
        <v>2.7500000000000003E-3</v>
      </c>
      <c r="E63" s="2">
        <f t="shared" si="19"/>
        <v>38269.86</v>
      </c>
      <c r="F63" s="4">
        <f t="shared" si="15"/>
        <v>20137.659703651294</v>
      </c>
      <c r="G63" s="4">
        <f t="shared" si="16"/>
        <v>18132.200296348707</v>
      </c>
      <c r="H63" s="4">
        <f t="shared" si="17"/>
        <v>7304653.1464859387</v>
      </c>
      <c r="I63" s="4">
        <f t="shared" si="3"/>
        <v>0</v>
      </c>
      <c r="J63" s="4">
        <f t="shared" si="4"/>
        <v>0</v>
      </c>
      <c r="K63" s="4">
        <f t="shared" si="5"/>
        <v>-38269.86</v>
      </c>
      <c r="M63" s="22">
        <f t="shared" si="6"/>
        <v>43160</v>
      </c>
      <c r="O63" s="24">
        <v>1.5E-3</v>
      </c>
      <c r="Q63" s="20">
        <f t="shared" si="11"/>
        <v>29</v>
      </c>
      <c r="R63" s="30">
        <f t="shared" si="20"/>
        <v>3.3000000000000002E-2</v>
      </c>
    </row>
    <row r="64" spans="2:18" x14ac:dyDescent="0.2">
      <c r="B64">
        <f t="shared" si="10"/>
        <v>30</v>
      </c>
      <c r="C64" s="4">
        <f t="shared" si="7"/>
        <v>7304653.1464859387</v>
      </c>
      <c r="D64" s="29">
        <f t="shared" si="8"/>
        <v>2.7500000000000003E-3</v>
      </c>
      <c r="E64" s="2">
        <f t="shared" si="19"/>
        <v>38269.86</v>
      </c>
      <c r="F64" s="4">
        <f t="shared" si="15"/>
        <v>20087.796152836334</v>
      </c>
      <c r="G64" s="4">
        <f t="shared" si="16"/>
        <v>18182.063847163667</v>
      </c>
      <c r="H64" s="4">
        <f t="shared" si="17"/>
        <v>7286471.082638775</v>
      </c>
      <c r="I64" s="4">
        <f t="shared" si="3"/>
        <v>0</v>
      </c>
      <c r="J64" s="4">
        <f t="shared" si="4"/>
        <v>0</v>
      </c>
      <c r="K64" s="4">
        <f t="shared" si="5"/>
        <v>-38269.86</v>
      </c>
      <c r="M64" s="22">
        <f t="shared" si="6"/>
        <v>43191</v>
      </c>
      <c r="O64" s="24">
        <v>1.5E-3</v>
      </c>
      <c r="Q64" s="20">
        <f t="shared" si="11"/>
        <v>30</v>
      </c>
      <c r="R64" s="30">
        <f t="shared" si="20"/>
        <v>3.3000000000000002E-2</v>
      </c>
    </row>
    <row r="65" spans="2:18" x14ac:dyDescent="0.2">
      <c r="B65">
        <f t="shared" si="10"/>
        <v>31</v>
      </c>
      <c r="C65" s="4">
        <f t="shared" si="7"/>
        <v>7286471.082638775</v>
      </c>
      <c r="D65" s="29">
        <f t="shared" si="8"/>
        <v>2.7500000000000003E-3</v>
      </c>
      <c r="E65" s="2">
        <f t="shared" si="19"/>
        <v>38269.86</v>
      </c>
      <c r="F65" s="4">
        <f t="shared" si="15"/>
        <v>20037.795477256634</v>
      </c>
      <c r="G65" s="4">
        <f t="shared" si="16"/>
        <v>18232.064522743367</v>
      </c>
      <c r="H65" s="4">
        <f t="shared" si="17"/>
        <v>7268239.0181160318</v>
      </c>
      <c r="I65" s="4">
        <f t="shared" si="3"/>
        <v>0</v>
      </c>
      <c r="J65" s="4">
        <f t="shared" si="4"/>
        <v>0</v>
      </c>
      <c r="K65" s="4">
        <f t="shared" si="5"/>
        <v>-38269.86</v>
      </c>
      <c r="M65" s="22">
        <f t="shared" si="6"/>
        <v>43221</v>
      </c>
      <c r="O65" s="24">
        <v>1.5E-3</v>
      </c>
      <c r="Q65" s="20">
        <f t="shared" si="11"/>
        <v>31</v>
      </c>
      <c r="R65" s="30">
        <f t="shared" si="20"/>
        <v>3.3000000000000002E-2</v>
      </c>
    </row>
    <row r="66" spans="2:18" x14ac:dyDescent="0.2">
      <c r="B66">
        <f t="shared" si="10"/>
        <v>32</v>
      </c>
      <c r="C66" s="4">
        <f t="shared" si="7"/>
        <v>7268239.0181160318</v>
      </c>
      <c r="D66" s="29">
        <f t="shared" si="8"/>
        <v>2.7500000000000003E-3</v>
      </c>
      <c r="E66" s="2">
        <f t="shared" si="19"/>
        <v>38269.86</v>
      </c>
      <c r="F66" s="4">
        <f t="shared" si="15"/>
        <v>19987.65729981909</v>
      </c>
      <c r="G66" s="4">
        <f t="shared" si="16"/>
        <v>18282.202700180911</v>
      </c>
      <c r="H66" s="4">
        <f t="shared" si="17"/>
        <v>7249956.8154158508</v>
      </c>
      <c r="I66" s="4">
        <f t="shared" si="3"/>
        <v>0</v>
      </c>
      <c r="J66" s="4">
        <f t="shared" si="4"/>
        <v>0</v>
      </c>
      <c r="K66" s="4">
        <f t="shared" si="5"/>
        <v>-38269.86</v>
      </c>
      <c r="M66" s="22">
        <f t="shared" si="6"/>
        <v>43252</v>
      </c>
      <c r="O66" s="24">
        <v>1.5E-3</v>
      </c>
      <c r="Q66" s="20">
        <f t="shared" si="11"/>
        <v>32</v>
      </c>
      <c r="R66" s="30">
        <f t="shared" si="20"/>
        <v>3.3000000000000002E-2</v>
      </c>
    </row>
    <row r="67" spans="2:18" x14ac:dyDescent="0.2">
      <c r="B67">
        <f t="shared" si="10"/>
        <v>33</v>
      </c>
      <c r="C67" s="4">
        <f t="shared" si="7"/>
        <v>7249956.8154158508</v>
      </c>
      <c r="D67" s="29">
        <f t="shared" si="8"/>
        <v>2.7500000000000003E-3</v>
      </c>
      <c r="E67" s="2">
        <f t="shared" si="19"/>
        <v>38269.86</v>
      </c>
      <c r="F67" s="4">
        <f t="shared" si="15"/>
        <v>19937.381242393592</v>
      </c>
      <c r="G67" s="4">
        <f t="shared" si="16"/>
        <v>18332.478757606408</v>
      </c>
      <c r="H67" s="4">
        <f t="shared" si="17"/>
        <v>7231624.336658244</v>
      </c>
      <c r="I67" s="4">
        <f t="shared" si="3"/>
        <v>0</v>
      </c>
      <c r="J67" s="4">
        <f t="shared" si="4"/>
        <v>0</v>
      </c>
      <c r="K67" s="4">
        <f t="shared" si="5"/>
        <v>-38269.86</v>
      </c>
      <c r="M67" s="22">
        <f t="shared" si="6"/>
        <v>43282</v>
      </c>
      <c r="O67" s="24">
        <v>1.5E-3</v>
      </c>
      <c r="Q67" s="20">
        <f t="shared" si="11"/>
        <v>33</v>
      </c>
      <c r="R67" s="30">
        <f t="shared" si="20"/>
        <v>3.3000000000000002E-2</v>
      </c>
    </row>
    <row r="68" spans="2:18" x14ac:dyDescent="0.2">
      <c r="B68">
        <f t="shared" si="10"/>
        <v>34</v>
      </c>
      <c r="C68" s="4">
        <f t="shared" si="7"/>
        <v>7231624.336658244</v>
      </c>
      <c r="D68" s="29">
        <f t="shared" si="8"/>
        <v>2.7500000000000003E-3</v>
      </c>
      <c r="E68" s="2">
        <f t="shared" si="19"/>
        <v>38269.86</v>
      </c>
      <c r="F68" s="4">
        <f t="shared" si="15"/>
        <v>19886.966925810171</v>
      </c>
      <c r="G68" s="4">
        <f t="shared" si="16"/>
        <v>18382.893074189829</v>
      </c>
      <c r="H68" s="4">
        <f t="shared" si="17"/>
        <v>7213241.4435840538</v>
      </c>
      <c r="I68" s="4">
        <f t="shared" si="3"/>
        <v>0</v>
      </c>
      <c r="J68" s="4">
        <f t="shared" si="4"/>
        <v>0</v>
      </c>
      <c r="K68" s="4">
        <f t="shared" si="5"/>
        <v>-38269.86</v>
      </c>
      <c r="M68" s="22"/>
      <c r="O68" s="24"/>
      <c r="Q68" s="20">
        <f t="shared" si="11"/>
        <v>34</v>
      </c>
      <c r="R68" s="30">
        <f t="shared" si="20"/>
        <v>3.3000000000000002E-2</v>
      </c>
    </row>
    <row r="69" spans="2:18" x14ac:dyDescent="0.2">
      <c r="B69">
        <f t="shared" si="10"/>
        <v>35</v>
      </c>
      <c r="C69" s="4">
        <f t="shared" si="7"/>
        <v>7213241.4435840538</v>
      </c>
      <c r="D69" s="29">
        <f t="shared" si="8"/>
        <v>2.7500000000000003E-3</v>
      </c>
      <c r="E69" s="2">
        <f t="shared" si="19"/>
        <v>38269.86</v>
      </c>
      <c r="F69" s="4">
        <f t="shared" si="15"/>
        <v>19836.413969856148</v>
      </c>
      <c r="G69" s="4">
        <f t="shared" si="16"/>
        <v>18433.446030143852</v>
      </c>
      <c r="H69" s="4">
        <f t="shared" si="17"/>
        <v>7194807.9975539101</v>
      </c>
      <c r="I69" s="4">
        <f t="shared" si="3"/>
        <v>0</v>
      </c>
      <c r="J69" s="4">
        <f t="shared" si="4"/>
        <v>0</v>
      </c>
      <c r="K69" s="4">
        <f t="shared" si="5"/>
        <v>-38269.86</v>
      </c>
      <c r="M69" s="22"/>
      <c r="Q69" s="20">
        <f t="shared" si="11"/>
        <v>35</v>
      </c>
      <c r="R69" s="30">
        <f t="shared" si="20"/>
        <v>3.3000000000000002E-2</v>
      </c>
    </row>
    <row r="70" spans="2:18" x14ac:dyDescent="0.2">
      <c r="B70">
        <f t="shared" si="10"/>
        <v>36</v>
      </c>
      <c r="C70" s="4">
        <f t="shared" si="7"/>
        <v>7194807.9975539101</v>
      </c>
      <c r="D70" s="29">
        <f t="shared" si="8"/>
        <v>2.7500000000000003E-3</v>
      </c>
      <c r="E70" s="2">
        <f t="shared" si="19"/>
        <v>38269.86</v>
      </c>
      <c r="F70" s="4">
        <f t="shared" si="15"/>
        <v>19785.721993273255</v>
      </c>
      <c r="G70" s="4">
        <f t="shared" si="16"/>
        <v>18484.138006726746</v>
      </c>
      <c r="H70" s="4">
        <f t="shared" si="17"/>
        <v>7176323.8595471829</v>
      </c>
      <c r="I70" s="4">
        <f t="shared" si="3"/>
        <v>0</v>
      </c>
      <c r="J70" s="4">
        <f t="shared" si="4"/>
        <v>0</v>
      </c>
      <c r="K70" s="4">
        <f t="shared" si="5"/>
        <v>-38269.86</v>
      </c>
      <c r="Q70" s="20">
        <f t="shared" si="11"/>
        <v>36</v>
      </c>
      <c r="R70" s="30">
        <f t="shared" si="20"/>
        <v>3.3000000000000002E-2</v>
      </c>
    </row>
    <row r="71" spans="2:18" x14ac:dyDescent="0.2">
      <c r="B71">
        <f t="shared" si="10"/>
        <v>37</v>
      </c>
      <c r="C71" s="4">
        <f t="shared" si="7"/>
        <v>7176323.8595471829</v>
      </c>
      <c r="D71" s="29">
        <f t="shared" si="8"/>
        <v>2.6250000000000002E-3</v>
      </c>
      <c r="E71" s="4">
        <f>-ROUND(PMT(D71,$C$5*12-B70,C71),2)</f>
        <v>37715.519999999997</v>
      </c>
      <c r="F71" s="4">
        <f t="shared" si="15"/>
        <v>18837.850131311356</v>
      </c>
      <c r="G71" s="4">
        <f t="shared" si="16"/>
        <v>18877.669868688641</v>
      </c>
      <c r="H71" s="4">
        <f t="shared" si="17"/>
        <v>7157446.1896784939</v>
      </c>
      <c r="I71" s="4">
        <f t="shared" si="3"/>
        <v>0</v>
      </c>
      <c r="J71" s="4">
        <f t="shared" si="4"/>
        <v>0</v>
      </c>
      <c r="K71" s="4">
        <f t="shared" si="5"/>
        <v>-37715.519999999997</v>
      </c>
      <c r="Q71" s="20">
        <f t="shared" si="11"/>
        <v>37</v>
      </c>
      <c r="R71" s="30">
        <f>O67+R$27</f>
        <v>3.15E-2</v>
      </c>
    </row>
    <row r="72" spans="2:18" x14ac:dyDescent="0.2">
      <c r="B72">
        <f t="shared" si="10"/>
        <v>38</v>
      </c>
      <c r="C72" s="4">
        <f t="shared" si="7"/>
        <v>7157446.1896784939</v>
      </c>
      <c r="D72" s="29">
        <f t="shared" si="8"/>
        <v>2.6250000000000002E-3</v>
      </c>
      <c r="E72" s="2">
        <f>E71</f>
        <v>37715.519999999997</v>
      </c>
      <c r="F72" s="4">
        <f t="shared" si="15"/>
        <v>18788.296247906048</v>
      </c>
      <c r="G72" s="4">
        <f t="shared" si="16"/>
        <v>18927.223752093949</v>
      </c>
      <c r="H72" s="4">
        <f t="shared" si="17"/>
        <v>7138518.9659264004</v>
      </c>
      <c r="I72" s="4">
        <f t="shared" si="3"/>
        <v>0</v>
      </c>
      <c r="J72" s="4">
        <f t="shared" si="4"/>
        <v>0</v>
      </c>
      <c r="K72" s="4">
        <f t="shared" si="5"/>
        <v>-37715.519999999997</v>
      </c>
      <c r="Q72" s="20">
        <f t="shared" si="11"/>
        <v>38</v>
      </c>
      <c r="R72" s="30">
        <f>R71</f>
        <v>3.15E-2</v>
      </c>
    </row>
    <row r="73" spans="2:18" x14ac:dyDescent="0.2">
      <c r="B73">
        <f t="shared" si="10"/>
        <v>39</v>
      </c>
      <c r="C73" s="4">
        <f t="shared" si="7"/>
        <v>7138518.9659264004</v>
      </c>
      <c r="D73" s="29">
        <f t="shared" si="8"/>
        <v>2.6250000000000002E-3</v>
      </c>
      <c r="E73" s="2">
        <f t="shared" ref="E73:E118" si="21">E72</f>
        <v>37715.519999999997</v>
      </c>
      <c r="F73" s="4">
        <f t="shared" si="15"/>
        <v>18738.612285556803</v>
      </c>
      <c r="G73" s="4">
        <f t="shared" si="16"/>
        <v>18976.907714443194</v>
      </c>
      <c r="H73" s="4">
        <f t="shared" si="17"/>
        <v>7119542.0582119571</v>
      </c>
      <c r="I73" s="4">
        <f t="shared" si="3"/>
        <v>0</v>
      </c>
      <c r="J73" s="4">
        <f t="shared" si="4"/>
        <v>0</v>
      </c>
      <c r="K73" s="4">
        <f t="shared" si="5"/>
        <v>-37715.519999999997</v>
      </c>
      <c r="Q73" s="20">
        <f t="shared" si="11"/>
        <v>39</v>
      </c>
      <c r="R73" s="30">
        <f t="shared" ref="R73:R136" si="22">R72</f>
        <v>3.15E-2</v>
      </c>
    </row>
    <row r="74" spans="2:18" x14ac:dyDescent="0.2">
      <c r="B74">
        <f t="shared" si="10"/>
        <v>40</v>
      </c>
      <c r="C74" s="4">
        <f t="shared" si="7"/>
        <v>7119542.0582119571</v>
      </c>
      <c r="D74" s="29">
        <f t="shared" si="8"/>
        <v>2.6250000000000002E-3</v>
      </c>
      <c r="E74" s="2">
        <f t="shared" si="21"/>
        <v>37715.519999999997</v>
      </c>
      <c r="F74" s="4">
        <f t="shared" si="15"/>
        <v>18688.797902806389</v>
      </c>
      <c r="G74" s="4">
        <f t="shared" si="16"/>
        <v>19026.722097193608</v>
      </c>
      <c r="H74" s="4">
        <f t="shared" si="17"/>
        <v>7100515.3361147633</v>
      </c>
      <c r="I74" s="4">
        <f t="shared" si="3"/>
        <v>0</v>
      </c>
      <c r="J74" s="4">
        <f t="shared" si="4"/>
        <v>0</v>
      </c>
      <c r="K74" s="4">
        <f t="shared" si="5"/>
        <v>-37715.519999999997</v>
      </c>
      <c r="Q74" s="20">
        <f t="shared" si="11"/>
        <v>40</v>
      </c>
      <c r="R74" s="30">
        <f t="shared" si="22"/>
        <v>3.15E-2</v>
      </c>
    </row>
    <row r="75" spans="2:18" x14ac:dyDescent="0.2">
      <c r="B75">
        <f t="shared" si="10"/>
        <v>41</v>
      </c>
      <c r="C75" s="4">
        <f t="shared" si="7"/>
        <v>7100515.3361147633</v>
      </c>
      <c r="D75" s="29">
        <f t="shared" si="8"/>
        <v>2.6250000000000002E-3</v>
      </c>
      <c r="E75" s="2">
        <f t="shared" si="21"/>
        <v>37715.519999999997</v>
      </c>
      <c r="F75" s="4">
        <f t="shared" si="15"/>
        <v>18638.852757301254</v>
      </c>
      <c r="G75" s="4">
        <f t="shared" si="16"/>
        <v>19076.667242698742</v>
      </c>
      <c r="H75" s="4">
        <f t="shared" si="17"/>
        <v>7081438.6688720649</v>
      </c>
      <c r="I75" s="4">
        <f t="shared" si="3"/>
        <v>0</v>
      </c>
      <c r="J75" s="4">
        <f t="shared" si="4"/>
        <v>0</v>
      </c>
      <c r="K75" s="4">
        <f t="shared" si="5"/>
        <v>-37715.519999999997</v>
      </c>
      <c r="Q75" s="20">
        <f t="shared" si="11"/>
        <v>41</v>
      </c>
      <c r="R75" s="30">
        <f t="shared" si="22"/>
        <v>3.15E-2</v>
      </c>
    </row>
    <row r="76" spans="2:18" x14ac:dyDescent="0.2">
      <c r="B76">
        <f t="shared" si="10"/>
        <v>42</v>
      </c>
      <c r="C76" s="4">
        <f t="shared" si="7"/>
        <v>7081438.6688720649</v>
      </c>
      <c r="D76" s="29">
        <f t="shared" si="8"/>
        <v>2.6250000000000002E-3</v>
      </c>
      <c r="E76" s="2">
        <f t="shared" si="21"/>
        <v>37715.519999999997</v>
      </c>
      <c r="F76" s="4">
        <f t="shared" si="15"/>
        <v>18588.77650578917</v>
      </c>
      <c r="G76" s="4">
        <f t="shared" si="16"/>
        <v>19126.743494210827</v>
      </c>
      <c r="H76" s="4">
        <f t="shared" si="17"/>
        <v>7062311.9253778541</v>
      </c>
      <c r="I76" s="4">
        <f t="shared" si="3"/>
        <v>0</v>
      </c>
      <c r="J76" s="4">
        <f t="shared" si="4"/>
        <v>0</v>
      </c>
      <c r="K76" s="4">
        <f t="shared" si="5"/>
        <v>-37715.519999999997</v>
      </c>
      <c r="Q76" s="20">
        <f t="shared" si="11"/>
        <v>42</v>
      </c>
      <c r="R76" s="30">
        <f t="shared" si="22"/>
        <v>3.15E-2</v>
      </c>
    </row>
    <row r="77" spans="2:18" x14ac:dyDescent="0.2">
      <c r="B77">
        <f t="shared" si="10"/>
        <v>43</v>
      </c>
      <c r="C77" s="4">
        <f t="shared" si="7"/>
        <v>7062311.9253778541</v>
      </c>
      <c r="D77" s="29">
        <f t="shared" si="8"/>
        <v>2.6250000000000002E-3</v>
      </c>
      <c r="E77" s="2">
        <f t="shared" si="21"/>
        <v>37715.519999999997</v>
      </c>
      <c r="F77" s="4">
        <f t="shared" si="15"/>
        <v>18538.568804116869</v>
      </c>
      <c r="G77" s="4">
        <f t="shared" si="16"/>
        <v>19176.951195883128</v>
      </c>
      <c r="H77" s="4">
        <f t="shared" si="17"/>
        <v>7043134.9741819706</v>
      </c>
      <c r="I77" s="4">
        <f t="shared" si="3"/>
        <v>0</v>
      </c>
      <c r="J77" s="4">
        <f t="shared" si="4"/>
        <v>0</v>
      </c>
      <c r="K77" s="4">
        <f t="shared" si="5"/>
        <v>-37715.519999999997</v>
      </c>
      <c r="Q77" s="20">
        <f t="shared" si="11"/>
        <v>43</v>
      </c>
      <c r="R77" s="30">
        <f t="shared" si="22"/>
        <v>3.15E-2</v>
      </c>
    </row>
    <row r="78" spans="2:18" x14ac:dyDescent="0.2">
      <c r="B78">
        <f t="shared" si="10"/>
        <v>44</v>
      </c>
      <c r="C78" s="4">
        <f t="shared" si="7"/>
        <v>7043134.9741819706</v>
      </c>
      <c r="D78" s="29">
        <f t="shared" si="8"/>
        <v>2.6250000000000002E-3</v>
      </c>
      <c r="E78" s="2">
        <f t="shared" si="21"/>
        <v>37715.519999999997</v>
      </c>
      <c r="F78" s="4">
        <f t="shared" si="15"/>
        <v>18488.229307227673</v>
      </c>
      <c r="G78" s="4">
        <f t="shared" si="16"/>
        <v>19227.290692772323</v>
      </c>
      <c r="H78" s="4">
        <f t="shared" si="17"/>
        <v>7023907.6834891979</v>
      </c>
      <c r="I78" s="4">
        <f t="shared" si="3"/>
        <v>0</v>
      </c>
      <c r="J78" s="4">
        <f t="shared" si="4"/>
        <v>0</v>
      </c>
      <c r="K78" s="4">
        <f t="shared" si="5"/>
        <v>-37715.519999999997</v>
      </c>
      <c r="Q78" s="20">
        <f t="shared" si="11"/>
        <v>44</v>
      </c>
      <c r="R78" s="30">
        <f t="shared" si="22"/>
        <v>3.15E-2</v>
      </c>
    </row>
    <row r="79" spans="2:18" x14ac:dyDescent="0.2">
      <c r="B79">
        <f t="shared" si="10"/>
        <v>45</v>
      </c>
      <c r="C79" s="4">
        <f t="shared" si="7"/>
        <v>7023907.6834891979</v>
      </c>
      <c r="D79" s="29">
        <f t="shared" si="8"/>
        <v>2.6250000000000002E-3</v>
      </c>
      <c r="E79" s="2">
        <f t="shared" si="21"/>
        <v>37715.519999999997</v>
      </c>
      <c r="F79" s="4">
        <f t="shared" si="15"/>
        <v>18437.757669159146</v>
      </c>
      <c r="G79" s="4">
        <f t="shared" si="16"/>
        <v>19277.762330840851</v>
      </c>
      <c r="H79" s="4">
        <f t="shared" si="17"/>
        <v>7004629.9211583566</v>
      </c>
      <c r="I79" s="4">
        <f t="shared" si="3"/>
        <v>0</v>
      </c>
      <c r="J79" s="4">
        <f t="shared" si="4"/>
        <v>0</v>
      </c>
      <c r="K79" s="4">
        <f t="shared" si="5"/>
        <v>-37715.519999999997</v>
      </c>
      <c r="Q79" s="20">
        <f t="shared" si="11"/>
        <v>45</v>
      </c>
      <c r="R79" s="30">
        <f t="shared" si="22"/>
        <v>3.15E-2</v>
      </c>
    </row>
    <row r="80" spans="2:18" x14ac:dyDescent="0.2">
      <c r="B80">
        <f t="shared" si="10"/>
        <v>46</v>
      </c>
      <c r="C80" s="4">
        <f t="shared" si="7"/>
        <v>7004629.9211583566</v>
      </c>
      <c r="D80" s="29">
        <f t="shared" si="8"/>
        <v>2.6250000000000002E-3</v>
      </c>
      <c r="E80" s="2">
        <f t="shared" si="21"/>
        <v>37715.519999999997</v>
      </c>
      <c r="F80" s="4">
        <f t="shared" si="15"/>
        <v>18387.153543040688</v>
      </c>
      <c r="G80" s="4">
        <f t="shared" si="16"/>
        <v>19328.366456959309</v>
      </c>
      <c r="H80" s="4">
        <f t="shared" si="17"/>
        <v>6985301.5547013972</v>
      </c>
      <c r="I80" s="4">
        <f t="shared" si="3"/>
        <v>0</v>
      </c>
      <c r="J80" s="4">
        <f t="shared" si="4"/>
        <v>0</v>
      </c>
      <c r="K80" s="4">
        <f t="shared" si="5"/>
        <v>-37715.519999999997</v>
      </c>
      <c r="Q80" s="20">
        <f t="shared" si="11"/>
        <v>46</v>
      </c>
      <c r="R80" s="30">
        <f t="shared" si="22"/>
        <v>3.15E-2</v>
      </c>
    </row>
    <row r="81" spans="2:18" x14ac:dyDescent="0.2">
      <c r="B81">
        <f t="shared" si="10"/>
        <v>47</v>
      </c>
      <c r="C81" s="4">
        <f t="shared" si="7"/>
        <v>6985301.5547013972</v>
      </c>
      <c r="D81" s="29">
        <f t="shared" si="8"/>
        <v>2.6250000000000002E-3</v>
      </c>
      <c r="E81" s="2">
        <f t="shared" si="21"/>
        <v>37715.519999999997</v>
      </c>
      <c r="F81" s="4">
        <f t="shared" si="15"/>
        <v>18336.416581091169</v>
      </c>
      <c r="G81" s="4">
        <f t="shared" si="16"/>
        <v>19379.103418908828</v>
      </c>
      <c r="H81" s="4">
        <f t="shared" si="17"/>
        <v>6965922.4512824882</v>
      </c>
      <c r="I81" s="4">
        <f t="shared" si="3"/>
        <v>0</v>
      </c>
      <c r="J81" s="4">
        <f t="shared" si="4"/>
        <v>0</v>
      </c>
      <c r="K81" s="4">
        <f t="shared" si="5"/>
        <v>-37715.519999999997</v>
      </c>
      <c r="Q81" s="20">
        <f t="shared" si="11"/>
        <v>47</v>
      </c>
      <c r="R81" s="30">
        <f t="shared" si="22"/>
        <v>3.15E-2</v>
      </c>
    </row>
    <row r="82" spans="2:18" x14ac:dyDescent="0.2">
      <c r="B82">
        <f t="shared" si="10"/>
        <v>48</v>
      </c>
      <c r="C82" s="4">
        <f t="shared" si="7"/>
        <v>6965922.4512824882</v>
      </c>
      <c r="D82" s="29">
        <f t="shared" si="8"/>
        <v>2.6250000000000002E-3</v>
      </c>
      <c r="E82" s="2">
        <f t="shared" si="21"/>
        <v>37715.519999999997</v>
      </c>
      <c r="F82" s="4">
        <f t="shared" si="15"/>
        <v>18285.546434616532</v>
      </c>
      <c r="G82" s="4">
        <f t="shared" si="16"/>
        <v>19429.973565383465</v>
      </c>
      <c r="H82" s="4">
        <f t="shared" si="17"/>
        <v>6946492.4777171044</v>
      </c>
      <c r="I82" s="4">
        <f t="shared" si="3"/>
        <v>0</v>
      </c>
      <c r="J82" s="4">
        <f t="shared" si="4"/>
        <v>0</v>
      </c>
      <c r="K82" s="4">
        <f t="shared" si="5"/>
        <v>-37715.519999999997</v>
      </c>
      <c r="Q82" s="20">
        <f t="shared" si="11"/>
        <v>48</v>
      </c>
      <c r="R82" s="30">
        <f t="shared" si="22"/>
        <v>3.15E-2</v>
      </c>
    </row>
    <row r="83" spans="2:18" x14ac:dyDescent="0.2">
      <c r="B83">
        <f t="shared" si="10"/>
        <v>49</v>
      </c>
      <c r="C83" s="4">
        <f t="shared" si="7"/>
        <v>6946492.4777171044</v>
      </c>
      <c r="D83" s="29">
        <f t="shared" si="8"/>
        <v>2.6250000000000002E-3</v>
      </c>
      <c r="E83" s="4">
        <f>-ROUND(PMT(D83,$C$5*12-B82,C83),2)</f>
        <v>37715.519999999997</v>
      </c>
      <c r="F83" s="4">
        <f t="shared" si="15"/>
        <v>18234.542754007402</v>
      </c>
      <c r="G83" s="4">
        <f t="shared" si="16"/>
        <v>19480.977245992595</v>
      </c>
      <c r="H83" s="4">
        <f t="shared" si="17"/>
        <v>6927011.5004711114</v>
      </c>
      <c r="I83" s="4">
        <f t="shared" si="3"/>
        <v>0</v>
      </c>
      <c r="J83" s="4">
        <f t="shared" si="4"/>
        <v>0</v>
      </c>
      <c r="K83" s="4">
        <f t="shared" si="5"/>
        <v>-37715.519999999997</v>
      </c>
      <c r="Q83" s="20">
        <f t="shared" si="11"/>
        <v>49</v>
      </c>
      <c r="R83" s="30">
        <f t="shared" si="22"/>
        <v>3.15E-2</v>
      </c>
    </row>
    <row r="84" spans="2:18" x14ac:dyDescent="0.2">
      <c r="B84">
        <f t="shared" si="10"/>
        <v>50</v>
      </c>
      <c r="C84" s="4">
        <f t="shared" si="7"/>
        <v>6927011.5004711114</v>
      </c>
      <c r="D84" s="29">
        <f t="shared" si="8"/>
        <v>2.6250000000000002E-3</v>
      </c>
      <c r="E84" s="2">
        <f>E83</f>
        <v>37715.519999999997</v>
      </c>
      <c r="F84" s="4">
        <f t="shared" si="15"/>
        <v>18183.40518873667</v>
      </c>
      <c r="G84" s="4">
        <f t="shared" si="16"/>
        <v>19532.114811263327</v>
      </c>
      <c r="H84" s="4">
        <f t="shared" si="17"/>
        <v>6907479.3856598483</v>
      </c>
      <c r="I84" s="4">
        <f t="shared" si="3"/>
        <v>0</v>
      </c>
      <c r="J84" s="4">
        <f t="shared" si="4"/>
        <v>0</v>
      </c>
      <c r="K84" s="4">
        <f t="shared" si="5"/>
        <v>-37715.519999999997</v>
      </c>
      <c r="Q84" s="20">
        <f t="shared" si="11"/>
        <v>50</v>
      </c>
      <c r="R84" s="30">
        <f t="shared" si="22"/>
        <v>3.15E-2</v>
      </c>
    </row>
    <row r="85" spans="2:18" x14ac:dyDescent="0.2">
      <c r="B85">
        <f t="shared" si="10"/>
        <v>51</v>
      </c>
      <c r="C85" s="4">
        <f t="shared" si="7"/>
        <v>6907479.3856598483</v>
      </c>
      <c r="D85" s="29">
        <f t="shared" si="8"/>
        <v>2.6250000000000002E-3</v>
      </c>
      <c r="E85" s="2">
        <f t="shared" si="21"/>
        <v>37715.519999999997</v>
      </c>
      <c r="F85" s="4">
        <f t="shared" si="15"/>
        <v>18132.133387357102</v>
      </c>
      <c r="G85" s="4">
        <f t="shared" si="16"/>
        <v>19583.386612642895</v>
      </c>
      <c r="H85" s="4">
        <f t="shared" si="17"/>
        <v>6887895.9990472058</v>
      </c>
      <c r="I85" s="4">
        <f t="shared" si="3"/>
        <v>0</v>
      </c>
      <c r="J85" s="4">
        <f t="shared" si="4"/>
        <v>0</v>
      </c>
      <c r="K85" s="4">
        <f t="shared" si="5"/>
        <v>-37715.519999999997</v>
      </c>
      <c r="Q85" s="20">
        <f t="shared" si="11"/>
        <v>51</v>
      </c>
      <c r="R85" s="30">
        <f t="shared" si="22"/>
        <v>3.15E-2</v>
      </c>
    </row>
    <row r="86" spans="2:18" x14ac:dyDescent="0.2">
      <c r="B86">
        <f t="shared" si="10"/>
        <v>52</v>
      </c>
      <c r="C86" s="4">
        <f t="shared" si="7"/>
        <v>6887895.9990472058</v>
      </c>
      <c r="D86" s="29">
        <f t="shared" si="8"/>
        <v>2.6250000000000002E-3</v>
      </c>
      <c r="E86" s="2">
        <f t="shared" si="21"/>
        <v>37715.519999999997</v>
      </c>
      <c r="F86" s="4">
        <f t="shared" si="15"/>
        <v>18080.726997498918</v>
      </c>
      <c r="G86" s="4">
        <f t="shared" si="16"/>
        <v>19634.793002501079</v>
      </c>
      <c r="H86" s="4">
        <f t="shared" si="17"/>
        <v>6868261.2060447047</v>
      </c>
      <c r="I86" s="4">
        <f t="shared" si="3"/>
        <v>0</v>
      </c>
      <c r="J86" s="4">
        <f t="shared" si="4"/>
        <v>0</v>
      </c>
      <c r="K86" s="4">
        <f t="shared" si="5"/>
        <v>-37715.519999999997</v>
      </c>
      <c r="Q86" s="20">
        <f t="shared" si="11"/>
        <v>52</v>
      </c>
      <c r="R86" s="30">
        <f t="shared" si="22"/>
        <v>3.15E-2</v>
      </c>
    </row>
    <row r="87" spans="2:18" x14ac:dyDescent="0.2">
      <c r="B87">
        <f t="shared" si="10"/>
        <v>53</v>
      </c>
      <c r="C87" s="4">
        <f t="shared" si="7"/>
        <v>6868261.2060447047</v>
      </c>
      <c r="D87" s="29">
        <f t="shared" si="8"/>
        <v>2.6250000000000002E-3</v>
      </c>
      <c r="E87" s="2">
        <f t="shared" si="21"/>
        <v>37715.519999999997</v>
      </c>
      <c r="F87" s="4">
        <f t="shared" si="15"/>
        <v>18029.18566586735</v>
      </c>
      <c r="G87" s="4">
        <f t="shared" si="16"/>
        <v>19686.334334132647</v>
      </c>
      <c r="H87" s="4">
        <f t="shared" si="17"/>
        <v>6848574.8717105724</v>
      </c>
      <c r="I87" s="4">
        <f t="shared" si="3"/>
        <v>0</v>
      </c>
      <c r="J87" s="4">
        <f t="shared" si="4"/>
        <v>0</v>
      </c>
      <c r="K87" s="4">
        <f t="shared" si="5"/>
        <v>-37715.519999999997</v>
      </c>
      <c r="Q87" s="20">
        <f t="shared" si="11"/>
        <v>53</v>
      </c>
      <c r="R87" s="30">
        <f t="shared" si="22"/>
        <v>3.15E-2</v>
      </c>
    </row>
    <row r="88" spans="2:18" x14ac:dyDescent="0.2">
      <c r="B88">
        <f t="shared" si="10"/>
        <v>54</v>
      </c>
      <c r="C88" s="4">
        <f t="shared" si="7"/>
        <v>6848574.8717105724</v>
      </c>
      <c r="D88" s="29">
        <f t="shared" si="8"/>
        <v>2.6250000000000002E-3</v>
      </c>
      <c r="E88" s="2">
        <f t="shared" si="21"/>
        <v>37715.519999999997</v>
      </c>
      <c r="F88" s="4">
        <f t="shared" si="15"/>
        <v>17977.509038240252</v>
      </c>
      <c r="G88" s="4">
        <f t="shared" si="16"/>
        <v>19738.010961759745</v>
      </c>
      <c r="H88" s="4">
        <f t="shared" si="17"/>
        <v>6828836.8607488126</v>
      </c>
      <c r="I88" s="4">
        <f t="shared" si="3"/>
        <v>0</v>
      </c>
      <c r="J88" s="4">
        <f t="shared" si="4"/>
        <v>0</v>
      </c>
      <c r="K88" s="4">
        <f t="shared" si="5"/>
        <v>-37715.519999999997</v>
      </c>
      <c r="Q88" s="20">
        <f t="shared" si="11"/>
        <v>54</v>
      </c>
      <c r="R88" s="30">
        <f t="shared" si="22"/>
        <v>3.15E-2</v>
      </c>
    </row>
    <row r="89" spans="2:18" x14ac:dyDescent="0.2">
      <c r="B89">
        <f t="shared" si="10"/>
        <v>55</v>
      </c>
      <c r="C89" s="4">
        <f t="shared" si="7"/>
        <v>6828836.8607488126</v>
      </c>
      <c r="D89" s="29">
        <f t="shared" si="8"/>
        <v>2.6250000000000002E-3</v>
      </c>
      <c r="E89" s="2">
        <f t="shared" si="21"/>
        <v>37715.519999999997</v>
      </c>
      <c r="F89" s="4">
        <f t="shared" si="15"/>
        <v>17925.696759465634</v>
      </c>
      <c r="G89" s="4">
        <f t="shared" si="16"/>
        <v>19789.823240534362</v>
      </c>
      <c r="H89" s="4">
        <f t="shared" si="17"/>
        <v>6809047.0375082782</v>
      </c>
      <c r="I89" s="4">
        <f t="shared" si="3"/>
        <v>0</v>
      </c>
      <c r="J89" s="4">
        <f t="shared" si="4"/>
        <v>0</v>
      </c>
      <c r="K89" s="4">
        <f t="shared" si="5"/>
        <v>-37715.519999999997</v>
      </c>
      <c r="Q89" s="20">
        <f t="shared" si="11"/>
        <v>55</v>
      </c>
      <c r="R89" s="30">
        <f t="shared" si="22"/>
        <v>3.15E-2</v>
      </c>
    </row>
    <row r="90" spans="2:18" x14ac:dyDescent="0.2">
      <c r="B90">
        <f t="shared" si="10"/>
        <v>56</v>
      </c>
      <c r="C90" s="4">
        <f t="shared" si="7"/>
        <v>6809047.0375082782</v>
      </c>
      <c r="D90" s="29">
        <f t="shared" si="8"/>
        <v>2.6250000000000002E-3</v>
      </c>
      <c r="E90" s="2">
        <f t="shared" si="21"/>
        <v>37715.519999999997</v>
      </c>
      <c r="F90" s="4">
        <f t="shared" si="15"/>
        <v>17873.748473459233</v>
      </c>
      <c r="G90" s="4">
        <f t="shared" si="16"/>
        <v>19841.771526540764</v>
      </c>
      <c r="H90" s="4">
        <f t="shared" si="17"/>
        <v>6789205.2659817375</v>
      </c>
      <c r="I90" s="4">
        <f t="shared" si="3"/>
        <v>0</v>
      </c>
      <c r="J90" s="4">
        <f t="shared" si="4"/>
        <v>0</v>
      </c>
      <c r="K90" s="4">
        <f t="shared" si="5"/>
        <v>-37715.519999999997</v>
      </c>
      <c r="Q90" s="20">
        <f t="shared" si="11"/>
        <v>56</v>
      </c>
      <c r="R90" s="30">
        <f t="shared" si="22"/>
        <v>3.15E-2</v>
      </c>
    </row>
    <row r="91" spans="2:18" x14ac:dyDescent="0.2">
      <c r="B91">
        <f t="shared" si="10"/>
        <v>57</v>
      </c>
      <c r="C91" s="4">
        <f t="shared" si="7"/>
        <v>6789205.2659817375</v>
      </c>
      <c r="D91" s="29">
        <f t="shared" si="8"/>
        <v>2.6250000000000002E-3</v>
      </c>
      <c r="E91" s="2">
        <f t="shared" si="21"/>
        <v>37715.519999999997</v>
      </c>
      <c r="F91" s="4">
        <f t="shared" si="15"/>
        <v>17821.663823202063</v>
      </c>
      <c r="G91" s="4">
        <f t="shared" si="16"/>
        <v>19893.856176797934</v>
      </c>
      <c r="H91" s="4">
        <f t="shared" si="17"/>
        <v>6769311.4098049393</v>
      </c>
      <c r="I91" s="4">
        <f t="shared" si="3"/>
        <v>0</v>
      </c>
      <c r="J91" s="4">
        <f t="shared" si="4"/>
        <v>0</v>
      </c>
      <c r="K91" s="4">
        <f t="shared" si="5"/>
        <v>-37715.519999999997</v>
      </c>
      <c r="Q91" s="20">
        <f t="shared" si="11"/>
        <v>57</v>
      </c>
      <c r="R91" s="30">
        <f t="shared" si="22"/>
        <v>3.15E-2</v>
      </c>
    </row>
    <row r="92" spans="2:18" x14ac:dyDescent="0.2">
      <c r="B92">
        <f t="shared" si="10"/>
        <v>58</v>
      </c>
      <c r="C92" s="4">
        <f t="shared" si="7"/>
        <v>6769311.4098049393</v>
      </c>
      <c r="D92" s="29">
        <f t="shared" si="8"/>
        <v>2.6250000000000002E-3</v>
      </c>
      <c r="E92" s="2">
        <f t="shared" si="21"/>
        <v>37715.519999999997</v>
      </c>
      <c r="F92" s="4">
        <f t="shared" si="15"/>
        <v>17769.442450737966</v>
      </c>
      <c r="G92" s="4">
        <f t="shared" si="16"/>
        <v>19946.077549262031</v>
      </c>
      <c r="H92" s="4">
        <f t="shared" si="17"/>
        <v>6749365.3322556773</v>
      </c>
      <c r="I92" s="4">
        <f t="shared" si="3"/>
        <v>0</v>
      </c>
      <c r="J92" s="4">
        <f t="shared" si="4"/>
        <v>0</v>
      </c>
      <c r="K92" s="4">
        <f t="shared" si="5"/>
        <v>-37715.519999999997</v>
      </c>
      <c r="Q92" s="20">
        <f t="shared" si="11"/>
        <v>58</v>
      </c>
      <c r="R92" s="30">
        <f t="shared" si="22"/>
        <v>3.15E-2</v>
      </c>
    </row>
    <row r="93" spans="2:18" x14ac:dyDescent="0.2">
      <c r="B93">
        <f t="shared" si="10"/>
        <v>59</v>
      </c>
      <c r="C93" s="4">
        <f t="shared" si="7"/>
        <v>6749365.3322556773</v>
      </c>
      <c r="D93" s="29">
        <f t="shared" si="8"/>
        <v>2.6250000000000002E-3</v>
      </c>
      <c r="E93" s="2">
        <f t="shared" si="21"/>
        <v>37715.519999999997</v>
      </c>
      <c r="F93" s="4">
        <f t="shared" si="15"/>
        <v>17717.083997171154</v>
      </c>
      <c r="G93" s="4">
        <f t="shared" si="16"/>
        <v>19998.436002828843</v>
      </c>
      <c r="H93" s="4">
        <f t="shared" si="17"/>
        <v>6729366.8962528482</v>
      </c>
      <c r="I93" s="4">
        <f t="shared" si="3"/>
        <v>0</v>
      </c>
      <c r="J93" s="4">
        <f t="shared" si="4"/>
        <v>0</v>
      </c>
      <c r="K93" s="4">
        <f t="shared" si="5"/>
        <v>-37715.519999999997</v>
      </c>
      <c r="Q93" s="20">
        <f t="shared" si="11"/>
        <v>59</v>
      </c>
      <c r="R93" s="30">
        <f t="shared" si="22"/>
        <v>3.15E-2</v>
      </c>
    </row>
    <row r="94" spans="2:18" x14ac:dyDescent="0.2">
      <c r="B94">
        <f t="shared" si="10"/>
        <v>60</v>
      </c>
      <c r="C94" s="4">
        <f t="shared" si="7"/>
        <v>6729366.8962528482</v>
      </c>
      <c r="D94" s="29">
        <f t="shared" si="8"/>
        <v>2.6250000000000002E-3</v>
      </c>
      <c r="E94" s="2">
        <f t="shared" si="21"/>
        <v>37715.519999999997</v>
      </c>
      <c r="F94" s="4">
        <f t="shared" si="15"/>
        <v>17664.588102663729</v>
      </c>
      <c r="G94" s="4">
        <f t="shared" si="16"/>
        <v>20050.931897336268</v>
      </c>
      <c r="H94" s="4">
        <f t="shared" si="17"/>
        <v>6709315.9643555116</v>
      </c>
      <c r="I94" s="4">
        <f t="shared" si="3"/>
        <v>0</v>
      </c>
      <c r="J94" s="4">
        <f t="shared" si="4"/>
        <v>0</v>
      </c>
      <c r="K94" s="4">
        <f t="shared" si="5"/>
        <v>-37715.519999999997</v>
      </c>
      <c r="Q94" s="20">
        <f t="shared" si="11"/>
        <v>60</v>
      </c>
      <c r="R94" s="30">
        <f t="shared" si="22"/>
        <v>3.15E-2</v>
      </c>
    </row>
    <row r="95" spans="2:18" x14ac:dyDescent="0.2">
      <c r="B95">
        <f t="shared" si="10"/>
        <v>61</v>
      </c>
      <c r="C95" s="4">
        <f t="shared" si="7"/>
        <v>6709315.9643555116</v>
      </c>
      <c r="D95" s="29">
        <f t="shared" si="8"/>
        <v>2.6250000000000002E-3</v>
      </c>
      <c r="E95" s="4">
        <f>-ROUND(PMT(D95,$C$5*12-B94,C95),2)</f>
        <v>37715.519999999997</v>
      </c>
      <c r="F95" s="4">
        <f t="shared" si="15"/>
        <v>17611.954406433219</v>
      </c>
      <c r="G95" s="4">
        <f t="shared" si="16"/>
        <v>20103.565593566778</v>
      </c>
      <c r="H95" s="4">
        <f t="shared" si="17"/>
        <v>6689212.3987619448</v>
      </c>
      <c r="I95" s="4">
        <f t="shared" si="3"/>
        <v>0</v>
      </c>
      <c r="J95" s="4">
        <f t="shared" si="4"/>
        <v>0</v>
      </c>
      <c r="K95" s="4">
        <f t="shared" si="5"/>
        <v>-37715.519999999997</v>
      </c>
      <c r="Q95" s="20">
        <f t="shared" si="11"/>
        <v>61</v>
      </c>
      <c r="R95" s="30">
        <f t="shared" si="22"/>
        <v>3.15E-2</v>
      </c>
    </row>
    <row r="96" spans="2:18" x14ac:dyDescent="0.2">
      <c r="B96">
        <f t="shared" si="10"/>
        <v>62</v>
      </c>
      <c r="C96" s="4">
        <f t="shared" si="7"/>
        <v>6689212.3987619448</v>
      </c>
      <c r="D96" s="29">
        <f t="shared" si="8"/>
        <v>2.6250000000000002E-3</v>
      </c>
      <c r="E96" s="2">
        <f>E95</f>
        <v>37715.519999999997</v>
      </c>
      <c r="F96" s="4">
        <f t="shared" si="15"/>
        <v>17559.182546750108</v>
      </c>
      <c r="G96" s="4">
        <f t="shared" si="16"/>
        <v>20156.337453249889</v>
      </c>
      <c r="H96" s="4">
        <f t="shared" si="17"/>
        <v>6669056.061308695</v>
      </c>
      <c r="I96" s="4">
        <f t="shared" si="3"/>
        <v>0</v>
      </c>
      <c r="J96" s="4">
        <f t="shared" si="4"/>
        <v>0</v>
      </c>
      <c r="K96" s="4">
        <f t="shared" si="5"/>
        <v>-37715.519999999997</v>
      </c>
      <c r="Q96" s="20">
        <f t="shared" si="11"/>
        <v>62</v>
      </c>
      <c r="R96" s="30">
        <f t="shared" si="22"/>
        <v>3.15E-2</v>
      </c>
    </row>
    <row r="97" spans="2:18" x14ac:dyDescent="0.2">
      <c r="B97">
        <f t="shared" si="10"/>
        <v>63</v>
      </c>
      <c r="C97" s="4">
        <f t="shared" si="7"/>
        <v>6669056.061308695</v>
      </c>
      <c r="D97" s="29">
        <f t="shared" si="8"/>
        <v>2.6250000000000002E-3</v>
      </c>
      <c r="E97" s="2">
        <f t="shared" si="21"/>
        <v>37715.519999999997</v>
      </c>
      <c r="F97" s="4">
        <f t="shared" si="15"/>
        <v>17506.272160935325</v>
      </c>
      <c r="G97" s="4">
        <f t="shared" si="16"/>
        <v>20209.247839064672</v>
      </c>
      <c r="H97" s="4">
        <f t="shared" si="17"/>
        <v>6648846.8134696307</v>
      </c>
      <c r="I97" s="4">
        <f t="shared" si="3"/>
        <v>0</v>
      </c>
      <c r="J97" s="4">
        <f t="shared" si="4"/>
        <v>0</v>
      </c>
      <c r="K97" s="4">
        <f t="shared" si="5"/>
        <v>-37715.519999999997</v>
      </c>
      <c r="Q97" s="20">
        <f t="shared" si="11"/>
        <v>63</v>
      </c>
      <c r="R97" s="30">
        <f t="shared" si="22"/>
        <v>3.15E-2</v>
      </c>
    </row>
    <row r="98" spans="2:18" x14ac:dyDescent="0.2">
      <c r="B98">
        <f t="shared" si="10"/>
        <v>64</v>
      </c>
      <c r="C98" s="4">
        <f t="shared" si="7"/>
        <v>6648846.8134696307</v>
      </c>
      <c r="D98" s="29">
        <f t="shared" si="8"/>
        <v>2.6250000000000002E-3</v>
      </c>
      <c r="E98" s="2">
        <f t="shared" si="21"/>
        <v>37715.519999999997</v>
      </c>
      <c r="F98" s="4">
        <f t="shared" si="15"/>
        <v>17453.22288535778</v>
      </c>
      <c r="G98" s="4">
        <f t="shared" si="16"/>
        <v>20262.297114642217</v>
      </c>
      <c r="H98" s="4">
        <f t="shared" si="17"/>
        <v>6628584.5163549883</v>
      </c>
      <c r="I98" s="4">
        <f t="shared" si="3"/>
        <v>0</v>
      </c>
      <c r="J98" s="4">
        <f t="shared" si="4"/>
        <v>0</v>
      </c>
      <c r="K98" s="4">
        <f t="shared" si="5"/>
        <v>-37715.519999999997</v>
      </c>
      <c r="Q98" s="20">
        <f t="shared" si="11"/>
        <v>64</v>
      </c>
      <c r="R98" s="30">
        <f t="shared" si="22"/>
        <v>3.15E-2</v>
      </c>
    </row>
    <row r="99" spans="2:18" x14ac:dyDescent="0.2">
      <c r="B99">
        <f t="shared" si="10"/>
        <v>65</v>
      </c>
      <c r="C99" s="4">
        <f t="shared" si="7"/>
        <v>6628584.5163549883</v>
      </c>
      <c r="D99" s="29">
        <f t="shared" si="8"/>
        <v>2.6250000000000002E-3</v>
      </c>
      <c r="E99" s="2">
        <f t="shared" si="21"/>
        <v>37715.519999999997</v>
      </c>
      <c r="F99" s="4">
        <f t="shared" si="15"/>
        <v>17400.034355431846</v>
      </c>
      <c r="G99" s="4">
        <f t="shared" si="16"/>
        <v>20315.485644568151</v>
      </c>
      <c r="H99" s="4">
        <f t="shared" si="17"/>
        <v>6608269.0307104206</v>
      </c>
      <c r="I99" s="4">
        <f t="shared" ref="I99:I153" si="23">IF(B99=$C$12,$C$13*H99,0)</f>
        <v>0</v>
      </c>
      <c r="J99" s="4">
        <f t="shared" ref="J99:J154" si="24">IF(B99=$C$12,H99+I99,0)</f>
        <v>0</v>
      </c>
      <c r="K99" s="4">
        <f t="shared" ref="K99:K154" si="25">IF(B99&lt;=$C$12,-E99-J99,0)</f>
        <v>-37715.519999999997</v>
      </c>
      <c r="Q99" s="20">
        <f t="shared" si="11"/>
        <v>65</v>
      </c>
      <c r="R99" s="30">
        <f t="shared" si="22"/>
        <v>3.15E-2</v>
      </c>
    </row>
    <row r="100" spans="2:18" x14ac:dyDescent="0.2">
      <c r="B100">
        <f t="shared" si="10"/>
        <v>66</v>
      </c>
      <c r="C100" s="4">
        <f t="shared" ref="C100:C154" si="26">IF(B100&lt;=$C$12,H99,0)</f>
        <v>6608269.0307104206</v>
      </c>
      <c r="D100" s="29">
        <f t="shared" ref="D100:D154" si="27">R100/$C$6</f>
        <v>2.6250000000000002E-3</v>
      </c>
      <c r="E100" s="2">
        <f t="shared" si="21"/>
        <v>37715.519999999997</v>
      </c>
      <c r="F100" s="4">
        <f t="shared" si="15"/>
        <v>17346.706205614853</v>
      </c>
      <c r="G100" s="4">
        <f t="shared" si="16"/>
        <v>20368.813794385143</v>
      </c>
      <c r="H100" s="4">
        <f t="shared" si="17"/>
        <v>6587900.2169160359</v>
      </c>
      <c r="I100" s="4">
        <f t="shared" si="23"/>
        <v>0</v>
      </c>
      <c r="J100" s="4">
        <f t="shared" si="24"/>
        <v>0</v>
      </c>
      <c r="K100" s="4">
        <f t="shared" si="25"/>
        <v>-37715.519999999997</v>
      </c>
      <c r="Q100" s="20">
        <f t="shared" si="11"/>
        <v>66</v>
      </c>
      <c r="R100" s="30">
        <f t="shared" si="22"/>
        <v>3.15E-2</v>
      </c>
    </row>
    <row r="101" spans="2:18" x14ac:dyDescent="0.2">
      <c r="B101">
        <f t="shared" ref="B101:B154" si="28">B100+1</f>
        <v>67</v>
      </c>
      <c r="C101" s="4">
        <f t="shared" si="26"/>
        <v>6587900.2169160359</v>
      </c>
      <c r="D101" s="29">
        <f t="shared" si="27"/>
        <v>2.6250000000000002E-3</v>
      </c>
      <c r="E101" s="2">
        <f t="shared" si="21"/>
        <v>37715.519999999997</v>
      </c>
      <c r="F101" s="4">
        <f t="shared" si="15"/>
        <v>17293.238069404597</v>
      </c>
      <c r="G101" s="4">
        <f t="shared" si="16"/>
        <v>20422.2819305954</v>
      </c>
      <c r="H101" s="4">
        <f t="shared" si="17"/>
        <v>6567477.9349854402</v>
      </c>
      <c r="I101" s="4">
        <f t="shared" si="23"/>
        <v>0</v>
      </c>
      <c r="J101" s="4">
        <f t="shared" si="24"/>
        <v>0</v>
      </c>
      <c r="K101" s="4">
        <f t="shared" si="25"/>
        <v>-37715.519999999997</v>
      </c>
      <c r="Q101" s="20">
        <f t="shared" ref="Q101:Q154" si="29">Q100+1</f>
        <v>67</v>
      </c>
      <c r="R101" s="30">
        <f t="shared" si="22"/>
        <v>3.15E-2</v>
      </c>
    </row>
    <row r="102" spans="2:18" x14ac:dyDescent="0.2">
      <c r="B102">
        <f t="shared" si="28"/>
        <v>68</v>
      </c>
      <c r="C102" s="4">
        <f t="shared" si="26"/>
        <v>6567477.9349854402</v>
      </c>
      <c r="D102" s="29">
        <f t="shared" si="27"/>
        <v>2.6250000000000002E-3</v>
      </c>
      <c r="E102" s="2">
        <f t="shared" si="21"/>
        <v>37715.519999999997</v>
      </c>
      <c r="F102" s="4">
        <f t="shared" si="15"/>
        <v>17239.629579336783</v>
      </c>
      <c r="G102" s="4">
        <f t="shared" si="16"/>
        <v>20475.890420663214</v>
      </c>
      <c r="H102" s="4">
        <f t="shared" si="17"/>
        <v>6547002.0445647771</v>
      </c>
      <c r="I102" s="4">
        <f t="shared" si="23"/>
        <v>0</v>
      </c>
      <c r="J102" s="4">
        <f t="shared" si="24"/>
        <v>0</v>
      </c>
      <c r="K102" s="4">
        <f t="shared" si="25"/>
        <v>-37715.519999999997</v>
      </c>
      <c r="Q102" s="20">
        <f t="shared" si="29"/>
        <v>68</v>
      </c>
      <c r="R102" s="30">
        <f t="shared" si="22"/>
        <v>3.15E-2</v>
      </c>
    </row>
    <row r="103" spans="2:18" x14ac:dyDescent="0.2">
      <c r="B103">
        <f t="shared" si="28"/>
        <v>69</v>
      </c>
      <c r="C103" s="4">
        <f t="shared" si="26"/>
        <v>6547002.0445647771</v>
      </c>
      <c r="D103" s="29">
        <f t="shared" si="27"/>
        <v>2.6250000000000002E-3</v>
      </c>
      <c r="E103" s="2">
        <f t="shared" si="21"/>
        <v>37715.519999999997</v>
      </c>
      <c r="F103" s="4">
        <f t="shared" si="15"/>
        <v>17185.880366982539</v>
      </c>
      <c r="G103" s="4">
        <f t="shared" si="16"/>
        <v>20529.639633017458</v>
      </c>
      <c r="H103" s="4">
        <f t="shared" si="17"/>
        <v>6526472.4049317595</v>
      </c>
      <c r="I103" s="4">
        <f t="shared" si="23"/>
        <v>0</v>
      </c>
      <c r="J103" s="4">
        <f t="shared" si="24"/>
        <v>0</v>
      </c>
      <c r="K103" s="4">
        <f t="shared" si="25"/>
        <v>-37715.519999999997</v>
      </c>
      <c r="Q103" s="20">
        <f t="shared" si="29"/>
        <v>69</v>
      </c>
      <c r="R103" s="30">
        <f t="shared" si="22"/>
        <v>3.15E-2</v>
      </c>
    </row>
    <row r="104" spans="2:18" x14ac:dyDescent="0.2">
      <c r="B104">
        <f t="shared" si="28"/>
        <v>70</v>
      </c>
      <c r="C104" s="4">
        <f t="shared" si="26"/>
        <v>6526472.4049317595</v>
      </c>
      <c r="D104" s="29">
        <f t="shared" si="27"/>
        <v>2.6250000000000002E-3</v>
      </c>
      <c r="E104" s="2">
        <f t="shared" si="21"/>
        <v>37715.519999999997</v>
      </c>
      <c r="F104" s="4">
        <f t="shared" si="15"/>
        <v>17131.990062945868</v>
      </c>
      <c r="G104" s="4">
        <f t="shared" si="16"/>
        <v>20583.529937054129</v>
      </c>
      <c r="H104" s="4">
        <f t="shared" si="17"/>
        <v>6505888.8749947054</v>
      </c>
      <c r="I104" s="4">
        <f t="shared" si="23"/>
        <v>0</v>
      </c>
      <c r="J104" s="4">
        <f t="shared" si="24"/>
        <v>0</v>
      </c>
      <c r="K104" s="4">
        <f t="shared" si="25"/>
        <v>-37715.519999999997</v>
      </c>
      <c r="Q104" s="20">
        <f t="shared" si="29"/>
        <v>70</v>
      </c>
      <c r="R104" s="30">
        <f t="shared" si="22"/>
        <v>3.15E-2</v>
      </c>
    </row>
    <row r="105" spans="2:18" x14ac:dyDescent="0.2">
      <c r="B105">
        <f t="shared" si="28"/>
        <v>71</v>
      </c>
      <c r="C105" s="4">
        <f t="shared" si="26"/>
        <v>6505888.8749947054</v>
      </c>
      <c r="D105" s="29">
        <f t="shared" si="27"/>
        <v>2.6250000000000002E-3</v>
      </c>
      <c r="E105" s="2">
        <f t="shared" si="21"/>
        <v>37715.519999999997</v>
      </c>
      <c r="F105" s="4">
        <f t="shared" si="15"/>
        <v>17077.958296861103</v>
      </c>
      <c r="G105" s="4">
        <f t="shared" si="16"/>
        <v>20637.561703138894</v>
      </c>
      <c r="H105" s="4">
        <f t="shared" si="17"/>
        <v>6485251.3132915664</v>
      </c>
      <c r="I105" s="4">
        <f t="shared" si="23"/>
        <v>0</v>
      </c>
      <c r="J105" s="4">
        <f t="shared" si="24"/>
        <v>0</v>
      </c>
      <c r="K105" s="4">
        <f t="shared" si="25"/>
        <v>-37715.519999999997</v>
      </c>
      <c r="Q105" s="20">
        <f t="shared" si="29"/>
        <v>71</v>
      </c>
      <c r="R105" s="30">
        <f t="shared" si="22"/>
        <v>3.15E-2</v>
      </c>
    </row>
    <row r="106" spans="2:18" x14ac:dyDescent="0.2">
      <c r="B106">
        <f t="shared" si="28"/>
        <v>72</v>
      </c>
      <c r="C106" s="4">
        <f t="shared" si="26"/>
        <v>6485251.3132915664</v>
      </c>
      <c r="D106" s="29">
        <f t="shared" si="27"/>
        <v>2.6250000000000002E-3</v>
      </c>
      <c r="E106" s="2">
        <f t="shared" si="21"/>
        <v>37715.519999999997</v>
      </c>
      <c r="F106" s="4">
        <f t="shared" si="15"/>
        <v>17023.784697390362</v>
      </c>
      <c r="G106" s="4">
        <f t="shared" si="16"/>
        <v>20691.735302609635</v>
      </c>
      <c r="H106" s="4">
        <f t="shared" si="17"/>
        <v>6464559.5779889571</v>
      </c>
      <c r="I106" s="4">
        <f t="shared" si="23"/>
        <v>0</v>
      </c>
      <c r="J106" s="4">
        <f t="shared" si="24"/>
        <v>0</v>
      </c>
      <c r="K106" s="4">
        <f t="shared" si="25"/>
        <v>-37715.519999999997</v>
      </c>
      <c r="Q106" s="20">
        <f t="shared" si="29"/>
        <v>72</v>
      </c>
      <c r="R106" s="30">
        <f t="shared" si="22"/>
        <v>3.15E-2</v>
      </c>
    </row>
    <row r="107" spans="2:18" x14ac:dyDescent="0.2">
      <c r="B107">
        <f t="shared" si="28"/>
        <v>73</v>
      </c>
      <c r="C107" s="4">
        <f t="shared" si="26"/>
        <v>6464559.5779889571</v>
      </c>
      <c r="D107" s="29">
        <f t="shared" si="27"/>
        <v>2.6250000000000002E-3</v>
      </c>
      <c r="E107" s="4">
        <f>-ROUND(PMT(D107,$C$5*12-B106,C107),2)</f>
        <v>37715.519999999997</v>
      </c>
      <c r="F107" s="4">
        <f t="shared" si="15"/>
        <v>16969.468892221012</v>
      </c>
      <c r="G107" s="4">
        <f t="shared" si="16"/>
        <v>20746.051107778985</v>
      </c>
      <c r="H107" s="4">
        <f t="shared" si="17"/>
        <v>6443813.5268811779</v>
      </c>
      <c r="I107" s="4">
        <f t="shared" si="23"/>
        <v>0</v>
      </c>
      <c r="J107" s="4">
        <f t="shared" si="24"/>
        <v>0</v>
      </c>
      <c r="K107" s="4">
        <f t="shared" si="25"/>
        <v>-37715.519999999997</v>
      </c>
      <c r="Q107" s="20">
        <f t="shared" si="29"/>
        <v>73</v>
      </c>
      <c r="R107" s="30">
        <f t="shared" si="22"/>
        <v>3.15E-2</v>
      </c>
    </row>
    <row r="108" spans="2:18" x14ac:dyDescent="0.2">
      <c r="B108">
        <f t="shared" si="28"/>
        <v>74</v>
      </c>
      <c r="C108" s="4">
        <f t="shared" si="26"/>
        <v>6443813.5268811779</v>
      </c>
      <c r="D108" s="29">
        <f t="shared" si="27"/>
        <v>2.6250000000000002E-3</v>
      </c>
      <c r="E108" s="2">
        <f>E107</f>
        <v>37715.519999999997</v>
      </c>
      <c r="F108" s="4">
        <f t="shared" si="15"/>
        <v>16915.010508063093</v>
      </c>
      <c r="G108" s="4">
        <f t="shared" si="16"/>
        <v>20800.509491936904</v>
      </c>
      <c r="H108" s="4">
        <f t="shared" si="17"/>
        <v>6423013.0173892407</v>
      </c>
      <c r="I108" s="4">
        <f t="shared" si="23"/>
        <v>0</v>
      </c>
      <c r="J108" s="4">
        <f t="shared" si="24"/>
        <v>0</v>
      </c>
      <c r="K108" s="4">
        <f t="shared" si="25"/>
        <v>-37715.519999999997</v>
      </c>
      <c r="Q108" s="20">
        <f t="shared" si="29"/>
        <v>74</v>
      </c>
      <c r="R108" s="30">
        <f t="shared" si="22"/>
        <v>3.15E-2</v>
      </c>
    </row>
    <row r="109" spans="2:18" x14ac:dyDescent="0.2">
      <c r="B109">
        <f t="shared" si="28"/>
        <v>75</v>
      </c>
      <c r="C109" s="4">
        <f t="shared" si="26"/>
        <v>6423013.0173892407</v>
      </c>
      <c r="D109" s="29">
        <f t="shared" si="27"/>
        <v>2.6250000000000002E-3</v>
      </c>
      <c r="E109" s="2">
        <f t="shared" si="21"/>
        <v>37715.519999999997</v>
      </c>
      <c r="F109" s="4">
        <f t="shared" si="15"/>
        <v>16860.409170646759</v>
      </c>
      <c r="G109" s="4">
        <f t="shared" si="16"/>
        <v>20855.110829353238</v>
      </c>
      <c r="H109" s="4">
        <f t="shared" si="17"/>
        <v>6402157.9065598873</v>
      </c>
      <c r="I109" s="4">
        <f t="shared" si="23"/>
        <v>0</v>
      </c>
      <c r="J109" s="4">
        <f t="shared" si="24"/>
        <v>0</v>
      </c>
      <c r="K109" s="4">
        <f t="shared" si="25"/>
        <v>-37715.519999999997</v>
      </c>
      <c r="Q109" s="20">
        <f t="shared" si="29"/>
        <v>75</v>
      </c>
      <c r="R109" s="30">
        <f t="shared" si="22"/>
        <v>3.15E-2</v>
      </c>
    </row>
    <row r="110" spans="2:18" x14ac:dyDescent="0.2">
      <c r="B110">
        <f t="shared" si="28"/>
        <v>76</v>
      </c>
      <c r="C110" s="4">
        <f t="shared" si="26"/>
        <v>6402157.9065598873</v>
      </c>
      <c r="D110" s="29">
        <f t="shared" si="27"/>
        <v>2.6250000000000002E-3</v>
      </c>
      <c r="E110" s="2">
        <f t="shared" si="21"/>
        <v>37715.519999999997</v>
      </c>
      <c r="F110" s="4">
        <f t="shared" si="15"/>
        <v>16805.664504719705</v>
      </c>
      <c r="G110" s="4">
        <f t="shared" si="16"/>
        <v>20909.855495280292</v>
      </c>
      <c r="H110" s="4">
        <f t="shared" si="17"/>
        <v>6381248.0510646068</v>
      </c>
      <c r="I110" s="4">
        <f t="shared" si="23"/>
        <v>0</v>
      </c>
      <c r="J110" s="4">
        <f t="shared" si="24"/>
        <v>0</v>
      </c>
      <c r="K110" s="4">
        <f t="shared" si="25"/>
        <v>-37715.519999999997</v>
      </c>
      <c r="Q110" s="20">
        <f t="shared" si="29"/>
        <v>76</v>
      </c>
      <c r="R110" s="30">
        <f t="shared" si="22"/>
        <v>3.15E-2</v>
      </c>
    </row>
    <row r="111" spans="2:18" x14ac:dyDescent="0.2">
      <c r="B111">
        <f t="shared" si="28"/>
        <v>77</v>
      </c>
      <c r="C111" s="4">
        <f t="shared" si="26"/>
        <v>6381248.0510646068</v>
      </c>
      <c r="D111" s="29">
        <f t="shared" si="27"/>
        <v>2.6250000000000002E-3</v>
      </c>
      <c r="E111" s="2">
        <f t="shared" si="21"/>
        <v>37715.519999999997</v>
      </c>
      <c r="F111" s="4">
        <f t="shared" si="15"/>
        <v>16750.776134044594</v>
      </c>
      <c r="G111" s="4">
        <f t="shared" si="16"/>
        <v>20964.743865955403</v>
      </c>
      <c r="H111" s="4">
        <f t="shared" si="17"/>
        <v>6360283.3071986511</v>
      </c>
      <c r="I111" s="4">
        <f t="shared" si="23"/>
        <v>0</v>
      </c>
      <c r="J111" s="4">
        <f t="shared" si="24"/>
        <v>0</v>
      </c>
      <c r="K111" s="4">
        <f t="shared" si="25"/>
        <v>-37715.519999999997</v>
      </c>
      <c r="Q111" s="20">
        <f t="shared" si="29"/>
        <v>77</v>
      </c>
      <c r="R111" s="30">
        <f t="shared" si="22"/>
        <v>3.15E-2</v>
      </c>
    </row>
    <row r="112" spans="2:18" x14ac:dyDescent="0.2">
      <c r="B112">
        <f t="shared" si="28"/>
        <v>78</v>
      </c>
      <c r="C112" s="4">
        <f t="shared" si="26"/>
        <v>6360283.3071986511</v>
      </c>
      <c r="D112" s="29">
        <f t="shared" si="27"/>
        <v>2.6250000000000002E-3</v>
      </c>
      <c r="E112" s="2">
        <f t="shared" si="21"/>
        <v>37715.519999999997</v>
      </c>
      <c r="F112" s="4">
        <f t="shared" si="15"/>
        <v>16695.74368139646</v>
      </c>
      <c r="G112" s="4">
        <f t="shared" si="16"/>
        <v>21019.776318603537</v>
      </c>
      <c r="H112" s="4">
        <f t="shared" si="17"/>
        <v>6339263.5308800479</v>
      </c>
      <c r="I112" s="4">
        <f t="shared" si="23"/>
        <v>0</v>
      </c>
      <c r="J112" s="4">
        <f t="shared" si="24"/>
        <v>0</v>
      </c>
      <c r="K112" s="4">
        <f t="shared" si="25"/>
        <v>-37715.519999999997</v>
      </c>
      <c r="Q112" s="20">
        <f t="shared" si="29"/>
        <v>78</v>
      </c>
      <c r="R112" s="30">
        <f t="shared" si="22"/>
        <v>3.15E-2</v>
      </c>
    </row>
    <row r="113" spans="2:18" x14ac:dyDescent="0.2">
      <c r="B113">
        <f t="shared" si="28"/>
        <v>79</v>
      </c>
      <c r="C113" s="4">
        <f t="shared" si="26"/>
        <v>6339263.5308800479</v>
      </c>
      <c r="D113" s="29">
        <f t="shared" si="27"/>
        <v>2.6250000000000002E-3</v>
      </c>
      <c r="E113" s="2">
        <f t="shared" si="21"/>
        <v>37715.519999999997</v>
      </c>
      <c r="F113" s="4">
        <f t="shared" si="15"/>
        <v>16640.566768560126</v>
      </c>
      <c r="G113" s="4">
        <f t="shared" si="16"/>
        <v>21074.953231439871</v>
      </c>
      <c r="H113" s="4">
        <f t="shared" si="17"/>
        <v>6318188.577648608</v>
      </c>
      <c r="I113" s="4">
        <f t="shared" si="23"/>
        <v>0</v>
      </c>
      <c r="J113" s="4">
        <f t="shared" si="24"/>
        <v>0</v>
      </c>
      <c r="K113" s="4">
        <f t="shared" si="25"/>
        <v>-37715.519999999997</v>
      </c>
      <c r="Q113" s="20">
        <f t="shared" si="29"/>
        <v>79</v>
      </c>
      <c r="R113" s="30">
        <f t="shared" si="22"/>
        <v>3.15E-2</v>
      </c>
    </row>
    <row r="114" spans="2:18" x14ac:dyDescent="0.2">
      <c r="B114">
        <f t="shared" si="28"/>
        <v>80</v>
      </c>
      <c r="C114" s="4">
        <f t="shared" si="26"/>
        <v>6318188.577648608</v>
      </c>
      <c r="D114" s="29">
        <f t="shared" si="27"/>
        <v>2.6250000000000002E-3</v>
      </c>
      <c r="E114" s="2">
        <f t="shared" si="21"/>
        <v>37715.519999999997</v>
      </c>
      <c r="F114" s="4">
        <f t="shared" si="15"/>
        <v>16585.245016327597</v>
      </c>
      <c r="G114" s="4">
        <f t="shared" si="16"/>
        <v>21130.2749836724</v>
      </c>
      <c r="H114" s="4">
        <f t="shared" si="17"/>
        <v>6297058.3026649356</v>
      </c>
      <c r="I114" s="4">
        <f t="shared" si="23"/>
        <v>0</v>
      </c>
      <c r="J114" s="4">
        <f t="shared" si="24"/>
        <v>0</v>
      </c>
      <c r="K114" s="4">
        <f t="shared" si="25"/>
        <v>-37715.519999999997</v>
      </c>
      <c r="Q114" s="20">
        <f t="shared" si="29"/>
        <v>80</v>
      </c>
      <c r="R114" s="30">
        <f t="shared" si="22"/>
        <v>3.15E-2</v>
      </c>
    </row>
    <row r="115" spans="2:18" x14ac:dyDescent="0.2">
      <c r="B115">
        <f t="shared" si="28"/>
        <v>81</v>
      </c>
      <c r="C115" s="4">
        <f t="shared" si="26"/>
        <v>6297058.3026649356</v>
      </c>
      <c r="D115" s="29">
        <f t="shared" si="27"/>
        <v>2.6250000000000002E-3</v>
      </c>
      <c r="E115" s="2">
        <f t="shared" si="21"/>
        <v>37715.519999999997</v>
      </c>
      <c r="F115" s="4">
        <f t="shared" si="15"/>
        <v>16529.778044495459</v>
      </c>
      <c r="G115" s="4">
        <f t="shared" si="16"/>
        <v>21185.741955504538</v>
      </c>
      <c r="H115" s="4">
        <f t="shared" si="17"/>
        <v>6275872.5607094308</v>
      </c>
      <c r="I115" s="4">
        <f t="shared" si="23"/>
        <v>0</v>
      </c>
      <c r="J115" s="4">
        <f t="shared" si="24"/>
        <v>0</v>
      </c>
      <c r="K115" s="4">
        <f t="shared" si="25"/>
        <v>-37715.519999999997</v>
      </c>
      <c r="Q115" s="20">
        <f t="shared" si="29"/>
        <v>81</v>
      </c>
      <c r="R115" s="30">
        <f t="shared" si="22"/>
        <v>3.15E-2</v>
      </c>
    </row>
    <row r="116" spans="2:18" x14ac:dyDescent="0.2">
      <c r="B116">
        <f t="shared" si="28"/>
        <v>82</v>
      </c>
      <c r="C116" s="4">
        <f t="shared" si="26"/>
        <v>6275872.5607094308</v>
      </c>
      <c r="D116" s="29">
        <f t="shared" si="27"/>
        <v>2.6250000000000002E-3</v>
      </c>
      <c r="E116" s="2">
        <f t="shared" si="21"/>
        <v>37715.519999999997</v>
      </c>
      <c r="F116" s="4">
        <f t="shared" si="15"/>
        <v>16474.165471862256</v>
      </c>
      <c r="G116" s="4">
        <f t="shared" si="16"/>
        <v>21241.354528137741</v>
      </c>
      <c r="H116" s="4">
        <f t="shared" si="17"/>
        <v>6254631.2061812934</v>
      </c>
      <c r="I116" s="4">
        <f t="shared" si="23"/>
        <v>0</v>
      </c>
      <c r="J116" s="4">
        <f t="shared" si="24"/>
        <v>0</v>
      </c>
      <c r="K116" s="4">
        <f t="shared" si="25"/>
        <v>-37715.519999999997</v>
      </c>
      <c r="Q116" s="20">
        <f t="shared" si="29"/>
        <v>82</v>
      </c>
      <c r="R116" s="30">
        <f t="shared" si="22"/>
        <v>3.15E-2</v>
      </c>
    </row>
    <row r="117" spans="2:18" x14ac:dyDescent="0.2">
      <c r="B117">
        <f t="shared" si="28"/>
        <v>83</v>
      </c>
      <c r="C117" s="4">
        <f t="shared" si="26"/>
        <v>6254631.2061812934</v>
      </c>
      <c r="D117" s="29">
        <f t="shared" si="27"/>
        <v>2.6250000000000002E-3</v>
      </c>
      <c r="E117" s="2">
        <f t="shared" si="21"/>
        <v>37715.519999999997</v>
      </c>
      <c r="F117" s="4">
        <f t="shared" si="15"/>
        <v>16418.406916225897</v>
      </c>
      <c r="G117" s="4">
        <f t="shared" si="16"/>
        <v>21297.1130837741</v>
      </c>
      <c r="H117" s="4">
        <f t="shared" si="17"/>
        <v>6233334.0930975191</v>
      </c>
      <c r="I117" s="4">
        <f t="shared" si="23"/>
        <v>0</v>
      </c>
      <c r="J117" s="4">
        <f t="shared" si="24"/>
        <v>0</v>
      </c>
      <c r="K117" s="4">
        <f t="shared" si="25"/>
        <v>-37715.519999999997</v>
      </c>
      <c r="Q117" s="20">
        <f t="shared" si="29"/>
        <v>83</v>
      </c>
      <c r="R117" s="30">
        <f t="shared" si="22"/>
        <v>3.15E-2</v>
      </c>
    </row>
    <row r="118" spans="2:18" x14ac:dyDescent="0.2">
      <c r="B118">
        <f t="shared" si="28"/>
        <v>84</v>
      </c>
      <c r="C118" s="4">
        <f t="shared" si="26"/>
        <v>6233334.0930975191</v>
      </c>
      <c r="D118" s="29">
        <f t="shared" si="27"/>
        <v>2.6250000000000002E-3</v>
      </c>
      <c r="E118" s="2">
        <f t="shared" si="21"/>
        <v>37715.519999999997</v>
      </c>
      <c r="F118" s="4">
        <f t="shared" ref="F118:F154" si="30">C118*D118</f>
        <v>16362.501994380989</v>
      </c>
      <c r="G118" s="4">
        <f t="shared" ref="G118:G154" si="31">E118-F118</f>
        <v>21353.018005619007</v>
      </c>
      <c r="H118" s="4">
        <f t="shared" ref="H118:H154" si="32">C118-G118</f>
        <v>6211981.0750919003</v>
      </c>
      <c r="I118" s="4">
        <f t="shared" si="23"/>
        <v>0</v>
      </c>
      <c r="J118" s="4">
        <f t="shared" si="24"/>
        <v>0</v>
      </c>
      <c r="K118" s="4">
        <f t="shared" si="25"/>
        <v>-37715.519999999997</v>
      </c>
      <c r="Q118" s="20">
        <f t="shared" si="29"/>
        <v>84</v>
      </c>
      <c r="R118" s="30">
        <f t="shared" si="22"/>
        <v>3.15E-2</v>
      </c>
    </row>
    <row r="119" spans="2:18" x14ac:dyDescent="0.2">
      <c r="B119">
        <f t="shared" si="28"/>
        <v>85</v>
      </c>
      <c r="C119" s="4">
        <f t="shared" si="26"/>
        <v>6211981.0750919003</v>
      </c>
      <c r="D119" s="29">
        <f t="shared" si="27"/>
        <v>2.6250000000000002E-3</v>
      </c>
      <c r="E119" s="4">
        <f>-ROUND(PMT(D119,$C$5*12-B118,C119),2)</f>
        <v>37715.519999999997</v>
      </c>
      <c r="F119" s="4">
        <f t="shared" si="30"/>
        <v>16306.450322116239</v>
      </c>
      <c r="G119" s="4">
        <f t="shared" si="31"/>
        <v>21409.069677883759</v>
      </c>
      <c r="H119" s="4">
        <f t="shared" si="32"/>
        <v>6190572.0054140165</v>
      </c>
      <c r="I119" s="4">
        <f t="shared" si="23"/>
        <v>0</v>
      </c>
      <c r="J119" s="4">
        <f t="shared" si="24"/>
        <v>0</v>
      </c>
      <c r="K119" s="4">
        <f t="shared" si="25"/>
        <v>-37715.519999999997</v>
      </c>
      <c r="Q119" s="20">
        <f t="shared" si="29"/>
        <v>85</v>
      </c>
      <c r="R119" s="30">
        <f t="shared" si="22"/>
        <v>3.15E-2</v>
      </c>
    </row>
    <row r="120" spans="2:18" x14ac:dyDescent="0.2">
      <c r="B120">
        <f t="shared" si="28"/>
        <v>86</v>
      </c>
      <c r="C120" s="4">
        <f t="shared" si="26"/>
        <v>6190572.0054140165</v>
      </c>
      <c r="D120" s="29">
        <f t="shared" si="27"/>
        <v>2.6250000000000002E-3</v>
      </c>
      <c r="E120" s="2">
        <f>E119</f>
        <v>37715.519999999997</v>
      </c>
      <c r="F120" s="4">
        <f t="shared" si="30"/>
        <v>16250.251514211794</v>
      </c>
      <c r="G120" s="4">
        <f t="shared" si="31"/>
        <v>21465.268485788205</v>
      </c>
      <c r="H120" s="4">
        <f t="shared" si="32"/>
        <v>6169106.7369282283</v>
      </c>
      <c r="I120" s="4">
        <f t="shared" si="23"/>
        <v>0</v>
      </c>
      <c r="J120" s="4">
        <f t="shared" si="24"/>
        <v>0</v>
      </c>
      <c r="K120" s="4">
        <f t="shared" si="25"/>
        <v>-37715.519999999997</v>
      </c>
      <c r="Q120" s="20">
        <f t="shared" si="29"/>
        <v>86</v>
      </c>
      <c r="R120" s="30">
        <f t="shared" si="22"/>
        <v>3.15E-2</v>
      </c>
    </row>
    <row r="121" spans="2:18" x14ac:dyDescent="0.2">
      <c r="B121">
        <f t="shared" si="28"/>
        <v>87</v>
      </c>
      <c r="C121" s="4">
        <f t="shared" si="26"/>
        <v>6169106.7369282283</v>
      </c>
      <c r="D121" s="29">
        <f t="shared" si="27"/>
        <v>2.6250000000000002E-3</v>
      </c>
      <c r="E121" s="2">
        <f t="shared" ref="E121:E154" si="33">E120</f>
        <v>37715.519999999997</v>
      </c>
      <c r="F121" s="4">
        <f t="shared" si="30"/>
        <v>16193.9051844366</v>
      </c>
      <c r="G121" s="4">
        <f t="shared" si="31"/>
        <v>21521.614815563396</v>
      </c>
      <c r="H121" s="4">
        <f t="shared" si="32"/>
        <v>6147585.1221126653</v>
      </c>
      <c r="I121" s="4">
        <f t="shared" si="23"/>
        <v>0</v>
      </c>
      <c r="J121" s="4">
        <f t="shared" si="24"/>
        <v>0</v>
      </c>
      <c r="K121" s="4">
        <f t="shared" si="25"/>
        <v>-37715.519999999997</v>
      </c>
      <c r="Q121" s="20">
        <f t="shared" si="29"/>
        <v>87</v>
      </c>
      <c r="R121" s="30">
        <f t="shared" si="22"/>
        <v>3.15E-2</v>
      </c>
    </row>
    <row r="122" spans="2:18" x14ac:dyDescent="0.2">
      <c r="B122">
        <f t="shared" si="28"/>
        <v>88</v>
      </c>
      <c r="C122" s="4">
        <f t="shared" si="26"/>
        <v>6147585.1221126653</v>
      </c>
      <c r="D122" s="29">
        <f t="shared" si="27"/>
        <v>2.6250000000000002E-3</v>
      </c>
      <c r="E122" s="2">
        <f t="shared" si="33"/>
        <v>37715.519999999997</v>
      </c>
      <c r="F122" s="4">
        <f t="shared" si="30"/>
        <v>16137.410945545747</v>
      </c>
      <c r="G122" s="4">
        <f t="shared" si="31"/>
        <v>21578.109054454249</v>
      </c>
      <c r="H122" s="4">
        <f t="shared" si="32"/>
        <v>6126007.0130582107</v>
      </c>
      <c r="I122" s="4">
        <f t="shared" si="23"/>
        <v>0</v>
      </c>
      <c r="J122" s="4">
        <f t="shared" si="24"/>
        <v>0</v>
      </c>
      <c r="K122" s="4">
        <f t="shared" si="25"/>
        <v>-37715.519999999997</v>
      </c>
      <c r="Q122" s="20">
        <f t="shared" si="29"/>
        <v>88</v>
      </c>
      <c r="R122" s="30">
        <f t="shared" si="22"/>
        <v>3.15E-2</v>
      </c>
    </row>
    <row r="123" spans="2:18" x14ac:dyDescent="0.2">
      <c r="B123">
        <f t="shared" si="28"/>
        <v>89</v>
      </c>
      <c r="C123" s="4">
        <f t="shared" si="26"/>
        <v>6126007.0130582107</v>
      </c>
      <c r="D123" s="29">
        <f t="shared" si="27"/>
        <v>2.6250000000000002E-3</v>
      </c>
      <c r="E123" s="2">
        <f t="shared" si="33"/>
        <v>37715.519999999997</v>
      </c>
      <c r="F123" s="4">
        <f t="shared" si="30"/>
        <v>16080.768409277804</v>
      </c>
      <c r="G123" s="4">
        <f t="shared" si="31"/>
        <v>21634.751590722193</v>
      </c>
      <c r="H123" s="4">
        <f t="shared" si="32"/>
        <v>6104372.2614674885</v>
      </c>
      <c r="I123" s="4">
        <f t="shared" si="23"/>
        <v>0</v>
      </c>
      <c r="J123" s="4">
        <f t="shared" si="24"/>
        <v>0</v>
      </c>
      <c r="K123" s="4">
        <f t="shared" si="25"/>
        <v>-37715.519999999997</v>
      </c>
      <c r="Q123" s="20">
        <f t="shared" si="29"/>
        <v>89</v>
      </c>
      <c r="R123" s="30">
        <f t="shared" si="22"/>
        <v>3.15E-2</v>
      </c>
    </row>
    <row r="124" spans="2:18" x14ac:dyDescent="0.2">
      <c r="B124">
        <f t="shared" si="28"/>
        <v>90</v>
      </c>
      <c r="C124" s="4">
        <f t="shared" si="26"/>
        <v>6104372.2614674885</v>
      </c>
      <c r="D124" s="29">
        <f t="shared" si="27"/>
        <v>2.6250000000000002E-3</v>
      </c>
      <c r="E124" s="2">
        <f t="shared" si="33"/>
        <v>37715.519999999997</v>
      </c>
      <c r="F124" s="4">
        <f t="shared" si="30"/>
        <v>16023.977186352158</v>
      </c>
      <c r="G124" s="4">
        <f t="shared" si="31"/>
        <v>21691.542813647837</v>
      </c>
      <c r="H124" s="4">
        <f t="shared" si="32"/>
        <v>6082680.7186538409</v>
      </c>
      <c r="I124" s="4">
        <f t="shared" si="23"/>
        <v>0</v>
      </c>
      <c r="J124" s="4">
        <f t="shared" si="24"/>
        <v>0</v>
      </c>
      <c r="K124" s="4">
        <f t="shared" si="25"/>
        <v>-37715.519999999997</v>
      </c>
      <c r="Q124" s="20">
        <f t="shared" si="29"/>
        <v>90</v>
      </c>
      <c r="R124" s="30">
        <f t="shared" si="22"/>
        <v>3.15E-2</v>
      </c>
    </row>
    <row r="125" spans="2:18" x14ac:dyDescent="0.2">
      <c r="B125">
        <f t="shared" si="28"/>
        <v>91</v>
      </c>
      <c r="C125" s="4">
        <f t="shared" si="26"/>
        <v>6082680.7186538409</v>
      </c>
      <c r="D125" s="29">
        <f t="shared" si="27"/>
        <v>2.6250000000000002E-3</v>
      </c>
      <c r="E125" s="2">
        <f t="shared" si="33"/>
        <v>37715.519999999997</v>
      </c>
      <c r="F125" s="4">
        <f t="shared" si="30"/>
        <v>15967.036886466334</v>
      </c>
      <c r="G125" s="4">
        <f t="shared" si="31"/>
        <v>21748.483113533664</v>
      </c>
      <c r="H125" s="4">
        <f t="shared" si="32"/>
        <v>6060932.2355403071</v>
      </c>
      <c r="I125" s="4">
        <f t="shared" si="23"/>
        <v>0</v>
      </c>
      <c r="J125" s="4">
        <f t="shared" si="24"/>
        <v>0</v>
      </c>
      <c r="K125" s="4">
        <f t="shared" si="25"/>
        <v>-37715.519999999997</v>
      </c>
      <c r="Q125" s="20">
        <f t="shared" si="29"/>
        <v>91</v>
      </c>
      <c r="R125" s="30">
        <f t="shared" si="22"/>
        <v>3.15E-2</v>
      </c>
    </row>
    <row r="126" spans="2:18" x14ac:dyDescent="0.2">
      <c r="B126">
        <f t="shared" si="28"/>
        <v>92</v>
      </c>
      <c r="C126" s="4">
        <f t="shared" si="26"/>
        <v>6060932.2355403071</v>
      </c>
      <c r="D126" s="29">
        <f t="shared" si="27"/>
        <v>2.6250000000000002E-3</v>
      </c>
      <c r="E126" s="2">
        <f t="shared" si="33"/>
        <v>37715.519999999997</v>
      </c>
      <c r="F126" s="4">
        <f t="shared" si="30"/>
        <v>15909.947118293307</v>
      </c>
      <c r="G126" s="4">
        <f t="shared" si="31"/>
        <v>21805.572881706692</v>
      </c>
      <c r="H126" s="4">
        <f t="shared" si="32"/>
        <v>6039126.6626586001</v>
      </c>
      <c r="I126" s="4">
        <f t="shared" si="23"/>
        <v>0</v>
      </c>
      <c r="J126" s="4">
        <f t="shared" si="24"/>
        <v>0</v>
      </c>
      <c r="K126" s="4">
        <f t="shared" si="25"/>
        <v>-37715.519999999997</v>
      </c>
      <c r="Q126" s="20">
        <f t="shared" si="29"/>
        <v>92</v>
      </c>
      <c r="R126" s="30">
        <f t="shared" si="22"/>
        <v>3.15E-2</v>
      </c>
    </row>
    <row r="127" spans="2:18" x14ac:dyDescent="0.2">
      <c r="B127">
        <f t="shared" si="28"/>
        <v>93</v>
      </c>
      <c r="C127" s="4">
        <f t="shared" si="26"/>
        <v>6039126.6626586001</v>
      </c>
      <c r="D127" s="29">
        <f t="shared" si="27"/>
        <v>2.6250000000000002E-3</v>
      </c>
      <c r="E127" s="2">
        <f t="shared" si="33"/>
        <v>37715.519999999997</v>
      </c>
      <c r="F127" s="4">
        <f t="shared" si="30"/>
        <v>15852.707489478826</v>
      </c>
      <c r="G127" s="4">
        <f t="shared" si="31"/>
        <v>21862.812510521173</v>
      </c>
      <c r="H127" s="4">
        <f t="shared" si="32"/>
        <v>6017263.850148079</v>
      </c>
      <c r="I127" s="4">
        <f t="shared" si="23"/>
        <v>0</v>
      </c>
      <c r="J127" s="4">
        <f t="shared" si="24"/>
        <v>0</v>
      </c>
      <c r="K127" s="4">
        <f t="shared" si="25"/>
        <v>-37715.519999999997</v>
      </c>
      <c r="Q127" s="20">
        <f t="shared" si="29"/>
        <v>93</v>
      </c>
      <c r="R127" s="30">
        <f t="shared" si="22"/>
        <v>3.15E-2</v>
      </c>
    </row>
    <row r="128" spans="2:18" x14ac:dyDescent="0.2">
      <c r="B128">
        <f t="shared" si="28"/>
        <v>94</v>
      </c>
      <c r="C128" s="4">
        <f t="shared" si="26"/>
        <v>6017263.850148079</v>
      </c>
      <c r="D128" s="29">
        <f t="shared" si="27"/>
        <v>2.6250000000000002E-3</v>
      </c>
      <c r="E128" s="2">
        <f t="shared" si="33"/>
        <v>37715.519999999997</v>
      </c>
      <c r="F128" s="4">
        <f t="shared" si="30"/>
        <v>15795.317606638708</v>
      </c>
      <c r="G128" s="4">
        <f t="shared" si="31"/>
        <v>21920.202393361287</v>
      </c>
      <c r="H128" s="4">
        <f t="shared" si="32"/>
        <v>5995343.6477547176</v>
      </c>
      <c r="I128" s="4">
        <f t="shared" si="23"/>
        <v>0</v>
      </c>
      <c r="J128" s="4">
        <f t="shared" si="24"/>
        <v>0</v>
      </c>
      <c r="K128" s="4">
        <f t="shared" si="25"/>
        <v>-37715.519999999997</v>
      </c>
      <c r="Q128" s="20">
        <f t="shared" si="29"/>
        <v>94</v>
      </c>
      <c r="R128" s="30">
        <f t="shared" si="22"/>
        <v>3.15E-2</v>
      </c>
    </row>
    <row r="129" spans="2:18" x14ac:dyDescent="0.2">
      <c r="B129">
        <f t="shared" si="28"/>
        <v>95</v>
      </c>
      <c r="C129" s="4">
        <f t="shared" si="26"/>
        <v>5995343.6477547176</v>
      </c>
      <c r="D129" s="29">
        <f t="shared" si="27"/>
        <v>2.6250000000000002E-3</v>
      </c>
      <c r="E129" s="2">
        <f t="shared" si="33"/>
        <v>37715.519999999997</v>
      </c>
      <c r="F129" s="4">
        <f t="shared" si="30"/>
        <v>15737.777075356134</v>
      </c>
      <c r="G129" s="4">
        <f t="shared" si="31"/>
        <v>21977.742924643862</v>
      </c>
      <c r="H129" s="4">
        <f t="shared" si="32"/>
        <v>5973365.9048300739</v>
      </c>
      <c r="I129" s="4">
        <f t="shared" si="23"/>
        <v>0</v>
      </c>
      <c r="J129" s="4">
        <f t="shared" si="24"/>
        <v>0</v>
      </c>
      <c r="K129" s="4">
        <f t="shared" si="25"/>
        <v>-37715.519999999997</v>
      </c>
      <c r="Q129" s="20">
        <f t="shared" si="29"/>
        <v>95</v>
      </c>
      <c r="R129" s="30">
        <f t="shared" si="22"/>
        <v>3.15E-2</v>
      </c>
    </row>
    <row r="130" spans="2:18" x14ac:dyDescent="0.2">
      <c r="B130">
        <f t="shared" si="28"/>
        <v>96</v>
      </c>
      <c r="C130" s="4">
        <f t="shared" si="26"/>
        <v>5973365.9048300739</v>
      </c>
      <c r="D130" s="29">
        <f t="shared" si="27"/>
        <v>2.6250000000000002E-3</v>
      </c>
      <c r="E130" s="2">
        <f t="shared" si="33"/>
        <v>37715.519999999997</v>
      </c>
      <c r="F130" s="4">
        <f t="shared" si="30"/>
        <v>15680.085500178946</v>
      </c>
      <c r="G130" s="4">
        <f t="shared" si="31"/>
        <v>22035.434499821051</v>
      </c>
      <c r="H130" s="4">
        <f t="shared" si="32"/>
        <v>5951330.4703302532</v>
      </c>
      <c r="I130" s="4">
        <f t="shared" si="23"/>
        <v>0</v>
      </c>
      <c r="J130" s="4">
        <f t="shared" si="24"/>
        <v>0</v>
      </c>
      <c r="K130" s="4">
        <f t="shared" si="25"/>
        <v>-37715.519999999997</v>
      </c>
      <c r="Q130" s="20">
        <f t="shared" si="29"/>
        <v>96</v>
      </c>
      <c r="R130" s="30">
        <f t="shared" si="22"/>
        <v>3.15E-2</v>
      </c>
    </row>
    <row r="131" spans="2:18" x14ac:dyDescent="0.2">
      <c r="B131">
        <f t="shared" si="28"/>
        <v>97</v>
      </c>
      <c r="C131" s="4">
        <f t="shared" si="26"/>
        <v>5951330.4703302532</v>
      </c>
      <c r="D131" s="29">
        <f t="shared" si="27"/>
        <v>2.6250000000000002E-3</v>
      </c>
      <c r="E131" s="4">
        <f>-ROUND(PMT(D131,$C$5*12-B130,C131),2)</f>
        <v>37715.519999999997</v>
      </c>
      <c r="F131" s="4">
        <f t="shared" si="30"/>
        <v>15622.242484616916</v>
      </c>
      <c r="G131" s="4">
        <f t="shared" si="31"/>
        <v>22093.277515383081</v>
      </c>
      <c r="H131" s="4">
        <f t="shared" si="32"/>
        <v>5929237.1928148698</v>
      </c>
      <c r="I131" s="4">
        <f t="shared" si="23"/>
        <v>0</v>
      </c>
      <c r="J131" s="4">
        <f t="shared" si="24"/>
        <v>0</v>
      </c>
      <c r="K131" s="4">
        <f t="shared" si="25"/>
        <v>-37715.519999999997</v>
      </c>
      <c r="Q131" s="20">
        <f t="shared" si="29"/>
        <v>97</v>
      </c>
      <c r="R131" s="30">
        <f t="shared" si="22"/>
        <v>3.15E-2</v>
      </c>
    </row>
    <row r="132" spans="2:18" x14ac:dyDescent="0.2">
      <c r="B132">
        <f t="shared" si="28"/>
        <v>98</v>
      </c>
      <c r="C132" s="4">
        <f t="shared" si="26"/>
        <v>5929237.1928148698</v>
      </c>
      <c r="D132" s="29">
        <f t="shared" si="27"/>
        <v>2.6250000000000002E-3</v>
      </c>
      <c r="E132" s="2">
        <f>E131</f>
        <v>37715.519999999997</v>
      </c>
      <c r="F132" s="4">
        <f t="shared" si="30"/>
        <v>15564.247631139035</v>
      </c>
      <c r="G132" s="4">
        <f t="shared" si="31"/>
        <v>22151.272368860962</v>
      </c>
      <c r="H132" s="4">
        <f t="shared" si="32"/>
        <v>5907085.9204460084</v>
      </c>
      <c r="I132" s="4">
        <f t="shared" si="23"/>
        <v>0</v>
      </c>
      <c r="J132" s="4">
        <f t="shared" si="24"/>
        <v>0</v>
      </c>
      <c r="K132" s="4">
        <f t="shared" si="25"/>
        <v>-37715.519999999997</v>
      </c>
      <c r="Q132" s="20">
        <f t="shared" si="29"/>
        <v>98</v>
      </c>
      <c r="R132" s="30">
        <f t="shared" si="22"/>
        <v>3.15E-2</v>
      </c>
    </row>
    <row r="133" spans="2:18" x14ac:dyDescent="0.2">
      <c r="B133">
        <f t="shared" si="28"/>
        <v>99</v>
      </c>
      <c r="C133" s="4">
        <f t="shared" si="26"/>
        <v>5907085.9204460084</v>
      </c>
      <c r="D133" s="29">
        <f t="shared" si="27"/>
        <v>2.6250000000000002E-3</v>
      </c>
      <c r="E133" s="2">
        <f t="shared" si="33"/>
        <v>37715.519999999997</v>
      </c>
      <c r="F133" s="4">
        <f t="shared" si="30"/>
        <v>15506.100541170774</v>
      </c>
      <c r="G133" s="4">
        <f t="shared" si="31"/>
        <v>22209.419458829223</v>
      </c>
      <c r="H133" s="4">
        <f t="shared" si="32"/>
        <v>5884876.5009871796</v>
      </c>
      <c r="I133" s="4">
        <f t="shared" si="23"/>
        <v>0</v>
      </c>
      <c r="J133" s="4">
        <f t="shared" si="24"/>
        <v>0</v>
      </c>
      <c r="K133" s="4">
        <f t="shared" si="25"/>
        <v>-37715.519999999997</v>
      </c>
      <c r="Q133" s="20">
        <f t="shared" si="29"/>
        <v>99</v>
      </c>
      <c r="R133" s="30">
        <f t="shared" si="22"/>
        <v>3.15E-2</v>
      </c>
    </row>
    <row r="134" spans="2:18" x14ac:dyDescent="0.2">
      <c r="B134">
        <f t="shared" si="28"/>
        <v>100</v>
      </c>
      <c r="C134" s="4">
        <f t="shared" si="26"/>
        <v>5884876.5009871796</v>
      </c>
      <c r="D134" s="29">
        <f t="shared" si="27"/>
        <v>2.6250000000000002E-3</v>
      </c>
      <c r="E134" s="2">
        <f t="shared" si="33"/>
        <v>37715.519999999997</v>
      </c>
      <c r="F134" s="4">
        <f t="shared" si="30"/>
        <v>15447.800815091347</v>
      </c>
      <c r="G134" s="4">
        <f t="shared" si="31"/>
        <v>22267.719184908652</v>
      </c>
      <c r="H134" s="4">
        <f t="shared" si="32"/>
        <v>5862608.7818022706</v>
      </c>
      <c r="I134" s="4">
        <f t="shared" si="23"/>
        <v>0</v>
      </c>
      <c r="J134" s="4">
        <f t="shared" si="24"/>
        <v>0</v>
      </c>
      <c r="K134" s="4">
        <f t="shared" si="25"/>
        <v>-37715.519999999997</v>
      </c>
      <c r="Q134" s="20">
        <f t="shared" si="29"/>
        <v>100</v>
      </c>
      <c r="R134" s="30">
        <f t="shared" si="22"/>
        <v>3.15E-2</v>
      </c>
    </row>
    <row r="135" spans="2:18" x14ac:dyDescent="0.2">
      <c r="B135">
        <f t="shared" si="28"/>
        <v>101</v>
      </c>
      <c r="C135" s="4">
        <f t="shared" si="26"/>
        <v>5862608.7818022706</v>
      </c>
      <c r="D135" s="29">
        <f t="shared" si="27"/>
        <v>2.6250000000000002E-3</v>
      </c>
      <c r="E135" s="2">
        <f t="shared" si="33"/>
        <v>37715.519999999997</v>
      </c>
      <c r="F135" s="4">
        <f t="shared" si="30"/>
        <v>15389.348052230962</v>
      </c>
      <c r="G135" s="4">
        <f t="shared" si="31"/>
        <v>22326.171947769035</v>
      </c>
      <c r="H135" s="4">
        <f t="shared" si="32"/>
        <v>5840282.6098545017</v>
      </c>
      <c r="I135" s="4">
        <f t="shared" si="23"/>
        <v>0</v>
      </c>
      <c r="J135" s="4">
        <f t="shared" si="24"/>
        <v>0</v>
      </c>
      <c r="K135" s="4">
        <f t="shared" si="25"/>
        <v>-37715.519999999997</v>
      </c>
      <c r="Q135" s="20">
        <f t="shared" si="29"/>
        <v>101</v>
      </c>
      <c r="R135" s="30">
        <f t="shared" si="22"/>
        <v>3.15E-2</v>
      </c>
    </row>
    <row r="136" spans="2:18" x14ac:dyDescent="0.2">
      <c r="B136">
        <f t="shared" si="28"/>
        <v>102</v>
      </c>
      <c r="C136" s="4">
        <f t="shared" si="26"/>
        <v>5840282.6098545017</v>
      </c>
      <c r="D136" s="29">
        <f t="shared" si="27"/>
        <v>2.6250000000000002E-3</v>
      </c>
      <c r="E136" s="2">
        <f t="shared" si="33"/>
        <v>37715.519999999997</v>
      </c>
      <c r="F136" s="4">
        <f t="shared" si="30"/>
        <v>15330.741850868068</v>
      </c>
      <c r="G136" s="4">
        <f t="shared" si="31"/>
        <v>22384.778149131929</v>
      </c>
      <c r="H136" s="4">
        <f t="shared" si="32"/>
        <v>5817897.83170537</v>
      </c>
      <c r="I136" s="4">
        <f t="shared" si="23"/>
        <v>0</v>
      </c>
      <c r="J136" s="4">
        <f t="shared" si="24"/>
        <v>0</v>
      </c>
      <c r="K136" s="4">
        <f t="shared" si="25"/>
        <v>-37715.519999999997</v>
      </c>
      <c r="Q136" s="20">
        <f t="shared" si="29"/>
        <v>102</v>
      </c>
      <c r="R136" s="30">
        <f t="shared" si="22"/>
        <v>3.15E-2</v>
      </c>
    </row>
    <row r="137" spans="2:18" x14ac:dyDescent="0.2">
      <c r="B137">
        <f t="shared" si="28"/>
        <v>103</v>
      </c>
      <c r="C137" s="4">
        <f t="shared" si="26"/>
        <v>5817897.83170537</v>
      </c>
      <c r="D137" s="29">
        <f t="shared" si="27"/>
        <v>2.6250000000000002E-3</v>
      </c>
      <c r="E137" s="2">
        <f t="shared" si="33"/>
        <v>37715.519999999997</v>
      </c>
      <c r="F137" s="4">
        <f t="shared" si="30"/>
        <v>15271.981808226597</v>
      </c>
      <c r="G137" s="4">
        <f t="shared" si="31"/>
        <v>22443.538191773398</v>
      </c>
      <c r="H137" s="4">
        <f t="shared" si="32"/>
        <v>5795454.293513597</v>
      </c>
      <c r="I137" s="4">
        <f t="shared" si="23"/>
        <v>0</v>
      </c>
      <c r="J137" s="4">
        <f t="shared" si="24"/>
        <v>0</v>
      </c>
      <c r="K137" s="4">
        <f t="shared" si="25"/>
        <v>-37715.519999999997</v>
      </c>
      <c r="Q137" s="20">
        <f t="shared" si="29"/>
        <v>103</v>
      </c>
      <c r="R137" s="30">
        <f t="shared" ref="R137:R154" si="34">R136</f>
        <v>3.15E-2</v>
      </c>
    </row>
    <row r="138" spans="2:18" x14ac:dyDescent="0.2">
      <c r="B138">
        <f t="shared" si="28"/>
        <v>104</v>
      </c>
      <c r="C138" s="4">
        <f t="shared" si="26"/>
        <v>5795454.293513597</v>
      </c>
      <c r="D138" s="29">
        <f t="shared" si="27"/>
        <v>2.6250000000000002E-3</v>
      </c>
      <c r="E138" s="2">
        <f t="shared" si="33"/>
        <v>37715.519999999997</v>
      </c>
      <c r="F138" s="4">
        <f t="shared" si="30"/>
        <v>15213.067520473192</v>
      </c>
      <c r="G138" s="4">
        <f t="shared" si="31"/>
        <v>22502.452479526804</v>
      </c>
      <c r="H138" s="4">
        <f t="shared" si="32"/>
        <v>5772951.8410340706</v>
      </c>
      <c r="I138" s="4">
        <f t="shared" si="23"/>
        <v>0</v>
      </c>
      <c r="J138" s="4">
        <f t="shared" si="24"/>
        <v>0</v>
      </c>
      <c r="K138" s="4">
        <f t="shared" si="25"/>
        <v>-37715.519999999997</v>
      </c>
      <c r="Q138" s="20">
        <f t="shared" si="29"/>
        <v>104</v>
      </c>
      <c r="R138" s="30">
        <f t="shared" si="34"/>
        <v>3.15E-2</v>
      </c>
    </row>
    <row r="139" spans="2:18" x14ac:dyDescent="0.2">
      <c r="B139">
        <f t="shared" si="28"/>
        <v>105</v>
      </c>
      <c r="C139" s="4">
        <f t="shared" si="26"/>
        <v>5772951.8410340706</v>
      </c>
      <c r="D139" s="29">
        <f t="shared" si="27"/>
        <v>2.6250000000000002E-3</v>
      </c>
      <c r="E139" s="2">
        <f t="shared" si="33"/>
        <v>37715.519999999997</v>
      </c>
      <c r="F139" s="4">
        <f t="shared" si="30"/>
        <v>15153.998582714436</v>
      </c>
      <c r="G139" s="4">
        <f t="shared" si="31"/>
        <v>22561.521417285563</v>
      </c>
      <c r="H139" s="4">
        <f t="shared" si="32"/>
        <v>5750390.3196167853</v>
      </c>
      <c r="I139" s="4">
        <f t="shared" si="23"/>
        <v>0</v>
      </c>
      <c r="J139" s="4">
        <f t="shared" si="24"/>
        <v>0</v>
      </c>
      <c r="K139" s="4">
        <f t="shared" si="25"/>
        <v>-37715.519999999997</v>
      </c>
      <c r="Q139" s="20">
        <f t="shared" si="29"/>
        <v>105</v>
      </c>
      <c r="R139" s="30">
        <f t="shared" si="34"/>
        <v>3.15E-2</v>
      </c>
    </row>
    <row r="140" spans="2:18" x14ac:dyDescent="0.2">
      <c r="B140">
        <f t="shared" si="28"/>
        <v>106</v>
      </c>
      <c r="C140" s="4">
        <f t="shared" si="26"/>
        <v>5750390.3196167853</v>
      </c>
      <c r="D140" s="29">
        <f t="shared" si="27"/>
        <v>2.6250000000000002E-3</v>
      </c>
      <c r="E140" s="2">
        <f t="shared" si="33"/>
        <v>37715.519999999997</v>
      </c>
      <c r="F140" s="4">
        <f t="shared" si="30"/>
        <v>15094.774588994062</v>
      </c>
      <c r="G140" s="4">
        <f t="shared" si="31"/>
        <v>22620.745411005933</v>
      </c>
      <c r="H140" s="4">
        <f t="shared" si="32"/>
        <v>5727769.5742057795</v>
      </c>
      <c r="I140" s="4">
        <f t="shared" si="23"/>
        <v>0</v>
      </c>
      <c r="J140" s="4">
        <f t="shared" si="24"/>
        <v>0</v>
      </c>
      <c r="K140" s="4">
        <f t="shared" si="25"/>
        <v>-37715.519999999997</v>
      </c>
      <c r="Q140" s="20">
        <f t="shared" si="29"/>
        <v>106</v>
      </c>
      <c r="R140" s="30">
        <f t="shared" si="34"/>
        <v>3.15E-2</v>
      </c>
    </row>
    <row r="141" spans="2:18" x14ac:dyDescent="0.2">
      <c r="B141">
        <f t="shared" si="28"/>
        <v>107</v>
      </c>
      <c r="C141" s="4">
        <f t="shared" si="26"/>
        <v>5727769.5742057795</v>
      </c>
      <c r="D141" s="29">
        <f t="shared" si="27"/>
        <v>2.6250000000000002E-3</v>
      </c>
      <c r="E141" s="2">
        <f t="shared" si="33"/>
        <v>37715.519999999997</v>
      </c>
      <c r="F141" s="4">
        <f t="shared" si="30"/>
        <v>15035.395132290172</v>
      </c>
      <c r="G141" s="4">
        <f t="shared" si="31"/>
        <v>22680.124867709827</v>
      </c>
      <c r="H141" s="4">
        <f t="shared" si="32"/>
        <v>5705089.4493380692</v>
      </c>
      <c r="I141" s="4">
        <f t="shared" si="23"/>
        <v>0</v>
      </c>
      <c r="J141" s="4">
        <f t="shared" si="24"/>
        <v>0</v>
      </c>
      <c r="K141" s="4">
        <f t="shared" si="25"/>
        <v>-37715.519999999997</v>
      </c>
      <c r="Q141" s="20">
        <f t="shared" si="29"/>
        <v>107</v>
      </c>
      <c r="R141" s="30">
        <f t="shared" si="34"/>
        <v>3.15E-2</v>
      </c>
    </row>
    <row r="142" spans="2:18" x14ac:dyDescent="0.2">
      <c r="B142">
        <f t="shared" si="28"/>
        <v>108</v>
      </c>
      <c r="C142" s="4">
        <f t="shared" si="26"/>
        <v>5705089.4493380692</v>
      </c>
      <c r="D142" s="29">
        <f t="shared" si="27"/>
        <v>2.6250000000000002E-3</v>
      </c>
      <c r="E142" s="2">
        <f t="shared" si="33"/>
        <v>37715.519999999997</v>
      </c>
      <c r="F142" s="4">
        <f t="shared" si="30"/>
        <v>14975.859804512433</v>
      </c>
      <c r="G142" s="4">
        <f t="shared" si="31"/>
        <v>22739.660195487566</v>
      </c>
      <c r="H142" s="4">
        <f t="shared" si="32"/>
        <v>5682349.7891425816</v>
      </c>
      <c r="I142" s="4">
        <f t="shared" si="23"/>
        <v>0</v>
      </c>
      <c r="J142" s="4">
        <f t="shared" si="24"/>
        <v>0</v>
      </c>
      <c r="K142" s="4">
        <f t="shared" si="25"/>
        <v>-37715.519999999997</v>
      </c>
      <c r="Q142" s="20">
        <f t="shared" si="29"/>
        <v>108</v>
      </c>
      <c r="R142" s="30">
        <f t="shared" si="34"/>
        <v>3.15E-2</v>
      </c>
    </row>
    <row r="143" spans="2:18" x14ac:dyDescent="0.2">
      <c r="B143">
        <f t="shared" si="28"/>
        <v>109</v>
      </c>
      <c r="C143" s="4">
        <f t="shared" si="26"/>
        <v>5682349.7891425816</v>
      </c>
      <c r="D143" s="29">
        <f t="shared" si="27"/>
        <v>2.6250000000000002E-3</v>
      </c>
      <c r="E143" s="4">
        <f>-ROUND(PMT(D143,$C$5*12-B142,C143),2)</f>
        <v>37715.519999999997</v>
      </c>
      <c r="F143" s="4">
        <f t="shared" si="30"/>
        <v>14916.168196499279</v>
      </c>
      <c r="G143" s="4">
        <f t="shared" si="31"/>
        <v>22799.351803500718</v>
      </c>
      <c r="H143" s="4">
        <f t="shared" si="32"/>
        <v>5659550.4373390805</v>
      </c>
      <c r="I143" s="4">
        <f t="shared" si="23"/>
        <v>0</v>
      </c>
      <c r="J143" s="4">
        <f t="shared" si="24"/>
        <v>0</v>
      </c>
      <c r="K143" s="4">
        <f t="shared" si="25"/>
        <v>-37715.519999999997</v>
      </c>
      <c r="Q143" s="20">
        <f t="shared" si="29"/>
        <v>109</v>
      </c>
      <c r="R143" s="30">
        <f t="shared" si="34"/>
        <v>3.15E-2</v>
      </c>
    </row>
    <row r="144" spans="2:18" x14ac:dyDescent="0.2">
      <c r="B144">
        <f t="shared" si="28"/>
        <v>110</v>
      </c>
      <c r="C144" s="4">
        <f t="shared" si="26"/>
        <v>5659550.4373390805</v>
      </c>
      <c r="D144" s="29">
        <f t="shared" si="27"/>
        <v>2.6250000000000002E-3</v>
      </c>
      <c r="E144" s="2">
        <f>E143</f>
        <v>37715.519999999997</v>
      </c>
      <c r="F144" s="4">
        <f t="shared" si="30"/>
        <v>14856.319898015086</v>
      </c>
      <c r="G144" s="4">
        <f t="shared" si="31"/>
        <v>22859.200101984912</v>
      </c>
      <c r="H144" s="4">
        <f t="shared" si="32"/>
        <v>5636691.2372370958</v>
      </c>
      <c r="I144" s="4">
        <f t="shared" si="23"/>
        <v>0</v>
      </c>
      <c r="J144" s="4">
        <f t="shared" si="24"/>
        <v>0</v>
      </c>
      <c r="K144" s="4">
        <f t="shared" si="25"/>
        <v>-37715.519999999997</v>
      </c>
      <c r="Q144" s="20">
        <f t="shared" si="29"/>
        <v>110</v>
      </c>
      <c r="R144" s="30">
        <f t="shared" si="34"/>
        <v>3.15E-2</v>
      </c>
    </row>
    <row r="145" spans="2:18" x14ac:dyDescent="0.2">
      <c r="B145">
        <f t="shared" si="28"/>
        <v>111</v>
      </c>
      <c r="C145" s="4">
        <f t="shared" si="26"/>
        <v>5636691.2372370958</v>
      </c>
      <c r="D145" s="29">
        <f t="shared" si="27"/>
        <v>2.6250000000000002E-3</v>
      </c>
      <c r="E145" s="2">
        <f t="shared" si="33"/>
        <v>37715.519999999997</v>
      </c>
      <c r="F145" s="4">
        <f t="shared" si="30"/>
        <v>14796.314497747377</v>
      </c>
      <c r="G145" s="4">
        <f t="shared" si="31"/>
        <v>22919.205502252618</v>
      </c>
      <c r="H145" s="4">
        <f t="shared" si="32"/>
        <v>5613772.0317348428</v>
      </c>
      <c r="I145" s="4">
        <f t="shared" si="23"/>
        <v>0</v>
      </c>
      <c r="J145" s="4">
        <f t="shared" si="24"/>
        <v>0</v>
      </c>
      <c r="K145" s="4">
        <f t="shared" si="25"/>
        <v>-37715.519999999997</v>
      </c>
      <c r="Q145" s="20">
        <f t="shared" si="29"/>
        <v>111</v>
      </c>
      <c r="R145" s="30">
        <f t="shared" si="34"/>
        <v>3.15E-2</v>
      </c>
    </row>
    <row r="146" spans="2:18" x14ac:dyDescent="0.2">
      <c r="B146">
        <f t="shared" si="28"/>
        <v>112</v>
      </c>
      <c r="C146" s="4">
        <f t="shared" si="26"/>
        <v>5613772.0317348428</v>
      </c>
      <c r="D146" s="29">
        <f t="shared" si="27"/>
        <v>2.6250000000000002E-3</v>
      </c>
      <c r="E146" s="2">
        <f t="shared" si="33"/>
        <v>37715.519999999997</v>
      </c>
      <c r="F146" s="4">
        <f t="shared" si="30"/>
        <v>14736.151583303963</v>
      </c>
      <c r="G146" s="4">
        <f t="shared" si="31"/>
        <v>22979.368416696034</v>
      </c>
      <c r="H146" s="4">
        <f t="shared" si="32"/>
        <v>5590792.663318147</v>
      </c>
      <c r="I146" s="4">
        <f t="shared" si="23"/>
        <v>0</v>
      </c>
      <c r="J146" s="4">
        <f t="shared" si="24"/>
        <v>0</v>
      </c>
      <c r="K146" s="4">
        <f t="shared" si="25"/>
        <v>-37715.519999999997</v>
      </c>
      <c r="Q146" s="20">
        <f t="shared" si="29"/>
        <v>112</v>
      </c>
      <c r="R146" s="30">
        <f t="shared" si="34"/>
        <v>3.15E-2</v>
      </c>
    </row>
    <row r="147" spans="2:18" x14ac:dyDescent="0.2">
      <c r="B147">
        <f t="shared" si="28"/>
        <v>113</v>
      </c>
      <c r="C147" s="4">
        <f t="shared" si="26"/>
        <v>5590792.663318147</v>
      </c>
      <c r="D147" s="29">
        <f t="shared" si="27"/>
        <v>2.6250000000000002E-3</v>
      </c>
      <c r="E147" s="2">
        <f t="shared" si="33"/>
        <v>37715.519999999997</v>
      </c>
      <c r="F147" s="4">
        <f t="shared" si="30"/>
        <v>14675.830741210137</v>
      </c>
      <c r="G147" s="4">
        <f t="shared" si="31"/>
        <v>23039.689258789862</v>
      </c>
      <c r="H147" s="4">
        <f t="shared" si="32"/>
        <v>5567752.9740593573</v>
      </c>
      <c r="I147" s="4">
        <f t="shared" si="23"/>
        <v>0</v>
      </c>
      <c r="J147" s="4">
        <f t="shared" si="24"/>
        <v>0</v>
      </c>
      <c r="K147" s="4">
        <f t="shared" si="25"/>
        <v>-37715.519999999997</v>
      </c>
      <c r="Q147" s="20">
        <f t="shared" si="29"/>
        <v>113</v>
      </c>
      <c r="R147" s="30">
        <f t="shared" si="34"/>
        <v>3.15E-2</v>
      </c>
    </row>
    <row r="148" spans="2:18" x14ac:dyDescent="0.2">
      <c r="B148">
        <f t="shared" si="28"/>
        <v>114</v>
      </c>
      <c r="C148" s="4">
        <f t="shared" si="26"/>
        <v>5567752.9740593573</v>
      </c>
      <c r="D148" s="29">
        <f t="shared" si="27"/>
        <v>2.6250000000000002E-3</v>
      </c>
      <c r="E148" s="2">
        <f t="shared" si="33"/>
        <v>37715.519999999997</v>
      </c>
      <c r="F148" s="4">
        <f t="shared" si="30"/>
        <v>14615.351556905815</v>
      </c>
      <c r="G148" s="4">
        <f t="shared" si="31"/>
        <v>23100.168443094182</v>
      </c>
      <c r="H148" s="4">
        <f t="shared" si="32"/>
        <v>5544652.8056162633</v>
      </c>
      <c r="I148" s="4">
        <f t="shared" si="23"/>
        <v>0</v>
      </c>
      <c r="J148" s="4">
        <f t="shared" si="24"/>
        <v>0</v>
      </c>
      <c r="K148" s="4">
        <f t="shared" si="25"/>
        <v>-37715.519999999997</v>
      </c>
      <c r="Q148" s="20">
        <f t="shared" si="29"/>
        <v>114</v>
      </c>
      <c r="R148" s="30">
        <f t="shared" si="34"/>
        <v>3.15E-2</v>
      </c>
    </row>
    <row r="149" spans="2:18" x14ac:dyDescent="0.2">
      <c r="B149">
        <f t="shared" si="28"/>
        <v>115</v>
      </c>
      <c r="C149" s="4">
        <f t="shared" si="26"/>
        <v>5544652.8056162633</v>
      </c>
      <c r="D149" s="29">
        <f t="shared" si="27"/>
        <v>2.6250000000000002E-3</v>
      </c>
      <c r="E149" s="2">
        <f t="shared" si="33"/>
        <v>37715.519999999997</v>
      </c>
      <c r="F149" s="4">
        <f t="shared" si="30"/>
        <v>14554.713614742692</v>
      </c>
      <c r="G149" s="4">
        <f t="shared" si="31"/>
        <v>23160.806385257303</v>
      </c>
      <c r="H149" s="4">
        <f t="shared" si="32"/>
        <v>5521491.999231006</v>
      </c>
      <c r="I149" s="4">
        <f t="shared" si="23"/>
        <v>0</v>
      </c>
      <c r="J149" s="4">
        <f t="shared" si="24"/>
        <v>0</v>
      </c>
      <c r="K149" s="4">
        <f t="shared" si="25"/>
        <v>-37715.519999999997</v>
      </c>
      <c r="Q149" s="20">
        <f t="shared" si="29"/>
        <v>115</v>
      </c>
      <c r="R149" s="30">
        <f t="shared" si="34"/>
        <v>3.15E-2</v>
      </c>
    </row>
    <row r="150" spans="2:18" x14ac:dyDescent="0.2">
      <c r="B150">
        <f t="shared" si="28"/>
        <v>116</v>
      </c>
      <c r="C150" s="4">
        <f t="shared" si="26"/>
        <v>5521491.999231006</v>
      </c>
      <c r="D150" s="29">
        <f t="shared" si="27"/>
        <v>2.6250000000000002E-3</v>
      </c>
      <c r="E150" s="2">
        <f t="shared" si="33"/>
        <v>37715.519999999997</v>
      </c>
      <c r="F150" s="4">
        <f t="shared" si="30"/>
        <v>14493.916497981392</v>
      </c>
      <c r="G150" s="4">
        <f t="shared" si="31"/>
        <v>23221.603502018603</v>
      </c>
      <c r="H150" s="4">
        <f t="shared" si="32"/>
        <v>5498270.3957289876</v>
      </c>
      <c r="I150" s="4">
        <f t="shared" si="23"/>
        <v>0</v>
      </c>
      <c r="J150" s="4">
        <f t="shared" si="24"/>
        <v>0</v>
      </c>
      <c r="K150" s="4">
        <f t="shared" si="25"/>
        <v>-37715.519999999997</v>
      </c>
      <c r="Q150" s="20">
        <f t="shared" si="29"/>
        <v>116</v>
      </c>
      <c r="R150" s="30">
        <f t="shared" si="34"/>
        <v>3.15E-2</v>
      </c>
    </row>
    <row r="151" spans="2:18" x14ac:dyDescent="0.2">
      <c r="B151">
        <f t="shared" si="28"/>
        <v>117</v>
      </c>
      <c r="C151" s="4">
        <f t="shared" si="26"/>
        <v>5498270.3957289876</v>
      </c>
      <c r="D151" s="29">
        <f t="shared" si="27"/>
        <v>2.6250000000000002E-3</v>
      </c>
      <c r="E151" s="2">
        <f t="shared" si="33"/>
        <v>37715.519999999997</v>
      </c>
      <c r="F151" s="4">
        <f t="shared" si="30"/>
        <v>14432.959788788594</v>
      </c>
      <c r="G151" s="4">
        <f t="shared" si="31"/>
        <v>23282.560211211403</v>
      </c>
      <c r="H151" s="4">
        <f t="shared" si="32"/>
        <v>5474987.8355177762</v>
      </c>
      <c r="I151" s="4">
        <f t="shared" si="23"/>
        <v>0</v>
      </c>
      <c r="J151" s="4">
        <f t="shared" si="24"/>
        <v>0</v>
      </c>
      <c r="K151" s="4">
        <f t="shared" si="25"/>
        <v>-37715.519999999997</v>
      </c>
      <c r="Q151" s="20">
        <f t="shared" si="29"/>
        <v>117</v>
      </c>
      <c r="R151" s="30">
        <f t="shared" si="34"/>
        <v>3.15E-2</v>
      </c>
    </row>
    <row r="152" spans="2:18" x14ac:dyDescent="0.2">
      <c r="B152">
        <f t="shared" si="28"/>
        <v>118</v>
      </c>
      <c r="C152" s="4">
        <f t="shared" si="26"/>
        <v>5474987.8355177762</v>
      </c>
      <c r="D152" s="29">
        <f t="shared" si="27"/>
        <v>2.6250000000000002E-3</v>
      </c>
      <c r="E152" s="2">
        <f t="shared" si="33"/>
        <v>37715.519999999997</v>
      </c>
      <c r="F152" s="4">
        <f t="shared" si="30"/>
        <v>14371.843068234164</v>
      </c>
      <c r="G152" s="4">
        <f t="shared" si="31"/>
        <v>23343.676931765833</v>
      </c>
      <c r="H152" s="4">
        <f t="shared" si="32"/>
        <v>5451644.1585860103</v>
      </c>
      <c r="I152" s="4">
        <f t="shared" si="23"/>
        <v>0</v>
      </c>
      <c r="J152" s="4">
        <f t="shared" si="24"/>
        <v>0</v>
      </c>
      <c r="K152" s="4">
        <f t="shared" si="25"/>
        <v>-37715.519999999997</v>
      </c>
      <c r="Q152" s="20">
        <f t="shared" si="29"/>
        <v>118</v>
      </c>
      <c r="R152" s="30">
        <f t="shared" si="34"/>
        <v>3.15E-2</v>
      </c>
    </row>
    <row r="153" spans="2:18" x14ac:dyDescent="0.2">
      <c r="B153">
        <f t="shared" si="28"/>
        <v>119</v>
      </c>
      <c r="C153" s="4">
        <f t="shared" si="26"/>
        <v>5451644.1585860103</v>
      </c>
      <c r="D153" s="29">
        <f t="shared" si="27"/>
        <v>2.6250000000000002E-3</v>
      </c>
      <c r="E153" s="2">
        <f t="shared" si="33"/>
        <v>37715.519999999997</v>
      </c>
      <c r="F153" s="4">
        <f t="shared" si="30"/>
        <v>14310.565916288278</v>
      </c>
      <c r="G153" s="4">
        <f t="shared" si="31"/>
        <v>23404.954083711717</v>
      </c>
      <c r="H153" s="4">
        <f t="shared" si="32"/>
        <v>5428239.2045022985</v>
      </c>
      <c r="I153" s="4">
        <f t="shared" si="23"/>
        <v>0</v>
      </c>
      <c r="J153" s="4">
        <f t="shared" si="24"/>
        <v>0</v>
      </c>
      <c r="K153" s="4">
        <f t="shared" si="25"/>
        <v>-37715.519999999997</v>
      </c>
      <c r="Q153" s="20">
        <f t="shared" si="29"/>
        <v>119</v>
      </c>
      <c r="R153" s="30">
        <f t="shared" si="34"/>
        <v>3.15E-2</v>
      </c>
    </row>
    <row r="154" spans="2:18" x14ac:dyDescent="0.2">
      <c r="B154">
        <f t="shared" si="28"/>
        <v>120</v>
      </c>
      <c r="C154" s="4">
        <f t="shared" si="26"/>
        <v>5428239.2045022985</v>
      </c>
      <c r="D154" s="29">
        <f t="shared" si="27"/>
        <v>2.6250000000000002E-3</v>
      </c>
      <c r="E154" s="2">
        <f t="shared" si="33"/>
        <v>37715.519999999997</v>
      </c>
      <c r="F154" s="4">
        <f t="shared" si="30"/>
        <v>14249.127911818534</v>
      </c>
      <c r="G154" s="4">
        <f t="shared" si="31"/>
        <v>23466.392088181463</v>
      </c>
      <c r="H154" s="4">
        <f t="shared" si="32"/>
        <v>5404772.8124141172</v>
      </c>
      <c r="I154" s="4">
        <v>0</v>
      </c>
      <c r="J154" s="4">
        <f t="shared" si="24"/>
        <v>5404772.8124141172</v>
      </c>
      <c r="K154" s="4">
        <f t="shared" si="25"/>
        <v>-5442488.3324141167</v>
      </c>
      <c r="Q154" s="20">
        <f t="shared" si="29"/>
        <v>120</v>
      </c>
      <c r="R154" s="30">
        <f t="shared" si="34"/>
        <v>3.15E-2</v>
      </c>
    </row>
    <row r="155" spans="2:18" x14ac:dyDescent="0.2">
      <c r="C155" s="4"/>
      <c r="D155" s="17"/>
      <c r="E155" s="2"/>
      <c r="F155" s="4"/>
      <c r="G155" s="4"/>
      <c r="H155" s="4"/>
      <c r="I155" s="4"/>
      <c r="J155" s="4"/>
      <c r="K155" s="4"/>
    </row>
    <row r="156" spans="2:18" x14ac:dyDescent="0.2">
      <c r="C156" s="4"/>
      <c r="D156" s="17"/>
      <c r="E156" s="2"/>
      <c r="F156" s="4"/>
      <c r="G156" s="4"/>
      <c r="H156" s="4"/>
      <c r="I156" s="4"/>
      <c r="J156" s="4"/>
      <c r="K156" s="4"/>
    </row>
    <row r="157" spans="2:18" x14ac:dyDescent="0.2">
      <c r="C157" s="4"/>
      <c r="D157" s="17"/>
      <c r="E157" s="2"/>
      <c r="F157" s="4"/>
      <c r="G157" s="4"/>
      <c r="H157" s="4"/>
      <c r="I157" s="4"/>
      <c r="J157" s="4"/>
      <c r="K157" s="4"/>
    </row>
    <row r="158" spans="2:18" x14ac:dyDescent="0.2">
      <c r="C158" s="4"/>
      <c r="D158" s="17"/>
      <c r="E158" s="2"/>
      <c r="F158" s="4"/>
      <c r="G158" s="4"/>
      <c r="H158" s="4"/>
      <c r="I158" s="4"/>
      <c r="J158" s="4"/>
      <c r="K158" s="4"/>
    </row>
    <row r="159" spans="2:18" x14ac:dyDescent="0.2">
      <c r="C159" s="4"/>
      <c r="D159" s="17"/>
      <c r="E159" s="2"/>
      <c r="F159" s="4"/>
      <c r="G159" s="4"/>
      <c r="H159" s="4"/>
      <c r="I159" s="4"/>
      <c r="J159" s="4"/>
      <c r="K159" s="4"/>
    </row>
    <row r="160" spans="2:18" x14ac:dyDescent="0.2">
      <c r="C160" s="4"/>
      <c r="D160" s="17"/>
      <c r="E160" s="2"/>
      <c r="F160" s="4"/>
      <c r="G160" s="4"/>
      <c r="H160" s="4"/>
      <c r="I160" s="4"/>
      <c r="J160" s="4"/>
      <c r="K160" s="4"/>
    </row>
    <row r="161" spans="3:11" x14ac:dyDescent="0.2">
      <c r="C161" s="4"/>
      <c r="D161" s="17"/>
      <c r="E161" s="2"/>
      <c r="F161" s="4"/>
      <c r="G161" s="4"/>
      <c r="H161" s="4"/>
      <c r="I161" s="4"/>
      <c r="J161" s="4"/>
      <c r="K161" s="4"/>
    </row>
    <row r="162" spans="3:11" x14ac:dyDescent="0.2">
      <c r="C162" s="4"/>
      <c r="D162" s="17"/>
      <c r="E162" s="2"/>
      <c r="F162" s="4"/>
      <c r="G162" s="4"/>
      <c r="H162" s="4"/>
      <c r="I162" s="4"/>
      <c r="J162" s="4"/>
      <c r="K162" s="4"/>
    </row>
    <row r="163" spans="3:11" x14ac:dyDescent="0.2">
      <c r="C163" s="4"/>
      <c r="D163" s="17"/>
      <c r="E163" s="2"/>
      <c r="F163" s="4"/>
      <c r="G163" s="4"/>
      <c r="H163" s="4"/>
      <c r="I163" s="4"/>
      <c r="J163" s="4"/>
      <c r="K163" s="4"/>
    </row>
    <row r="164" spans="3:11" x14ac:dyDescent="0.2">
      <c r="C164" s="4"/>
      <c r="D164" s="17"/>
      <c r="E164" s="2"/>
      <c r="F164" s="4"/>
      <c r="G164" s="4"/>
      <c r="H164" s="4"/>
      <c r="I164" s="4"/>
      <c r="J164" s="4"/>
      <c r="K164" s="4"/>
    </row>
    <row r="165" spans="3:11" x14ac:dyDescent="0.2">
      <c r="C165" s="4"/>
      <c r="D165" s="17"/>
      <c r="E165" s="2"/>
      <c r="F165" s="4"/>
      <c r="G165" s="4"/>
      <c r="H165" s="4"/>
      <c r="I165" s="4"/>
      <c r="J165" s="4"/>
      <c r="K165" s="4"/>
    </row>
    <row r="166" spans="3:11" x14ac:dyDescent="0.2">
      <c r="C166" s="4"/>
      <c r="D166" s="17"/>
      <c r="E166" s="2"/>
      <c r="F166" s="4"/>
      <c r="G166" s="4"/>
      <c r="H166" s="4"/>
      <c r="I166" s="4"/>
      <c r="J166" s="4"/>
      <c r="K166" s="4"/>
    </row>
    <row r="167" spans="3:11" x14ac:dyDescent="0.2">
      <c r="C167" s="4"/>
      <c r="D167" s="17"/>
      <c r="E167" s="2"/>
      <c r="F167" s="4"/>
      <c r="G167" s="4"/>
      <c r="H167" s="4"/>
      <c r="I167" s="4"/>
      <c r="J167" s="4"/>
      <c r="K167" s="4"/>
    </row>
    <row r="168" spans="3:11" x14ac:dyDescent="0.2">
      <c r="C168" s="4"/>
      <c r="D168" s="17"/>
      <c r="E168" s="2"/>
      <c r="F168" s="4"/>
      <c r="G168" s="4"/>
      <c r="H168" s="4"/>
      <c r="I168" s="4"/>
      <c r="J168" s="4"/>
      <c r="K168" s="4"/>
    </row>
    <row r="169" spans="3:11" x14ac:dyDescent="0.2">
      <c r="C169" s="4"/>
      <c r="D169" s="17"/>
      <c r="E169" s="2"/>
      <c r="F169" s="4"/>
      <c r="G169" s="4"/>
      <c r="H169" s="4"/>
      <c r="I169" s="4"/>
      <c r="J169" s="4"/>
      <c r="K169" s="4"/>
    </row>
    <row r="170" spans="3:11" x14ac:dyDescent="0.2">
      <c r="C170" s="4"/>
      <c r="D170" s="17"/>
      <c r="E170" s="2"/>
      <c r="F170" s="4"/>
      <c r="G170" s="4"/>
      <c r="H170" s="4"/>
      <c r="I170" s="4"/>
      <c r="J170" s="4"/>
      <c r="K170" s="4"/>
    </row>
    <row r="171" spans="3:11" x14ac:dyDescent="0.2">
      <c r="C171" s="4"/>
      <c r="D171" s="17"/>
      <c r="E171" s="2"/>
      <c r="F171" s="4"/>
      <c r="G171" s="4"/>
      <c r="H171" s="4"/>
      <c r="I171" s="4"/>
      <c r="J171" s="4"/>
      <c r="K171" s="4"/>
    </row>
    <row r="172" spans="3:11" x14ac:dyDescent="0.2">
      <c r="C172" s="4"/>
      <c r="D172" s="17"/>
      <c r="E172" s="2"/>
      <c r="F172" s="4"/>
      <c r="G172" s="4"/>
      <c r="H172" s="4"/>
      <c r="I172" s="4"/>
      <c r="J172" s="4"/>
      <c r="K172" s="4"/>
    </row>
    <row r="173" spans="3:11" x14ac:dyDescent="0.2">
      <c r="C173" s="4"/>
      <c r="D173" s="17"/>
      <c r="E173" s="2"/>
      <c r="F173" s="4"/>
      <c r="G173" s="4"/>
      <c r="H173" s="4"/>
      <c r="I173" s="4"/>
      <c r="J173" s="4"/>
      <c r="K173" s="4"/>
    </row>
    <row r="174" spans="3:11" x14ac:dyDescent="0.2">
      <c r="C174" s="4"/>
      <c r="D174" s="17"/>
      <c r="E174" s="2"/>
      <c r="F174" s="4"/>
      <c r="G174" s="4"/>
      <c r="H174" s="4"/>
      <c r="I174" s="4"/>
      <c r="J174" s="4"/>
      <c r="K174" s="4"/>
    </row>
    <row r="175" spans="3:11" x14ac:dyDescent="0.2">
      <c r="C175" s="4"/>
      <c r="D175" s="17"/>
      <c r="E175" s="2"/>
      <c r="F175" s="4"/>
      <c r="G175" s="4"/>
      <c r="H175" s="4"/>
      <c r="I175" s="4"/>
      <c r="J175" s="4"/>
      <c r="K175" s="4"/>
    </row>
    <row r="176" spans="3:11" x14ac:dyDescent="0.2">
      <c r="C176" s="4"/>
      <c r="D176" s="17"/>
      <c r="E176" s="2"/>
      <c r="F176" s="4"/>
      <c r="G176" s="4"/>
      <c r="H176" s="4"/>
      <c r="I176" s="4"/>
      <c r="J176" s="4"/>
      <c r="K176" s="4"/>
    </row>
    <row r="177" spans="3:11" x14ac:dyDescent="0.2">
      <c r="C177" s="4"/>
      <c r="D177" s="17"/>
      <c r="E177" s="2"/>
      <c r="F177" s="4"/>
      <c r="G177" s="4"/>
      <c r="H177" s="4"/>
      <c r="I177" s="4"/>
      <c r="J177" s="4"/>
      <c r="K177" s="4"/>
    </row>
    <row r="178" spans="3:11" x14ac:dyDescent="0.2">
      <c r="C178" s="4"/>
      <c r="D178" s="17"/>
      <c r="E178" s="2"/>
      <c r="F178" s="4"/>
      <c r="G178" s="4"/>
      <c r="H178" s="4"/>
      <c r="I178" s="4"/>
      <c r="J178" s="4"/>
      <c r="K178" s="4"/>
    </row>
    <row r="179" spans="3:11" x14ac:dyDescent="0.2">
      <c r="C179" s="4"/>
      <c r="D179" s="17"/>
      <c r="E179" s="2"/>
      <c r="F179" s="4"/>
      <c r="G179" s="4"/>
      <c r="H179" s="4"/>
      <c r="I179" s="4"/>
      <c r="J179" s="4"/>
      <c r="K179" s="4"/>
    </row>
    <row r="180" spans="3:11" x14ac:dyDescent="0.2">
      <c r="C180" s="4"/>
      <c r="D180" s="17"/>
      <c r="E180" s="2"/>
      <c r="F180" s="4"/>
      <c r="G180" s="4"/>
      <c r="H180" s="4"/>
      <c r="I180" s="4"/>
      <c r="J180" s="4"/>
      <c r="K180" s="4"/>
    </row>
    <row r="181" spans="3:11" x14ac:dyDescent="0.2">
      <c r="C181" s="4"/>
      <c r="D181" s="17"/>
      <c r="E181" s="2"/>
      <c r="F181" s="4"/>
      <c r="G181" s="4"/>
      <c r="H181" s="4"/>
      <c r="I181" s="4"/>
      <c r="J181" s="4"/>
      <c r="K181" s="4"/>
    </row>
    <row r="182" spans="3:11" x14ac:dyDescent="0.2">
      <c r="C182" s="4"/>
      <c r="D182" s="17"/>
      <c r="E182" s="2"/>
      <c r="F182" s="4"/>
      <c r="G182" s="4"/>
      <c r="H182" s="4"/>
      <c r="I182" s="4"/>
      <c r="J182" s="4"/>
      <c r="K182" s="4"/>
    </row>
    <row r="183" spans="3:11" x14ac:dyDescent="0.2">
      <c r="C183" s="4"/>
      <c r="D183" s="17"/>
      <c r="E183" s="2"/>
      <c r="F183" s="4"/>
      <c r="G183" s="4"/>
      <c r="H183" s="4"/>
      <c r="I183" s="4"/>
      <c r="J183" s="4"/>
      <c r="K183" s="4"/>
    </row>
    <row r="184" spans="3:11" x14ac:dyDescent="0.2">
      <c r="C184" s="4"/>
      <c r="D184" s="17"/>
      <c r="E184" s="2"/>
      <c r="F184" s="4"/>
      <c r="G184" s="4"/>
      <c r="H184" s="4"/>
      <c r="I184" s="4"/>
      <c r="J184" s="4"/>
      <c r="K184" s="4"/>
    </row>
    <row r="185" spans="3:11" x14ac:dyDescent="0.2">
      <c r="C185" s="4"/>
      <c r="D185" s="17"/>
      <c r="E185" s="2"/>
      <c r="F185" s="4"/>
      <c r="G185" s="4"/>
      <c r="H185" s="4"/>
      <c r="I185" s="4"/>
      <c r="J185" s="4"/>
      <c r="K185" s="4"/>
    </row>
    <row r="186" spans="3:11" x14ac:dyDescent="0.2">
      <c r="C186" s="4"/>
      <c r="D186" s="17"/>
      <c r="E186" s="2"/>
      <c r="F186" s="4"/>
      <c r="G186" s="4"/>
      <c r="H186" s="4"/>
      <c r="I186" s="4"/>
      <c r="J186" s="4"/>
      <c r="K186" s="4"/>
    </row>
    <row r="187" spans="3:11" x14ac:dyDescent="0.2">
      <c r="C187" s="4"/>
      <c r="D187" s="17"/>
      <c r="E187" s="2"/>
      <c r="F187" s="4"/>
      <c r="G187" s="4"/>
      <c r="H187" s="4"/>
      <c r="I187" s="4"/>
      <c r="J187" s="4"/>
      <c r="K187" s="4"/>
    </row>
    <row r="188" spans="3:11" x14ac:dyDescent="0.2">
      <c r="C188" s="4"/>
      <c r="D188" s="17"/>
      <c r="E188" s="2"/>
      <c r="F188" s="4"/>
      <c r="G188" s="4"/>
      <c r="H188" s="4"/>
      <c r="I188" s="4"/>
      <c r="J188" s="4"/>
      <c r="K188" s="4"/>
    </row>
    <row r="189" spans="3:11" x14ac:dyDescent="0.2">
      <c r="C189" s="4"/>
      <c r="D189" s="17"/>
      <c r="E189" s="2"/>
      <c r="F189" s="4"/>
      <c r="G189" s="4"/>
      <c r="H189" s="4"/>
      <c r="I189" s="4"/>
      <c r="J189" s="4"/>
      <c r="K189" s="4"/>
    </row>
    <row r="190" spans="3:11" x14ac:dyDescent="0.2">
      <c r="C190" s="4"/>
      <c r="D190" s="17"/>
      <c r="E190" s="2"/>
      <c r="F190" s="4"/>
      <c r="G190" s="4"/>
      <c r="H190" s="4"/>
      <c r="I190" s="4"/>
      <c r="J190" s="4"/>
      <c r="K190" s="4"/>
    </row>
    <row r="191" spans="3:11" x14ac:dyDescent="0.2">
      <c r="C191" s="4"/>
      <c r="D191" s="17"/>
      <c r="E191" s="2"/>
      <c r="F191" s="4"/>
      <c r="G191" s="4"/>
      <c r="H191" s="4"/>
      <c r="I191" s="4"/>
      <c r="J191" s="4"/>
      <c r="K191" s="4"/>
    </row>
    <row r="192" spans="3:11" x14ac:dyDescent="0.2">
      <c r="C192" s="4"/>
      <c r="D192" s="17"/>
      <c r="E192" s="2"/>
      <c r="F192" s="4"/>
      <c r="G192" s="4"/>
      <c r="H192" s="4"/>
      <c r="I192" s="4"/>
      <c r="J192" s="4"/>
      <c r="K192" s="4"/>
    </row>
    <row r="193" spans="3:11" x14ac:dyDescent="0.2">
      <c r="C193" s="4"/>
      <c r="D193" s="17"/>
      <c r="E193" s="2"/>
      <c r="F193" s="4"/>
      <c r="G193" s="4"/>
      <c r="H193" s="4"/>
      <c r="I193" s="4"/>
      <c r="J193" s="4"/>
      <c r="K193" s="4"/>
    </row>
    <row r="194" spans="3:11" x14ac:dyDescent="0.2">
      <c r="C194" s="4"/>
      <c r="D194" s="17"/>
      <c r="E194" s="2"/>
      <c r="F194" s="4"/>
      <c r="G194" s="4"/>
      <c r="H194" s="4"/>
      <c r="I194" s="4"/>
      <c r="J194" s="4"/>
      <c r="K194" s="4"/>
    </row>
    <row r="195" spans="3:11" x14ac:dyDescent="0.2">
      <c r="C195" s="4"/>
      <c r="D195" s="17"/>
      <c r="E195" s="2"/>
      <c r="F195" s="4"/>
      <c r="G195" s="4"/>
      <c r="H195" s="4"/>
      <c r="I195" s="4"/>
      <c r="J195" s="4"/>
      <c r="K195" s="4"/>
    </row>
    <row r="196" spans="3:11" x14ac:dyDescent="0.2">
      <c r="C196" s="4"/>
      <c r="D196" s="17"/>
      <c r="E196" s="2"/>
      <c r="F196" s="4"/>
      <c r="G196" s="4"/>
      <c r="H196" s="4"/>
      <c r="I196" s="4"/>
      <c r="J196" s="4"/>
      <c r="K196" s="4"/>
    </row>
    <row r="197" spans="3:11" x14ac:dyDescent="0.2">
      <c r="C197" s="4"/>
      <c r="D197" s="17"/>
      <c r="E197" s="2"/>
      <c r="F197" s="4"/>
      <c r="G197" s="4"/>
      <c r="H197" s="4"/>
      <c r="I197" s="4"/>
      <c r="J197" s="4"/>
      <c r="K197" s="4"/>
    </row>
    <row r="198" spans="3:11" x14ac:dyDescent="0.2">
      <c r="C198" s="4"/>
      <c r="D198" s="17"/>
      <c r="E198" s="2"/>
      <c r="F198" s="4"/>
      <c r="G198" s="4"/>
      <c r="H198" s="4"/>
      <c r="I198" s="4"/>
      <c r="J198" s="4"/>
      <c r="K198" s="4"/>
    </row>
    <row r="199" spans="3:11" x14ac:dyDescent="0.2">
      <c r="C199" s="4"/>
      <c r="D199" s="17"/>
      <c r="E199" s="2"/>
      <c r="F199" s="4"/>
      <c r="G199" s="4"/>
      <c r="H199" s="4"/>
      <c r="I199" s="4"/>
      <c r="J199" s="4"/>
      <c r="K199" s="4"/>
    </row>
    <row r="200" spans="3:11" x14ac:dyDescent="0.2">
      <c r="C200" s="4"/>
      <c r="D200" s="17"/>
      <c r="E200" s="2"/>
      <c r="F200" s="4"/>
      <c r="G200" s="4"/>
      <c r="H200" s="4"/>
      <c r="I200" s="4"/>
      <c r="J200" s="4"/>
      <c r="K200" s="4"/>
    </row>
    <row r="201" spans="3:11" x14ac:dyDescent="0.2">
      <c r="C201" s="4"/>
      <c r="D201" s="17"/>
      <c r="E201" s="2"/>
      <c r="F201" s="4"/>
      <c r="G201" s="4"/>
      <c r="H201" s="4"/>
      <c r="I201" s="4"/>
      <c r="J201" s="4"/>
      <c r="K201" s="4"/>
    </row>
    <row r="202" spans="3:11" x14ac:dyDescent="0.2">
      <c r="C202" s="4"/>
      <c r="D202" s="17"/>
      <c r="E202" s="2"/>
      <c r="F202" s="4"/>
      <c r="G202" s="4"/>
      <c r="H202" s="4"/>
      <c r="I202" s="4"/>
      <c r="J202" s="4"/>
      <c r="K202" s="4"/>
    </row>
    <row r="203" spans="3:11" x14ac:dyDescent="0.2">
      <c r="C203" s="4"/>
      <c r="D203" s="17"/>
      <c r="E203" s="2"/>
      <c r="F203" s="4"/>
      <c r="G203" s="4"/>
      <c r="H203" s="4"/>
      <c r="I203" s="4"/>
      <c r="J203" s="4"/>
      <c r="K203" s="4"/>
    </row>
    <row r="204" spans="3:11" x14ac:dyDescent="0.2">
      <c r="C204" s="4"/>
      <c r="D204" s="17"/>
      <c r="E204" s="2"/>
      <c r="F204" s="4"/>
      <c r="G204" s="4"/>
      <c r="H204" s="4"/>
      <c r="I204" s="4"/>
      <c r="J204" s="4"/>
      <c r="K204" s="4"/>
    </row>
    <row r="205" spans="3:11" x14ac:dyDescent="0.2">
      <c r="C205" s="4"/>
      <c r="D205" s="17"/>
      <c r="E205" s="2"/>
      <c r="F205" s="4"/>
      <c r="G205" s="4"/>
      <c r="H205" s="4"/>
      <c r="I205" s="4"/>
      <c r="J205" s="4"/>
      <c r="K205" s="4"/>
    </row>
    <row r="206" spans="3:11" x14ac:dyDescent="0.2">
      <c r="C206" s="4"/>
      <c r="D206" s="17"/>
      <c r="E206" s="2"/>
      <c r="F206" s="4"/>
      <c r="G206" s="4"/>
      <c r="H206" s="4"/>
      <c r="I206" s="4"/>
      <c r="J206" s="4"/>
      <c r="K206" s="4"/>
    </row>
    <row r="207" spans="3:11" x14ac:dyDescent="0.2">
      <c r="C207" s="4"/>
      <c r="D207" s="17"/>
      <c r="E207" s="2"/>
      <c r="F207" s="4"/>
      <c r="G207" s="4"/>
      <c r="H207" s="4"/>
      <c r="I207" s="4"/>
      <c r="J207" s="4"/>
      <c r="K207" s="4"/>
    </row>
    <row r="208" spans="3:11" x14ac:dyDescent="0.2">
      <c r="C208" s="4"/>
      <c r="D208" s="17"/>
      <c r="E208" s="2"/>
      <c r="F208" s="4"/>
      <c r="G208" s="4"/>
      <c r="H208" s="4"/>
      <c r="I208" s="4"/>
      <c r="J208" s="4"/>
      <c r="K208" s="4"/>
    </row>
    <row r="209" spans="3:11" x14ac:dyDescent="0.2">
      <c r="C209" s="4"/>
      <c r="D209" s="17"/>
      <c r="E209" s="2"/>
      <c r="F209" s="4"/>
      <c r="G209" s="4"/>
      <c r="H209" s="4"/>
      <c r="I209" s="4"/>
      <c r="J209" s="4"/>
      <c r="K209" s="4"/>
    </row>
    <row r="210" spans="3:11" x14ac:dyDescent="0.2">
      <c r="C210" s="4"/>
      <c r="D210" s="17"/>
      <c r="E210" s="2"/>
      <c r="F210" s="4"/>
      <c r="G210" s="4"/>
      <c r="H210" s="4"/>
      <c r="I210" s="4"/>
      <c r="J210" s="4"/>
      <c r="K210" s="4"/>
    </row>
    <row r="211" spans="3:11" x14ac:dyDescent="0.2">
      <c r="C211" s="4"/>
      <c r="D211" s="17"/>
      <c r="E211" s="2"/>
      <c r="F211" s="4"/>
      <c r="G211" s="4"/>
      <c r="H211" s="4"/>
      <c r="I211" s="4"/>
      <c r="J211" s="4"/>
      <c r="K211" s="4"/>
    </row>
    <row r="212" spans="3:11" x14ac:dyDescent="0.2">
      <c r="C212" s="4"/>
      <c r="D212" s="17"/>
      <c r="E212" s="2"/>
      <c r="F212" s="4"/>
      <c r="G212" s="4"/>
      <c r="H212" s="4"/>
      <c r="I212" s="4"/>
      <c r="J212" s="4"/>
      <c r="K212" s="4"/>
    </row>
    <row r="213" spans="3:11" x14ac:dyDescent="0.2">
      <c r="C213" s="4"/>
      <c r="D213" s="17"/>
      <c r="E213" s="2"/>
      <c r="F213" s="4"/>
      <c r="G213" s="4"/>
      <c r="H213" s="4"/>
      <c r="I213" s="4"/>
      <c r="J213" s="4"/>
      <c r="K213" s="4"/>
    </row>
    <row r="214" spans="3:11" x14ac:dyDescent="0.2">
      <c r="C214" s="4"/>
      <c r="D214" s="17"/>
      <c r="E214" s="2"/>
      <c r="F214" s="4"/>
      <c r="G214" s="4"/>
      <c r="H214" s="4"/>
      <c r="I214" s="4"/>
      <c r="J214" s="4"/>
      <c r="K214" s="4"/>
    </row>
    <row r="215" spans="3:11" x14ac:dyDescent="0.2">
      <c r="C215" s="4"/>
      <c r="D215" s="17"/>
      <c r="E215" s="2"/>
      <c r="F215" s="4"/>
      <c r="G215" s="4"/>
      <c r="H215" s="4"/>
      <c r="I215" s="4"/>
      <c r="J215" s="4"/>
      <c r="K215" s="4"/>
    </row>
    <row r="216" spans="3:11" x14ac:dyDescent="0.2">
      <c r="C216" s="4"/>
      <c r="D216" s="17"/>
      <c r="E216" s="2"/>
      <c r="F216" s="4"/>
      <c r="G216" s="4"/>
      <c r="H216" s="4"/>
      <c r="I216" s="4"/>
      <c r="J216" s="4"/>
      <c r="K216" s="4"/>
    </row>
    <row r="217" spans="3:11" x14ac:dyDescent="0.2">
      <c r="C217" s="4"/>
      <c r="D217" s="17"/>
      <c r="E217" s="2"/>
      <c r="F217" s="4"/>
      <c r="G217" s="4"/>
      <c r="H217" s="4"/>
      <c r="I217" s="4"/>
      <c r="J217" s="4"/>
      <c r="K217" s="4"/>
    </row>
    <row r="218" spans="3:11" x14ac:dyDescent="0.2">
      <c r="C218" s="4"/>
      <c r="D218" s="17"/>
      <c r="E218" s="2"/>
      <c r="F218" s="4"/>
      <c r="G218" s="4"/>
      <c r="H218" s="4"/>
      <c r="I218" s="4"/>
      <c r="J218" s="4"/>
      <c r="K218" s="4"/>
    </row>
    <row r="219" spans="3:11" x14ac:dyDescent="0.2">
      <c r="C219" s="4"/>
      <c r="D219" s="17"/>
      <c r="E219" s="2"/>
      <c r="F219" s="4"/>
      <c r="G219" s="4"/>
      <c r="H219" s="4"/>
      <c r="I219" s="4"/>
      <c r="J219" s="4"/>
      <c r="K219" s="4"/>
    </row>
    <row r="220" spans="3:11" x14ac:dyDescent="0.2">
      <c r="C220" s="4"/>
      <c r="D220" s="17"/>
      <c r="E220" s="2"/>
      <c r="F220" s="4"/>
      <c r="G220" s="4"/>
      <c r="H220" s="4"/>
      <c r="I220" s="4"/>
      <c r="J220" s="4"/>
      <c r="K220" s="4"/>
    </row>
    <row r="221" spans="3:11" x14ac:dyDescent="0.2">
      <c r="C221" s="4"/>
      <c r="D221" s="17"/>
      <c r="E221" s="2"/>
      <c r="F221" s="4"/>
      <c r="G221" s="4"/>
      <c r="H221" s="4"/>
      <c r="I221" s="4"/>
      <c r="J221" s="4"/>
      <c r="K221" s="4"/>
    </row>
    <row r="222" spans="3:11" x14ac:dyDescent="0.2">
      <c r="C222" s="4"/>
      <c r="D222" s="17"/>
      <c r="E222" s="2"/>
      <c r="F222" s="4"/>
      <c r="G222" s="4"/>
      <c r="H222" s="4"/>
      <c r="I222" s="4"/>
      <c r="J222" s="4"/>
      <c r="K222" s="4"/>
    </row>
    <row r="223" spans="3:11" x14ac:dyDescent="0.2">
      <c r="C223" s="4"/>
      <c r="D223" s="17"/>
      <c r="E223" s="2"/>
      <c r="F223" s="4"/>
      <c r="G223" s="4"/>
      <c r="H223" s="4"/>
      <c r="I223" s="4"/>
      <c r="J223" s="4"/>
      <c r="K223" s="4"/>
    </row>
    <row r="224" spans="3:11" x14ac:dyDescent="0.2">
      <c r="C224" s="4"/>
      <c r="D224" s="17"/>
      <c r="E224" s="2"/>
      <c r="F224" s="4"/>
      <c r="G224" s="4"/>
      <c r="H224" s="4"/>
      <c r="I224" s="4"/>
      <c r="J224" s="4"/>
      <c r="K224" s="4"/>
    </row>
    <row r="225" spans="3:11" x14ac:dyDescent="0.2">
      <c r="C225" s="4"/>
      <c r="D225" s="17"/>
      <c r="E225" s="2"/>
      <c r="F225" s="4"/>
      <c r="G225" s="4"/>
      <c r="H225" s="4"/>
      <c r="I225" s="4"/>
      <c r="J225" s="4"/>
      <c r="K225" s="4"/>
    </row>
    <row r="226" spans="3:11" x14ac:dyDescent="0.2">
      <c r="C226" s="4"/>
      <c r="D226" s="17"/>
      <c r="E226" s="2"/>
      <c r="F226" s="4"/>
      <c r="G226" s="4"/>
      <c r="H226" s="4"/>
      <c r="I226" s="4"/>
      <c r="J226" s="4"/>
      <c r="K226" s="4"/>
    </row>
    <row r="227" spans="3:11" x14ac:dyDescent="0.2">
      <c r="C227" s="4"/>
      <c r="D227" s="17"/>
      <c r="E227" s="2"/>
      <c r="F227" s="4"/>
      <c r="G227" s="4"/>
      <c r="H227" s="4"/>
      <c r="I227" s="4"/>
      <c r="J227" s="4"/>
      <c r="K227" s="4"/>
    </row>
    <row r="228" spans="3:11" x14ac:dyDescent="0.2">
      <c r="C228" s="4"/>
      <c r="D228" s="17"/>
      <c r="E228" s="2"/>
      <c r="F228" s="4"/>
      <c r="G228" s="4"/>
      <c r="H228" s="4"/>
      <c r="I228" s="4"/>
      <c r="J228" s="4"/>
      <c r="K228" s="4"/>
    </row>
    <row r="229" spans="3:11" x14ac:dyDescent="0.2">
      <c r="C229" s="4"/>
      <c r="D229" s="17"/>
      <c r="E229" s="2"/>
      <c r="F229" s="4"/>
      <c r="G229" s="4"/>
      <c r="H229" s="4"/>
      <c r="I229" s="4"/>
      <c r="J229" s="4"/>
      <c r="K229" s="4"/>
    </row>
    <row r="230" spans="3:11" x14ac:dyDescent="0.2">
      <c r="C230" s="4"/>
      <c r="D230" s="17"/>
      <c r="E230" s="2"/>
      <c r="F230" s="4"/>
      <c r="G230" s="4"/>
      <c r="H230" s="4"/>
      <c r="I230" s="4"/>
      <c r="J230" s="4"/>
      <c r="K230" s="4"/>
    </row>
    <row r="231" spans="3:11" x14ac:dyDescent="0.2">
      <c r="C231" s="4"/>
      <c r="D231" s="17"/>
      <c r="E231" s="2"/>
      <c r="F231" s="4"/>
      <c r="G231" s="4"/>
      <c r="H231" s="4"/>
      <c r="I231" s="4"/>
      <c r="J231" s="4"/>
      <c r="K231" s="4"/>
    </row>
    <row r="232" spans="3:11" x14ac:dyDescent="0.2">
      <c r="C232" s="4"/>
      <c r="D232" s="17"/>
      <c r="E232" s="2"/>
      <c r="F232" s="4"/>
      <c r="G232" s="4"/>
      <c r="H232" s="4"/>
      <c r="I232" s="4"/>
      <c r="J232" s="4"/>
      <c r="K232" s="4"/>
    </row>
    <row r="233" spans="3:11" x14ac:dyDescent="0.2">
      <c r="C233" s="4"/>
      <c r="D233" s="17"/>
      <c r="E233" s="2"/>
      <c r="F233" s="4"/>
      <c r="G233" s="4"/>
      <c r="H233" s="4"/>
      <c r="I233" s="4"/>
      <c r="J233" s="4"/>
      <c r="K233" s="4"/>
    </row>
    <row r="234" spans="3:11" x14ac:dyDescent="0.2">
      <c r="C234" s="4"/>
      <c r="D234" s="17"/>
      <c r="E234" s="2"/>
      <c r="F234" s="4"/>
      <c r="G234" s="4"/>
      <c r="H234" s="4"/>
      <c r="I234" s="4"/>
      <c r="J234" s="4"/>
      <c r="K234" s="4"/>
    </row>
    <row r="235" spans="3:11" x14ac:dyDescent="0.2">
      <c r="C235" s="4"/>
      <c r="D235" s="17"/>
      <c r="E235" s="2"/>
      <c r="F235" s="4"/>
      <c r="G235" s="4"/>
      <c r="H235" s="4"/>
      <c r="I235" s="4"/>
      <c r="J235" s="4"/>
      <c r="K235" s="4"/>
    </row>
    <row r="236" spans="3:11" x14ac:dyDescent="0.2">
      <c r="C236" s="4"/>
      <c r="D236" s="17"/>
      <c r="E236" s="2"/>
      <c r="F236" s="4"/>
      <c r="G236" s="4"/>
      <c r="H236" s="4"/>
      <c r="I236" s="4"/>
      <c r="J236" s="4"/>
      <c r="K236" s="4"/>
    </row>
    <row r="237" spans="3:11" x14ac:dyDescent="0.2">
      <c r="C237" s="4"/>
      <c r="D237" s="17"/>
      <c r="E237" s="2"/>
      <c r="F237" s="4"/>
      <c r="G237" s="4"/>
      <c r="H237" s="4"/>
      <c r="I237" s="4"/>
      <c r="J237" s="4"/>
      <c r="K237" s="4"/>
    </row>
    <row r="238" spans="3:11" x14ac:dyDescent="0.2">
      <c r="C238" s="4"/>
      <c r="D238" s="17"/>
      <c r="E238" s="2"/>
      <c r="F238" s="4"/>
      <c r="G238" s="4"/>
      <c r="H238" s="4"/>
      <c r="I238" s="4"/>
      <c r="J238" s="4"/>
      <c r="K238" s="4"/>
    </row>
    <row r="239" spans="3:11" x14ac:dyDescent="0.2">
      <c r="C239" s="4"/>
      <c r="D239" s="17"/>
      <c r="E239" s="2"/>
      <c r="F239" s="4"/>
      <c r="G239" s="4"/>
      <c r="H239" s="4"/>
      <c r="I239" s="4"/>
      <c r="J239" s="4"/>
      <c r="K239" s="4"/>
    </row>
    <row r="240" spans="3:11" x14ac:dyDescent="0.2">
      <c r="C240" s="4"/>
      <c r="D240" s="17"/>
      <c r="E240" s="2"/>
      <c r="F240" s="4"/>
      <c r="G240" s="4"/>
      <c r="H240" s="4"/>
      <c r="I240" s="4"/>
      <c r="J240" s="4"/>
      <c r="K240" s="4"/>
    </row>
    <row r="241" spans="3:11" x14ac:dyDescent="0.2">
      <c r="C241" s="4"/>
      <c r="D241" s="17"/>
      <c r="E241" s="2"/>
      <c r="F241" s="4"/>
      <c r="G241" s="4"/>
      <c r="H241" s="4"/>
      <c r="I241" s="4"/>
      <c r="J241" s="4"/>
      <c r="K241" s="4"/>
    </row>
    <row r="242" spans="3:11" x14ac:dyDescent="0.2">
      <c r="C242" s="4"/>
      <c r="D242" s="17"/>
      <c r="E242" s="2"/>
      <c r="F242" s="4"/>
      <c r="G242" s="4"/>
      <c r="H242" s="4"/>
      <c r="I242" s="4"/>
      <c r="J242" s="4"/>
      <c r="K242" s="4"/>
    </row>
    <row r="243" spans="3:11" x14ac:dyDescent="0.2">
      <c r="C243" s="4"/>
      <c r="D243" s="17"/>
      <c r="E243" s="2"/>
      <c r="F243" s="4"/>
      <c r="G243" s="4"/>
      <c r="H243" s="4"/>
      <c r="I243" s="4"/>
      <c r="J243" s="4"/>
      <c r="K243" s="4"/>
    </row>
    <row r="244" spans="3:11" x14ac:dyDescent="0.2">
      <c r="C244" s="4"/>
      <c r="D244" s="17"/>
      <c r="E244" s="2"/>
      <c r="F244" s="4"/>
      <c r="G244" s="4"/>
      <c r="H244" s="4"/>
      <c r="I244" s="4"/>
      <c r="J244" s="4"/>
      <c r="K244" s="4"/>
    </row>
    <row r="245" spans="3:11" x14ac:dyDescent="0.2">
      <c r="C245" s="4"/>
      <c r="D245" s="17"/>
      <c r="E245" s="2"/>
      <c r="F245" s="4"/>
      <c r="G245" s="4"/>
      <c r="H245" s="4"/>
      <c r="I245" s="4"/>
      <c r="J245" s="4"/>
      <c r="K245" s="4"/>
    </row>
    <row r="246" spans="3:11" x14ac:dyDescent="0.2">
      <c r="C246" s="4"/>
      <c r="D246" s="17"/>
      <c r="E246" s="2"/>
      <c r="F246" s="4"/>
      <c r="G246" s="4"/>
      <c r="H246" s="4"/>
      <c r="I246" s="4"/>
      <c r="J246" s="4"/>
      <c r="K246" s="4"/>
    </row>
    <row r="247" spans="3:11" x14ac:dyDescent="0.2">
      <c r="C247" s="4"/>
      <c r="D247" s="17"/>
      <c r="E247" s="2"/>
      <c r="F247" s="4"/>
      <c r="G247" s="4"/>
      <c r="H247" s="4"/>
      <c r="I247" s="4"/>
      <c r="J247" s="4"/>
      <c r="K247" s="4"/>
    </row>
    <row r="248" spans="3:11" x14ac:dyDescent="0.2">
      <c r="C248" s="4"/>
      <c r="D248" s="17"/>
      <c r="E248" s="2"/>
      <c r="F248" s="4"/>
      <c r="G248" s="4"/>
      <c r="H248" s="4"/>
      <c r="I248" s="4"/>
      <c r="J248" s="4"/>
      <c r="K248" s="4"/>
    </row>
    <row r="249" spans="3:11" x14ac:dyDescent="0.2">
      <c r="C249" s="4"/>
      <c r="D249" s="17"/>
      <c r="E249" s="2"/>
      <c r="F249" s="4"/>
      <c r="G249" s="4"/>
      <c r="H249" s="4"/>
      <c r="I249" s="4"/>
      <c r="J249" s="4"/>
      <c r="K249" s="4"/>
    </row>
    <row r="250" spans="3:11" x14ac:dyDescent="0.2">
      <c r="C250" s="4"/>
      <c r="D250" s="17"/>
      <c r="E250" s="2"/>
      <c r="F250" s="4"/>
      <c r="G250" s="4"/>
      <c r="H250" s="4"/>
      <c r="I250" s="4"/>
      <c r="J250" s="4"/>
      <c r="K250" s="4"/>
    </row>
    <row r="251" spans="3:11" x14ac:dyDescent="0.2">
      <c r="C251" s="4"/>
      <c r="D251" s="17"/>
      <c r="E251" s="2"/>
      <c r="F251" s="4"/>
      <c r="G251" s="4"/>
      <c r="H251" s="4"/>
      <c r="I251" s="4"/>
      <c r="J251" s="4"/>
      <c r="K251" s="4"/>
    </row>
    <row r="252" spans="3:11" x14ac:dyDescent="0.2">
      <c r="C252" s="4"/>
      <c r="D252" s="17"/>
      <c r="E252" s="2"/>
      <c r="F252" s="4"/>
      <c r="G252" s="4"/>
      <c r="H252" s="4"/>
      <c r="I252" s="4"/>
      <c r="J252" s="4"/>
      <c r="K252" s="4"/>
    </row>
    <row r="253" spans="3:11" x14ac:dyDescent="0.2">
      <c r="C253" s="4"/>
      <c r="D253" s="17"/>
      <c r="E253" s="2"/>
      <c r="F253" s="4"/>
      <c r="G253" s="4"/>
      <c r="H253" s="4"/>
      <c r="I253" s="4"/>
      <c r="J253" s="4"/>
      <c r="K253" s="4"/>
    </row>
    <row r="254" spans="3:11" x14ac:dyDescent="0.2">
      <c r="C254" s="4"/>
      <c r="D254" s="17"/>
      <c r="E254" s="2"/>
      <c r="F254" s="4"/>
      <c r="G254" s="4"/>
      <c r="H254" s="4"/>
      <c r="I254" s="4"/>
      <c r="J254" s="4"/>
      <c r="K254" s="4"/>
    </row>
    <row r="255" spans="3:11" x14ac:dyDescent="0.2">
      <c r="C255" s="4"/>
      <c r="D255" s="17"/>
      <c r="E255" s="2"/>
      <c r="F255" s="4"/>
      <c r="G255" s="4"/>
      <c r="H255" s="4"/>
      <c r="I255" s="4"/>
      <c r="J255" s="4"/>
      <c r="K255" s="4"/>
    </row>
    <row r="256" spans="3:11" x14ac:dyDescent="0.2">
      <c r="C256" s="4"/>
      <c r="D256" s="17"/>
      <c r="E256" s="2"/>
      <c r="F256" s="4"/>
      <c r="G256" s="4"/>
      <c r="H256" s="4"/>
      <c r="I256" s="4"/>
      <c r="J256" s="4"/>
      <c r="K256" s="4"/>
    </row>
    <row r="257" spans="3:11" x14ac:dyDescent="0.2">
      <c r="C257" s="4"/>
      <c r="D257" s="17"/>
      <c r="E257" s="2"/>
      <c r="F257" s="4"/>
      <c r="G257" s="4"/>
      <c r="H257" s="4"/>
      <c r="I257" s="4"/>
      <c r="J257" s="4"/>
      <c r="K257" s="4"/>
    </row>
    <row r="258" spans="3:11" x14ac:dyDescent="0.2">
      <c r="C258" s="4"/>
      <c r="D258" s="17"/>
      <c r="E258" s="2"/>
      <c r="F258" s="4"/>
      <c r="G258" s="4"/>
      <c r="H258" s="4"/>
      <c r="I258" s="4"/>
      <c r="J258" s="4"/>
      <c r="K258" s="4"/>
    </row>
    <row r="259" spans="3:11" x14ac:dyDescent="0.2">
      <c r="C259" s="4"/>
      <c r="D259" s="17"/>
      <c r="E259" s="2"/>
      <c r="F259" s="4"/>
      <c r="G259" s="4"/>
      <c r="H259" s="4"/>
      <c r="I259" s="4"/>
      <c r="J259" s="4"/>
      <c r="K259" s="4"/>
    </row>
    <row r="260" spans="3:11" x14ac:dyDescent="0.2">
      <c r="C260" s="4"/>
      <c r="D260" s="17"/>
      <c r="E260" s="2"/>
      <c r="F260" s="4"/>
      <c r="G260" s="4"/>
      <c r="H260" s="4"/>
      <c r="I260" s="4"/>
      <c r="J260" s="4"/>
      <c r="K260" s="4"/>
    </row>
    <row r="261" spans="3:11" x14ac:dyDescent="0.2">
      <c r="C261" s="4"/>
      <c r="D261" s="17"/>
      <c r="E261" s="2"/>
      <c r="F261" s="4"/>
      <c r="G261" s="4"/>
      <c r="H261" s="4"/>
      <c r="I261" s="4"/>
      <c r="J261" s="4"/>
      <c r="K261" s="4"/>
    </row>
    <row r="262" spans="3:11" x14ac:dyDescent="0.2">
      <c r="C262" s="4"/>
      <c r="D262" s="17"/>
      <c r="E262" s="2"/>
      <c r="F262" s="4"/>
      <c r="G262" s="4"/>
      <c r="H262" s="4"/>
      <c r="I262" s="4"/>
      <c r="J262" s="4"/>
      <c r="K262" s="4"/>
    </row>
    <row r="263" spans="3:11" x14ac:dyDescent="0.2">
      <c r="C263" s="4"/>
      <c r="D263" s="17"/>
      <c r="E263" s="2"/>
      <c r="F263" s="4"/>
      <c r="G263" s="4"/>
      <c r="H263" s="4"/>
      <c r="I263" s="4"/>
      <c r="J263" s="4"/>
      <c r="K263" s="4"/>
    </row>
    <row r="264" spans="3:11" x14ac:dyDescent="0.2">
      <c r="C264" s="4"/>
      <c r="D264" s="17"/>
      <c r="E264" s="2"/>
      <c r="F264" s="4"/>
      <c r="G264" s="4"/>
      <c r="H264" s="4"/>
      <c r="I264" s="4"/>
      <c r="J264" s="4"/>
      <c r="K264" s="4"/>
    </row>
    <row r="265" spans="3:11" x14ac:dyDescent="0.2">
      <c r="C265" s="4"/>
      <c r="D265" s="17"/>
      <c r="E265" s="2"/>
      <c r="F265" s="4"/>
      <c r="G265" s="4"/>
      <c r="H265" s="4"/>
      <c r="I265" s="4"/>
      <c r="J265" s="4"/>
      <c r="K265" s="4"/>
    </row>
    <row r="266" spans="3:11" x14ac:dyDescent="0.2">
      <c r="C266" s="4"/>
      <c r="D266" s="17"/>
      <c r="E266" s="2"/>
      <c r="F266" s="4"/>
      <c r="G266" s="4"/>
      <c r="H266" s="4"/>
      <c r="I266" s="4"/>
      <c r="J266" s="4"/>
      <c r="K266" s="4"/>
    </row>
    <row r="267" spans="3:11" x14ac:dyDescent="0.2">
      <c r="C267" s="4"/>
      <c r="D267" s="17"/>
      <c r="E267" s="2"/>
      <c r="F267" s="4"/>
      <c r="G267" s="4"/>
      <c r="H267" s="4"/>
      <c r="I267" s="4"/>
      <c r="J267" s="4"/>
      <c r="K267" s="4"/>
    </row>
    <row r="268" spans="3:11" x14ac:dyDescent="0.2">
      <c r="C268" s="4"/>
      <c r="D268" s="17"/>
      <c r="E268" s="2"/>
      <c r="F268" s="4"/>
      <c r="G268" s="4"/>
      <c r="H268" s="4"/>
      <c r="I268" s="4"/>
      <c r="J268" s="4"/>
      <c r="K268" s="4"/>
    </row>
    <row r="269" spans="3:11" x14ac:dyDescent="0.2">
      <c r="C269" s="4"/>
      <c r="D269" s="17"/>
      <c r="E269" s="2"/>
      <c r="F269" s="4"/>
      <c r="G269" s="4"/>
      <c r="H269" s="4"/>
      <c r="I269" s="4"/>
      <c r="J269" s="4"/>
      <c r="K269" s="4"/>
    </row>
    <row r="270" spans="3:11" x14ac:dyDescent="0.2">
      <c r="C270" s="4"/>
      <c r="D270" s="17"/>
      <c r="E270" s="2"/>
      <c r="F270" s="4"/>
      <c r="G270" s="4"/>
      <c r="H270" s="4"/>
      <c r="I270" s="4"/>
      <c r="J270" s="4"/>
      <c r="K270" s="4"/>
    </row>
    <row r="271" spans="3:11" x14ac:dyDescent="0.2">
      <c r="C271" s="4"/>
      <c r="D271" s="17"/>
      <c r="E271" s="2"/>
      <c r="F271" s="4"/>
      <c r="G271" s="4"/>
      <c r="H271" s="4"/>
      <c r="I271" s="4"/>
      <c r="J271" s="4"/>
      <c r="K271" s="4"/>
    </row>
    <row r="272" spans="3:11" x14ac:dyDescent="0.2">
      <c r="C272" s="4"/>
      <c r="D272" s="17"/>
      <c r="E272" s="2"/>
      <c r="F272" s="4"/>
      <c r="G272" s="4"/>
      <c r="H272" s="4"/>
      <c r="I272" s="4"/>
      <c r="J272" s="4"/>
      <c r="K272" s="4"/>
    </row>
    <row r="273" spans="3:11" x14ac:dyDescent="0.2">
      <c r="C273" s="4"/>
      <c r="D273" s="17"/>
      <c r="E273" s="2"/>
      <c r="F273" s="4"/>
      <c r="G273" s="4"/>
      <c r="H273" s="4"/>
      <c r="I273" s="4"/>
      <c r="J273" s="4"/>
      <c r="K273" s="4"/>
    </row>
    <row r="274" spans="3:11" x14ac:dyDescent="0.2">
      <c r="C274" s="4"/>
      <c r="D274" s="17"/>
      <c r="E274" s="2"/>
      <c r="F274" s="4"/>
      <c r="G274" s="4"/>
      <c r="H274" s="4"/>
      <c r="I274" s="4"/>
      <c r="J274" s="4"/>
      <c r="K274" s="4"/>
    </row>
    <row r="275" spans="3:11" x14ac:dyDescent="0.2">
      <c r="C275" s="4"/>
      <c r="D275" s="17"/>
      <c r="E275" s="2"/>
      <c r="F275" s="4"/>
      <c r="G275" s="4"/>
      <c r="H275" s="4"/>
      <c r="I275" s="4"/>
      <c r="J275" s="4"/>
      <c r="K275" s="4"/>
    </row>
    <row r="276" spans="3:11" x14ac:dyDescent="0.2">
      <c r="C276" s="4"/>
      <c r="D276" s="17"/>
      <c r="E276" s="2"/>
      <c r="F276" s="4"/>
      <c r="G276" s="4"/>
      <c r="H276" s="4"/>
      <c r="I276" s="4"/>
      <c r="J276" s="4"/>
      <c r="K276" s="4"/>
    </row>
    <row r="277" spans="3:11" x14ac:dyDescent="0.2">
      <c r="C277" s="4"/>
      <c r="D277" s="17"/>
      <c r="E277" s="2"/>
      <c r="F277" s="4"/>
      <c r="G277" s="4"/>
      <c r="H277" s="4"/>
      <c r="I277" s="4"/>
      <c r="J277" s="4"/>
      <c r="K277" s="4"/>
    </row>
    <row r="278" spans="3:11" x14ac:dyDescent="0.2">
      <c r="C278" s="4"/>
      <c r="D278" s="17"/>
      <c r="E278" s="2"/>
      <c r="F278" s="4"/>
      <c r="G278" s="4"/>
      <c r="H278" s="4"/>
      <c r="I278" s="4"/>
      <c r="J278" s="4"/>
      <c r="K278" s="4"/>
    </row>
    <row r="279" spans="3:11" x14ac:dyDescent="0.2">
      <c r="C279" s="4"/>
      <c r="D279" s="17"/>
      <c r="E279" s="2"/>
      <c r="F279" s="4"/>
      <c r="G279" s="4"/>
      <c r="H279" s="4"/>
      <c r="I279" s="4"/>
      <c r="J279" s="4"/>
      <c r="K279" s="4"/>
    </row>
    <row r="280" spans="3:11" x14ac:dyDescent="0.2">
      <c r="C280" s="4"/>
      <c r="D280" s="17"/>
      <c r="E280" s="2"/>
      <c r="F280" s="4"/>
      <c r="G280" s="4"/>
      <c r="H280" s="4"/>
      <c r="I280" s="4"/>
      <c r="J280" s="4"/>
      <c r="K280" s="4"/>
    </row>
    <row r="281" spans="3:11" x14ac:dyDescent="0.2">
      <c r="C281" s="4"/>
      <c r="D281" s="17"/>
      <c r="E281" s="2"/>
      <c r="F281" s="4"/>
      <c r="G281" s="4"/>
      <c r="H281" s="4"/>
      <c r="I281" s="4"/>
      <c r="J281" s="4"/>
      <c r="K281" s="4"/>
    </row>
    <row r="282" spans="3:11" x14ac:dyDescent="0.2">
      <c r="C282" s="4"/>
      <c r="D282" s="17"/>
      <c r="E282" s="2"/>
      <c r="F282" s="4"/>
      <c r="G282" s="4"/>
      <c r="H282" s="4"/>
      <c r="I282" s="4"/>
      <c r="J282" s="4"/>
      <c r="K282" s="4"/>
    </row>
    <row r="283" spans="3:11" x14ac:dyDescent="0.2">
      <c r="C283" s="4"/>
      <c r="D283" s="17"/>
      <c r="E283" s="2"/>
      <c r="F283" s="4"/>
      <c r="G283" s="4"/>
      <c r="H283" s="4"/>
      <c r="I283" s="4"/>
      <c r="J283" s="4"/>
      <c r="K283" s="4"/>
    </row>
    <row r="284" spans="3:11" x14ac:dyDescent="0.2">
      <c r="C284" s="4"/>
      <c r="D284" s="17"/>
      <c r="E284" s="2"/>
      <c r="F284" s="4"/>
      <c r="G284" s="4"/>
      <c r="H284" s="4"/>
      <c r="I284" s="4"/>
      <c r="J284" s="4"/>
      <c r="K284" s="4"/>
    </row>
    <row r="285" spans="3:11" x14ac:dyDescent="0.2">
      <c r="C285" s="4"/>
      <c r="D285" s="17"/>
      <c r="E285" s="2"/>
      <c r="F285" s="4"/>
      <c r="G285" s="4"/>
      <c r="H285" s="4"/>
      <c r="I285" s="4"/>
      <c r="J285" s="4"/>
      <c r="K285" s="4"/>
    </row>
    <row r="286" spans="3:11" x14ac:dyDescent="0.2">
      <c r="C286" s="4"/>
      <c r="D286" s="17"/>
      <c r="E286" s="2"/>
      <c r="F286" s="4"/>
      <c r="G286" s="4"/>
      <c r="H286" s="4"/>
      <c r="I286" s="4"/>
      <c r="J286" s="4"/>
      <c r="K286" s="4"/>
    </row>
    <row r="287" spans="3:11" x14ac:dyDescent="0.2">
      <c r="C287" s="4"/>
      <c r="D287" s="17"/>
      <c r="E287" s="2"/>
      <c r="F287" s="4"/>
      <c r="G287" s="4"/>
      <c r="H287" s="4"/>
      <c r="I287" s="4"/>
      <c r="J287" s="4"/>
      <c r="K287" s="4"/>
    </row>
    <row r="288" spans="3:11" x14ac:dyDescent="0.2">
      <c r="C288" s="4"/>
      <c r="D288" s="17"/>
      <c r="E288" s="2"/>
      <c r="F288" s="4"/>
      <c r="G288" s="4"/>
      <c r="H288" s="4"/>
      <c r="I288" s="4"/>
      <c r="J288" s="4"/>
      <c r="K288" s="4"/>
    </row>
    <row r="289" spans="3:11" x14ac:dyDescent="0.2">
      <c r="C289" s="4"/>
      <c r="D289" s="17"/>
      <c r="E289" s="2"/>
      <c r="F289" s="4"/>
      <c r="G289" s="4"/>
      <c r="H289" s="4"/>
      <c r="I289" s="4"/>
      <c r="J289" s="4"/>
      <c r="K289" s="4"/>
    </row>
    <row r="290" spans="3:11" x14ac:dyDescent="0.2">
      <c r="C290" s="4"/>
      <c r="D290" s="17"/>
      <c r="E290" s="2"/>
      <c r="F290" s="4"/>
      <c r="G290" s="4"/>
      <c r="H290" s="4"/>
      <c r="I290" s="4"/>
      <c r="J290" s="4"/>
      <c r="K290" s="4"/>
    </row>
    <row r="291" spans="3:11" x14ac:dyDescent="0.2">
      <c r="C291" s="4"/>
      <c r="D291" s="17"/>
      <c r="E291" s="2"/>
      <c r="F291" s="4"/>
      <c r="G291" s="4"/>
      <c r="H291" s="4"/>
      <c r="I291" s="4"/>
      <c r="J291" s="4"/>
      <c r="K291" s="4"/>
    </row>
    <row r="292" spans="3:11" x14ac:dyDescent="0.2">
      <c r="C292" s="4"/>
      <c r="D292" s="17"/>
      <c r="E292" s="2"/>
      <c r="F292" s="4"/>
      <c r="G292" s="4"/>
      <c r="H292" s="4"/>
      <c r="I292" s="4"/>
      <c r="J292" s="4"/>
      <c r="K292" s="4"/>
    </row>
    <row r="293" spans="3:11" x14ac:dyDescent="0.2">
      <c r="C293" s="4"/>
      <c r="D293" s="17"/>
      <c r="E293" s="2"/>
      <c r="F293" s="4"/>
      <c r="G293" s="4"/>
      <c r="H293" s="4"/>
      <c r="I293" s="4"/>
      <c r="J293" s="4"/>
      <c r="K293" s="4"/>
    </row>
    <row r="294" spans="3:11" x14ac:dyDescent="0.2">
      <c r="C294" s="4"/>
      <c r="D294" s="17"/>
      <c r="E294" s="2"/>
      <c r="F294" s="4"/>
      <c r="G294" s="4"/>
      <c r="H294" s="4"/>
      <c r="I294" s="4"/>
      <c r="J294" s="4"/>
      <c r="K294" s="4"/>
    </row>
    <row r="295" spans="3:11" x14ac:dyDescent="0.2">
      <c r="C295" s="4"/>
      <c r="D295" s="17"/>
      <c r="E295" s="2"/>
      <c r="F295" s="4"/>
      <c r="G295" s="4"/>
      <c r="H295" s="4"/>
      <c r="I295" s="4"/>
      <c r="J295" s="4"/>
      <c r="K295" s="4"/>
    </row>
    <row r="296" spans="3:11" x14ac:dyDescent="0.2">
      <c r="C296" s="4"/>
      <c r="D296" s="17"/>
      <c r="E296" s="2"/>
      <c r="F296" s="4"/>
      <c r="G296" s="4"/>
      <c r="H296" s="4"/>
      <c r="I296" s="4"/>
      <c r="J296" s="4"/>
      <c r="K296" s="4"/>
    </row>
    <row r="297" spans="3:11" x14ac:dyDescent="0.2">
      <c r="C297" s="4"/>
      <c r="D297" s="17"/>
      <c r="E297" s="2"/>
      <c r="F297" s="4"/>
      <c r="G297" s="4"/>
      <c r="H297" s="4"/>
      <c r="I297" s="4"/>
      <c r="J297" s="4"/>
      <c r="K297" s="4"/>
    </row>
    <row r="298" spans="3:11" x14ac:dyDescent="0.2">
      <c r="C298" s="4"/>
      <c r="D298" s="17"/>
      <c r="E298" s="2"/>
      <c r="F298" s="4"/>
      <c r="G298" s="4"/>
      <c r="H298" s="4"/>
      <c r="I298" s="4"/>
      <c r="J298" s="4"/>
      <c r="K298" s="4"/>
    </row>
    <row r="299" spans="3:11" x14ac:dyDescent="0.2">
      <c r="C299" s="4"/>
      <c r="D299" s="17"/>
      <c r="E299" s="2"/>
      <c r="F299" s="4"/>
      <c r="G299" s="4"/>
      <c r="H299" s="4"/>
      <c r="I299" s="4"/>
      <c r="J299" s="4"/>
      <c r="K299" s="4"/>
    </row>
    <row r="300" spans="3:11" x14ac:dyDescent="0.2">
      <c r="C300" s="4"/>
      <c r="D300" s="17"/>
      <c r="E300" s="2"/>
      <c r="F300" s="4"/>
      <c r="G300" s="4"/>
      <c r="H300" s="4"/>
      <c r="I300" s="4"/>
      <c r="J300" s="4"/>
      <c r="K300" s="4"/>
    </row>
    <row r="301" spans="3:11" x14ac:dyDescent="0.2">
      <c r="C301" s="4"/>
      <c r="D301" s="17"/>
      <c r="E301" s="2"/>
      <c r="F301" s="4"/>
      <c r="G301" s="4"/>
      <c r="H301" s="4"/>
      <c r="I301" s="4"/>
      <c r="J301" s="4"/>
      <c r="K301" s="4"/>
    </row>
    <row r="302" spans="3:11" x14ac:dyDescent="0.2">
      <c r="C302" s="4"/>
      <c r="D302" s="17"/>
      <c r="E302" s="2"/>
      <c r="F302" s="4"/>
      <c r="G302" s="4"/>
      <c r="H302" s="4"/>
      <c r="I302" s="4"/>
      <c r="J302" s="4"/>
      <c r="K302" s="4"/>
    </row>
    <row r="303" spans="3:11" x14ac:dyDescent="0.2">
      <c r="C303" s="4"/>
      <c r="D303" s="17"/>
      <c r="E303" s="2"/>
      <c r="F303" s="4"/>
      <c r="G303" s="4"/>
      <c r="H303" s="4"/>
      <c r="I303" s="4"/>
      <c r="J303" s="4"/>
      <c r="K303" s="4"/>
    </row>
    <row r="304" spans="3:11" x14ac:dyDescent="0.2">
      <c r="C304" s="4"/>
      <c r="D304" s="17"/>
      <c r="E304" s="2"/>
      <c r="F304" s="4"/>
      <c r="G304" s="4"/>
      <c r="H304" s="4"/>
      <c r="I304" s="4"/>
      <c r="J304" s="4"/>
      <c r="K304" s="4"/>
    </row>
    <row r="305" spans="3:17" x14ac:dyDescent="0.2">
      <c r="C305" s="4"/>
      <c r="D305" s="17"/>
      <c r="E305" s="2"/>
      <c r="F305" s="4"/>
      <c r="G305" s="4"/>
      <c r="H305" s="4"/>
      <c r="I305" s="4"/>
      <c r="J305" s="4"/>
      <c r="K305" s="4"/>
    </row>
    <row r="306" spans="3:17" x14ac:dyDescent="0.2">
      <c r="C306" s="4"/>
      <c r="D306" s="17"/>
      <c r="E306" s="2"/>
      <c r="F306" s="4"/>
      <c r="G306" s="4"/>
      <c r="H306" s="4"/>
      <c r="I306" s="4"/>
      <c r="J306" s="4"/>
      <c r="K306" s="4"/>
    </row>
    <row r="307" spans="3:17" x14ac:dyDescent="0.2">
      <c r="C307" s="4"/>
      <c r="D307" s="17"/>
      <c r="E307" s="2"/>
      <c r="F307" s="4"/>
      <c r="G307" s="4"/>
      <c r="H307" s="4"/>
      <c r="I307" s="4"/>
      <c r="J307" s="4"/>
      <c r="K307" s="4"/>
    </row>
    <row r="308" spans="3:17" x14ac:dyDescent="0.2">
      <c r="C308" s="4"/>
      <c r="D308" s="17"/>
      <c r="E308" s="2"/>
      <c r="F308" s="4"/>
      <c r="G308" s="4"/>
      <c r="H308" s="4"/>
      <c r="I308" s="4"/>
      <c r="J308" s="4"/>
      <c r="K308" s="4"/>
    </row>
    <row r="309" spans="3:17" x14ac:dyDescent="0.2">
      <c r="C309" s="4"/>
      <c r="D309" s="17"/>
      <c r="E309" s="2"/>
      <c r="F309" s="4"/>
      <c r="G309" s="4"/>
      <c r="H309" s="4"/>
      <c r="I309" s="4"/>
      <c r="J309" s="4"/>
      <c r="K309" s="4"/>
    </row>
    <row r="310" spans="3:17" x14ac:dyDescent="0.2">
      <c r="C310" s="4"/>
      <c r="D310" s="17"/>
      <c r="E310" s="2"/>
      <c r="F310" s="4"/>
      <c r="G310" s="4"/>
      <c r="H310" s="4"/>
      <c r="I310" s="4"/>
      <c r="J310" s="4"/>
      <c r="K310" s="4"/>
      <c r="Q310" s="20">
        <f t="shared" ref="Q310:Q373" si="35">Q309+1</f>
        <v>1</v>
      </c>
    </row>
    <row r="311" spans="3:17" x14ac:dyDescent="0.2">
      <c r="C311" s="4"/>
      <c r="D311" s="17"/>
      <c r="E311" s="2"/>
      <c r="F311" s="4"/>
      <c r="G311" s="4"/>
      <c r="H311" s="4"/>
      <c r="I311" s="4"/>
      <c r="J311" s="4"/>
      <c r="K311" s="4"/>
      <c r="Q311" s="20">
        <f t="shared" si="35"/>
        <v>2</v>
      </c>
    </row>
    <row r="312" spans="3:17" x14ac:dyDescent="0.2">
      <c r="C312" s="4"/>
      <c r="D312" s="17"/>
      <c r="E312" s="2"/>
      <c r="F312" s="4"/>
      <c r="G312" s="4"/>
      <c r="H312" s="4"/>
      <c r="I312" s="4"/>
      <c r="J312" s="4"/>
      <c r="K312" s="4"/>
      <c r="Q312" s="20">
        <f t="shared" si="35"/>
        <v>3</v>
      </c>
    </row>
    <row r="313" spans="3:17" x14ac:dyDescent="0.2">
      <c r="C313" s="4"/>
      <c r="D313" s="17"/>
      <c r="E313" s="2"/>
      <c r="F313" s="4"/>
      <c r="G313" s="4"/>
      <c r="H313" s="4"/>
      <c r="I313" s="4"/>
      <c r="J313" s="4"/>
      <c r="K313" s="4"/>
      <c r="Q313" s="20">
        <f t="shared" si="35"/>
        <v>4</v>
      </c>
    </row>
    <row r="314" spans="3:17" x14ac:dyDescent="0.2">
      <c r="C314" s="4"/>
      <c r="D314" s="17"/>
      <c r="E314" s="2"/>
      <c r="F314" s="4"/>
      <c r="G314" s="4"/>
      <c r="H314" s="4"/>
      <c r="I314" s="4"/>
      <c r="J314" s="4"/>
      <c r="K314" s="4"/>
      <c r="Q314" s="20">
        <f t="shared" si="35"/>
        <v>5</v>
      </c>
    </row>
    <row r="315" spans="3:17" x14ac:dyDescent="0.2">
      <c r="C315" s="4"/>
      <c r="D315" s="17"/>
      <c r="E315" s="2"/>
      <c r="F315" s="4"/>
      <c r="G315" s="4"/>
      <c r="H315" s="4"/>
      <c r="I315" s="4"/>
      <c r="J315" s="4"/>
      <c r="K315" s="4"/>
      <c r="Q315" s="20">
        <f t="shared" si="35"/>
        <v>6</v>
      </c>
    </row>
    <row r="316" spans="3:17" x14ac:dyDescent="0.2">
      <c r="C316" s="4"/>
      <c r="D316" s="17"/>
      <c r="E316" s="2"/>
      <c r="F316" s="4"/>
      <c r="G316" s="4"/>
      <c r="H316" s="4"/>
      <c r="I316" s="4"/>
      <c r="J316" s="4"/>
      <c r="K316" s="4"/>
      <c r="Q316" s="20">
        <f t="shared" si="35"/>
        <v>7</v>
      </c>
    </row>
    <row r="317" spans="3:17" x14ac:dyDescent="0.2">
      <c r="C317" s="4"/>
      <c r="D317" s="17"/>
      <c r="E317" s="2"/>
      <c r="F317" s="4"/>
      <c r="G317" s="4"/>
      <c r="H317" s="4"/>
      <c r="I317" s="4"/>
      <c r="J317" s="4"/>
      <c r="K317" s="4"/>
      <c r="Q317" s="20">
        <f t="shared" si="35"/>
        <v>8</v>
      </c>
    </row>
    <row r="318" spans="3:17" x14ac:dyDescent="0.2">
      <c r="C318" s="4"/>
      <c r="D318" s="17"/>
      <c r="E318" s="2"/>
      <c r="F318" s="4"/>
      <c r="G318" s="4"/>
      <c r="H318" s="4"/>
      <c r="I318" s="4"/>
      <c r="J318" s="4"/>
      <c r="K318" s="4"/>
      <c r="Q318" s="20">
        <f t="shared" si="35"/>
        <v>9</v>
      </c>
    </row>
    <row r="319" spans="3:17" x14ac:dyDescent="0.2">
      <c r="C319" s="4"/>
      <c r="D319" s="17"/>
      <c r="E319" s="2"/>
      <c r="F319" s="4"/>
      <c r="G319" s="4"/>
      <c r="H319" s="4"/>
      <c r="I319" s="4"/>
      <c r="J319" s="4"/>
      <c r="K319" s="4"/>
      <c r="Q319" s="20">
        <f t="shared" si="35"/>
        <v>10</v>
      </c>
    </row>
    <row r="320" spans="3:17" x14ac:dyDescent="0.2">
      <c r="C320" s="4"/>
      <c r="D320" s="17"/>
      <c r="E320" s="2"/>
      <c r="F320" s="4"/>
      <c r="G320" s="4"/>
      <c r="H320" s="4"/>
      <c r="I320" s="4"/>
      <c r="J320" s="4"/>
      <c r="K320" s="4"/>
      <c r="Q320" s="20">
        <f t="shared" si="35"/>
        <v>11</v>
      </c>
    </row>
    <row r="321" spans="3:17" x14ac:dyDescent="0.2">
      <c r="C321" s="4"/>
      <c r="D321" s="17"/>
      <c r="E321" s="2"/>
      <c r="F321" s="4"/>
      <c r="G321" s="4"/>
      <c r="H321" s="4"/>
      <c r="I321" s="4"/>
      <c r="J321" s="4"/>
      <c r="K321" s="4"/>
      <c r="Q321" s="20">
        <f t="shared" si="35"/>
        <v>12</v>
      </c>
    </row>
    <row r="322" spans="3:17" x14ac:dyDescent="0.2">
      <c r="C322" s="4"/>
      <c r="D322" s="17"/>
      <c r="E322" s="2"/>
      <c r="F322" s="4"/>
      <c r="G322" s="4"/>
      <c r="H322" s="4"/>
      <c r="I322" s="4"/>
      <c r="J322" s="4"/>
      <c r="K322" s="4"/>
      <c r="Q322" s="20">
        <f t="shared" si="35"/>
        <v>13</v>
      </c>
    </row>
    <row r="323" spans="3:17" x14ac:dyDescent="0.2">
      <c r="C323" s="4"/>
      <c r="D323" s="17"/>
      <c r="E323" s="2"/>
      <c r="F323" s="4"/>
      <c r="G323" s="4"/>
      <c r="H323" s="4"/>
      <c r="I323" s="4"/>
      <c r="J323" s="4"/>
      <c r="K323" s="4"/>
      <c r="Q323" s="20">
        <f t="shared" si="35"/>
        <v>14</v>
      </c>
    </row>
    <row r="324" spans="3:17" x14ac:dyDescent="0.2">
      <c r="C324" s="4"/>
      <c r="D324" s="17"/>
      <c r="E324" s="2"/>
      <c r="F324" s="4"/>
      <c r="G324" s="4"/>
      <c r="H324" s="4"/>
      <c r="I324" s="4"/>
      <c r="J324" s="4"/>
      <c r="K324" s="4"/>
      <c r="Q324" s="20">
        <f t="shared" si="35"/>
        <v>15</v>
      </c>
    </row>
    <row r="325" spans="3:17" x14ac:dyDescent="0.2">
      <c r="C325" s="4"/>
      <c r="D325" s="17"/>
      <c r="E325" s="2"/>
      <c r="F325" s="4"/>
      <c r="G325" s="4"/>
      <c r="H325" s="4"/>
      <c r="I325" s="4"/>
      <c r="J325" s="4"/>
      <c r="K325" s="4"/>
      <c r="Q325" s="20">
        <f t="shared" si="35"/>
        <v>16</v>
      </c>
    </row>
    <row r="326" spans="3:17" x14ac:dyDescent="0.2">
      <c r="C326" s="4"/>
      <c r="D326" s="17"/>
      <c r="E326" s="2"/>
      <c r="F326" s="4"/>
      <c r="G326" s="4"/>
      <c r="H326" s="4"/>
      <c r="I326" s="4"/>
      <c r="J326" s="4"/>
      <c r="K326" s="4"/>
      <c r="Q326" s="20">
        <f t="shared" si="35"/>
        <v>17</v>
      </c>
    </row>
    <row r="327" spans="3:17" x14ac:dyDescent="0.2">
      <c r="C327" s="4"/>
      <c r="D327" s="17"/>
      <c r="E327" s="2"/>
      <c r="F327" s="4"/>
      <c r="G327" s="4"/>
      <c r="H327" s="4"/>
      <c r="I327" s="4"/>
      <c r="J327" s="4"/>
      <c r="K327" s="4"/>
      <c r="Q327" s="20">
        <f t="shared" si="35"/>
        <v>18</v>
      </c>
    </row>
    <row r="328" spans="3:17" x14ac:dyDescent="0.2">
      <c r="C328" s="4"/>
      <c r="D328" s="17"/>
      <c r="E328" s="2"/>
      <c r="F328" s="4"/>
      <c r="G328" s="4"/>
      <c r="H328" s="4"/>
      <c r="I328" s="4"/>
      <c r="J328" s="4"/>
      <c r="K328" s="4"/>
      <c r="Q328" s="20">
        <f t="shared" si="35"/>
        <v>19</v>
      </c>
    </row>
    <row r="329" spans="3:17" x14ac:dyDescent="0.2">
      <c r="C329" s="4"/>
      <c r="D329" s="17"/>
      <c r="E329" s="2"/>
      <c r="F329" s="4"/>
      <c r="G329" s="4"/>
      <c r="H329" s="4"/>
      <c r="I329" s="4"/>
      <c r="J329" s="4"/>
      <c r="K329" s="4"/>
      <c r="Q329" s="20">
        <f t="shared" si="35"/>
        <v>20</v>
      </c>
    </row>
    <row r="330" spans="3:17" x14ac:dyDescent="0.2">
      <c r="C330" s="4"/>
      <c r="D330" s="17"/>
      <c r="E330" s="2"/>
      <c r="F330" s="4"/>
      <c r="G330" s="4"/>
      <c r="H330" s="4"/>
      <c r="I330" s="4"/>
      <c r="J330" s="4"/>
      <c r="K330" s="4"/>
      <c r="Q330" s="20">
        <f t="shared" si="35"/>
        <v>21</v>
      </c>
    </row>
    <row r="331" spans="3:17" x14ac:dyDescent="0.2">
      <c r="C331" s="4"/>
      <c r="D331" s="17"/>
      <c r="E331" s="2"/>
      <c r="F331" s="4"/>
      <c r="G331" s="4"/>
      <c r="H331" s="4"/>
      <c r="I331" s="4"/>
      <c r="J331" s="4"/>
      <c r="K331" s="4"/>
      <c r="Q331" s="20">
        <f t="shared" si="35"/>
        <v>22</v>
      </c>
    </row>
    <row r="332" spans="3:17" x14ac:dyDescent="0.2">
      <c r="C332" s="4"/>
      <c r="D332" s="17"/>
      <c r="E332" s="2"/>
      <c r="F332" s="4"/>
      <c r="G332" s="4"/>
      <c r="H332" s="4"/>
      <c r="I332" s="4"/>
      <c r="J332" s="4"/>
      <c r="K332" s="4"/>
      <c r="Q332" s="20">
        <f t="shared" si="35"/>
        <v>23</v>
      </c>
    </row>
    <row r="333" spans="3:17" x14ac:dyDescent="0.2">
      <c r="C333" s="4"/>
      <c r="D333" s="17"/>
      <c r="E333" s="2"/>
      <c r="F333" s="4"/>
      <c r="G333" s="4"/>
      <c r="H333" s="4"/>
      <c r="I333" s="4"/>
      <c r="J333" s="4"/>
      <c r="K333" s="4"/>
      <c r="Q333" s="20">
        <f t="shared" si="35"/>
        <v>24</v>
      </c>
    </row>
    <row r="334" spans="3:17" x14ac:dyDescent="0.2">
      <c r="C334" s="4"/>
      <c r="D334" s="17"/>
      <c r="E334" s="2"/>
      <c r="F334" s="4"/>
      <c r="G334" s="4"/>
      <c r="H334" s="4"/>
      <c r="I334" s="4"/>
      <c r="J334" s="4"/>
      <c r="K334" s="4"/>
      <c r="Q334" s="20">
        <f t="shared" si="35"/>
        <v>25</v>
      </c>
    </row>
    <row r="335" spans="3:17" x14ac:dyDescent="0.2">
      <c r="C335" s="4"/>
      <c r="D335" s="17"/>
      <c r="E335" s="2"/>
      <c r="F335" s="4"/>
      <c r="G335" s="4"/>
      <c r="H335" s="4"/>
      <c r="I335" s="4"/>
      <c r="J335" s="4"/>
      <c r="K335" s="4"/>
      <c r="Q335" s="20">
        <f t="shared" si="35"/>
        <v>26</v>
      </c>
    </row>
    <row r="336" spans="3:17" x14ac:dyDescent="0.2">
      <c r="C336" s="4"/>
      <c r="D336" s="17"/>
      <c r="E336" s="2"/>
      <c r="F336" s="4"/>
      <c r="G336" s="4"/>
      <c r="H336" s="4"/>
      <c r="I336" s="4"/>
      <c r="J336" s="4"/>
      <c r="K336" s="4"/>
      <c r="Q336" s="20">
        <f t="shared" si="35"/>
        <v>27</v>
      </c>
    </row>
    <row r="337" spans="3:17" x14ac:dyDescent="0.2">
      <c r="C337" s="4"/>
      <c r="D337" s="17"/>
      <c r="E337" s="2"/>
      <c r="F337" s="4"/>
      <c r="G337" s="4"/>
      <c r="H337" s="4"/>
      <c r="I337" s="4"/>
      <c r="J337" s="4"/>
      <c r="K337" s="4"/>
      <c r="Q337" s="20">
        <f t="shared" si="35"/>
        <v>28</v>
      </c>
    </row>
    <row r="338" spans="3:17" x14ac:dyDescent="0.2">
      <c r="C338" s="4"/>
      <c r="D338" s="17"/>
      <c r="E338" s="2"/>
      <c r="F338" s="4"/>
      <c r="G338" s="4"/>
      <c r="H338" s="4"/>
      <c r="I338" s="4"/>
      <c r="J338" s="4"/>
      <c r="K338" s="4"/>
      <c r="Q338" s="20">
        <f t="shared" si="35"/>
        <v>29</v>
      </c>
    </row>
    <row r="339" spans="3:17" x14ac:dyDescent="0.2">
      <c r="C339" s="4"/>
      <c r="D339" s="17"/>
      <c r="E339" s="2"/>
      <c r="F339" s="4"/>
      <c r="G339" s="4"/>
      <c r="H339" s="4"/>
      <c r="I339" s="4"/>
      <c r="J339" s="4"/>
      <c r="K339" s="4"/>
      <c r="Q339" s="20">
        <f t="shared" si="35"/>
        <v>30</v>
      </c>
    </row>
    <row r="340" spans="3:17" x14ac:dyDescent="0.2">
      <c r="C340" s="4"/>
      <c r="D340" s="17"/>
      <c r="E340" s="2"/>
      <c r="F340" s="4"/>
      <c r="G340" s="4"/>
      <c r="H340" s="4"/>
      <c r="I340" s="4"/>
      <c r="J340" s="4"/>
      <c r="K340" s="4"/>
      <c r="Q340" s="20">
        <f t="shared" si="35"/>
        <v>31</v>
      </c>
    </row>
    <row r="341" spans="3:17" x14ac:dyDescent="0.2">
      <c r="C341" s="4"/>
      <c r="D341" s="17"/>
      <c r="E341" s="2"/>
      <c r="F341" s="4"/>
      <c r="G341" s="4"/>
      <c r="H341" s="4"/>
      <c r="I341" s="4"/>
      <c r="J341" s="4"/>
      <c r="K341" s="4"/>
      <c r="Q341" s="20">
        <f t="shared" si="35"/>
        <v>32</v>
      </c>
    </row>
    <row r="342" spans="3:17" x14ac:dyDescent="0.2">
      <c r="C342" s="4"/>
      <c r="D342" s="17"/>
      <c r="E342" s="2"/>
      <c r="F342" s="4"/>
      <c r="G342" s="4"/>
      <c r="H342" s="4"/>
      <c r="I342" s="4"/>
      <c r="J342" s="4"/>
      <c r="K342" s="4"/>
      <c r="Q342" s="20">
        <f t="shared" si="35"/>
        <v>33</v>
      </c>
    </row>
    <row r="343" spans="3:17" x14ac:dyDescent="0.2">
      <c r="C343" s="4"/>
      <c r="D343" s="17"/>
      <c r="E343" s="2"/>
      <c r="F343" s="4"/>
      <c r="G343" s="4"/>
      <c r="H343" s="4"/>
      <c r="I343" s="4"/>
      <c r="J343" s="4"/>
      <c r="K343" s="4"/>
      <c r="Q343" s="20">
        <f t="shared" si="35"/>
        <v>34</v>
      </c>
    </row>
    <row r="344" spans="3:17" x14ac:dyDescent="0.2">
      <c r="C344" s="4"/>
      <c r="D344" s="17"/>
      <c r="E344" s="2"/>
      <c r="F344" s="4"/>
      <c r="G344" s="4"/>
      <c r="H344" s="4"/>
      <c r="I344" s="4"/>
      <c r="J344" s="4"/>
      <c r="K344" s="4"/>
      <c r="Q344" s="20">
        <f t="shared" si="35"/>
        <v>35</v>
      </c>
    </row>
    <row r="345" spans="3:17" x14ac:dyDescent="0.2">
      <c r="C345" s="4"/>
      <c r="D345" s="17"/>
      <c r="E345" s="2"/>
      <c r="F345" s="4"/>
      <c r="G345" s="4"/>
      <c r="H345" s="4"/>
      <c r="I345" s="4"/>
      <c r="J345" s="4"/>
      <c r="K345" s="4"/>
      <c r="Q345" s="20">
        <f t="shared" si="35"/>
        <v>36</v>
      </c>
    </row>
    <row r="346" spans="3:17" x14ac:dyDescent="0.2">
      <c r="C346" s="4"/>
      <c r="D346" s="17"/>
      <c r="E346" s="2"/>
      <c r="F346" s="4"/>
      <c r="G346" s="4"/>
      <c r="H346" s="4"/>
      <c r="I346" s="4"/>
      <c r="J346" s="4"/>
      <c r="K346" s="4"/>
      <c r="Q346" s="20">
        <f t="shared" si="35"/>
        <v>37</v>
      </c>
    </row>
    <row r="347" spans="3:17" x14ac:dyDescent="0.2">
      <c r="C347" s="4"/>
      <c r="D347" s="17"/>
      <c r="E347" s="2"/>
      <c r="F347" s="4"/>
      <c r="G347" s="4"/>
      <c r="H347" s="4"/>
      <c r="I347" s="4"/>
      <c r="J347" s="4"/>
      <c r="K347" s="4"/>
      <c r="Q347" s="20">
        <f t="shared" si="35"/>
        <v>38</v>
      </c>
    </row>
    <row r="348" spans="3:17" x14ac:dyDescent="0.2">
      <c r="C348" s="4"/>
      <c r="D348" s="17"/>
      <c r="E348" s="2"/>
      <c r="F348" s="4"/>
      <c r="G348" s="4"/>
      <c r="H348" s="4"/>
      <c r="I348" s="4"/>
      <c r="J348" s="4"/>
      <c r="K348" s="4"/>
      <c r="Q348" s="20">
        <f t="shared" si="35"/>
        <v>39</v>
      </c>
    </row>
    <row r="349" spans="3:17" x14ac:dyDescent="0.2">
      <c r="C349" s="4"/>
      <c r="D349" s="17"/>
      <c r="E349" s="2"/>
      <c r="F349" s="4"/>
      <c r="G349" s="4"/>
      <c r="H349" s="4"/>
      <c r="I349" s="4"/>
      <c r="J349" s="4"/>
      <c r="K349" s="4"/>
      <c r="Q349" s="20">
        <f t="shared" si="35"/>
        <v>40</v>
      </c>
    </row>
    <row r="350" spans="3:17" x14ac:dyDescent="0.2">
      <c r="C350" s="4"/>
      <c r="D350" s="17"/>
      <c r="E350" s="2"/>
      <c r="F350" s="4"/>
      <c r="G350" s="4"/>
      <c r="H350" s="4"/>
      <c r="I350" s="4"/>
      <c r="J350" s="4"/>
      <c r="K350" s="4"/>
      <c r="Q350" s="20">
        <f t="shared" si="35"/>
        <v>41</v>
      </c>
    </row>
    <row r="351" spans="3:17" x14ac:dyDescent="0.2">
      <c r="C351" s="4"/>
      <c r="D351" s="17"/>
      <c r="E351" s="2"/>
      <c r="F351" s="4"/>
      <c r="G351" s="4"/>
      <c r="H351" s="4"/>
      <c r="I351" s="4"/>
      <c r="J351" s="4"/>
      <c r="K351" s="4"/>
      <c r="Q351" s="20">
        <f t="shared" si="35"/>
        <v>42</v>
      </c>
    </row>
    <row r="352" spans="3:17" x14ac:dyDescent="0.2">
      <c r="C352" s="4"/>
      <c r="D352" s="17"/>
      <c r="E352" s="2"/>
      <c r="F352" s="4"/>
      <c r="G352" s="4"/>
      <c r="H352" s="4"/>
      <c r="I352" s="4"/>
      <c r="J352" s="4"/>
      <c r="K352" s="4"/>
      <c r="Q352" s="20">
        <f t="shared" si="35"/>
        <v>43</v>
      </c>
    </row>
    <row r="353" spans="3:17" x14ac:dyDescent="0.2">
      <c r="C353" s="4"/>
      <c r="D353" s="17"/>
      <c r="E353" s="2"/>
      <c r="F353" s="4"/>
      <c r="G353" s="4"/>
      <c r="H353" s="4"/>
      <c r="I353" s="4"/>
      <c r="J353" s="4"/>
      <c r="K353" s="4"/>
      <c r="Q353" s="20">
        <f t="shared" si="35"/>
        <v>44</v>
      </c>
    </row>
    <row r="354" spans="3:17" x14ac:dyDescent="0.2">
      <c r="C354" s="4"/>
      <c r="D354" s="17"/>
      <c r="E354" s="2"/>
      <c r="F354" s="4"/>
      <c r="G354" s="4"/>
      <c r="H354" s="4"/>
      <c r="I354" s="4"/>
      <c r="J354" s="4"/>
      <c r="K354" s="4"/>
      <c r="Q354" s="20">
        <f t="shared" si="35"/>
        <v>45</v>
      </c>
    </row>
    <row r="355" spans="3:17" x14ac:dyDescent="0.2">
      <c r="C355" s="4"/>
      <c r="D355" s="17"/>
      <c r="E355" s="2"/>
      <c r="F355" s="4"/>
      <c r="G355" s="4"/>
      <c r="H355" s="4"/>
      <c r="I355" s="4"/>
      <c r="J355" s="4"/>
      <c r="K355" s="4"/>
      <c r="Q355" s="20">
        <f t="shared" si="35"/>
        <v>46</v>
      </c>
    </row>
    <row r="356" spans="3:17" x14ac:dyDescent="0.2">
      <c r="C356" s="4"/>
      <c r="D356" s="17"/>
      <c r="E356" s="2"/>
      <c r="F356" s="4"/>
      <c r="G356" s="4"/>
      <c r="H356" s="4"/>
      <c r="I356" s="4"/>
      <c r="J356" s="4"/>
      <c r="K356" s="4"/>
      <c r="Q356" s="20">
        <f t="shared" si="35"/>
        <v>47</v>
      </c>
    </row>
    <row r="357" spans="3:17" x14ac:dyDescent="0.2">
      <c r="C357" s="4"/>
      <c r="D357" s="17"/>
      <c r="E357" s="2"/>
      <c r="F357" s="4"/>
      <c r="G357" s="4"/>
      <c r="H357" s="4"/>
      <c r="I357" s="4"/>
      <c r="J357" s="4"/>
      <c r="K357" s="4"/>
      <c r="Q357" s="20">
        <f t="shared" si="35"/>
        <v>48</v>
      </c>
    </row>
    <row r="358" spans="3:17" x14ac:dyDescent="0.2">
      <c r="C358" s="4"/>
      <c r="D358" s="17"/>
      <c r="E358" s="2"/>
      <c r="F358" s="4"/>
      <c r="G358" s="4"/>
      <c r="H358" s="4"/>
      <c r="I358" s="4"/>
      <c r="J358" s="4"/>
      <c r="K358" s="4"/>
      <c r="Q358" s="20">
        <f t="shared" si="35"/>
        <v>49</v>
      </c>
    </row>
    <row r="359" spans="3:17" x14ac:dyDescent="0.2">
      <c r="C359" s="4"/>
      <c r="D359" s="17"/>
      <c r="E359" s="2"/>
      <c r="F359" s="4"/>
      <c r="G359" s="4"/>
      <c r="H359" s="4"/>
      <c r="I359" s="4"/>
      <c r="J359" s="4"/>
      <c r="K359" s="4"/>
      <c r="Q359" s="20">
        <f t="shared" si="35"/>
        <v>50</v>
      </c>
    </row>
    <row r="360" spans="3:17" x14ac:dyDescent="0.2">
      <c r="C360" s="4"/>
      <c r="D360" s="17"/>
      <c r="E360" s="2"/>
      <c r="F360" s="4"/>
      <c r="G360" s="4"/>
      <c r="H360" s="4"/>
      <c r="I360" s="4"/>
      <c r="J360" s="4"/>
      <c r="K360" s="4"/>
      <c r="Q360" s="20">
        <f t="shared" si="35"/>
        <v>51</v>
      </c>
    </row>
    <row r="361" spans="3:17" x14ac:dyDescent="0.2">
      <c r="C361" s="4"/>
      <c r="D361" s="17"/>
      <c r="E361" s="2"/>
      <c r="F361" s="4"/>
      <c r="G361" s="4"/>
      <c r="H361" s="4"/>
      <c r="I361" s="4"/>
      <c r="J361" s="4"/>
      <c r="K361" s="4"/>
      <c r="Q361" s="20">
        <f t="shared" si="35"/>
        <v>52</v>
      </c>
    </row>
    <row r="362" spans="3:17" x14ac:dyDescent="0.2">
      <c r="C362" s="4"/>
      <c r="D362" s="17"/>
      <c r="E362" s="2"/>
      <c r="F362" s="4"/>
      <c r="G362" s="4"/>
      <c r="H362" s="4"/>
      <c r="I362" s="4"/>
      <c r="J362" s="4"/>
      <c r="K362" s="4"/>
      <c r="Q362" s="20">
        <f t="shared" si="35"/>
        <v>53</v>
      </c>
    </row>
    <row r="363" spans="3:17" x14ac:dyDescent="0.2">
      <c r="C363" s="4"/>
      <c r="D363" s="17"/>
      <c r="E363" s="2"/>
      <c r="F363" s="4"/>
      <c r="G363" s="4"/>
      <c r="H363" s="4"/>
      <c r="I363" s="4"/>
      <c r="J363" s="4"/>
      <c r="K363" s="4"/>
      <c r="Q363" s="20">
        <f t="shared" si="35"/>
        <v>54</v>
      </c>
    </row>
    <row r="364" spans="3:17" x14ac:dyDescent="0.2">
      <c r="C364" s="4"/>
      <c r="D364" s="17"/>
      <c r="E364" s="2"/>
      <c r="F364" s="4"/>
      <c r="G364" s="4"/>
      <c r="H364" s="4"/>
      <c r="I364" s="4"/>
      <c r="J364" s="4"/>
      <c r="K364" s="4"/>
      <c r="Q364" s="20">
        <f t="shared" si="35"/>
        <v>55</v>
      </c>
    </row>
    <row r="365" spans="3:17" x14ac:dyDescent="0.2">
      <c r="C365" s="4"/>
      <c r="D365" s="17"/>
      <c r="E365" s="2"/>
      <c r="F365" s="4"/>
      <c r="G365" s="4"/>
      <c r="H365" s="4"/>
      <c r="I365" s="4"/>
      <c r="J365" s="4"/>
      <c r="K365" s="4"/>
      <c r="Q365" s="20">
        <f t="shared" si="35"/>
        <v>56</v>
      </c>
    </row>
    <row r="366" spans="3:17" x14ac:dyDescent="0.2">
      <c r="C366" s="4"/>
      <c r="D366" s="17"/>
      <c r="E366" s="2"/>
      <c r="F366" s="4"/>
      <c r="G366" s="4"/>
      <c r="H366" s="4"/>
      <c r="I366" s="4"/>
      <c r="J366" s="4"/>
      <c r="K366" s="4"/>
      <c r="Q366" s="20">
        <f t="shared" si="35"/>
        <v>57</v>
      </c>
    </row>
    <row r="367" spans="3:17" x14ac:dyDescent="0.2">
      <c r="C367" s="4"/>
      <c r="D367" s="17"/>
      <c r="E367" s="2"/>
      <c r="F367" s="4"/>
      <c r="G367" s="4"/>
      <c r="H367" s="4"/>
      <c r="I367" s="4"/>
      <c r="J367" s="4"/>
      <c r="K367" s="4"/>
      <c r="Q367" s="20">
        <f t="shared" si="35"/>
        <v>58</v>
      </c>
    </row>
    <row r="368" spans="3:17" x14ac:dyDescent="0.2">
      <c r="C368" s="4"/>
      <c r="D368" s="17"/>
      <c r="E368" s="2"/>
      <c r="F368" s="4"/>
      <c r="G368" s="4"/>
      <c r="H368" s="4"/>
      <c r="I368" s="4"/>
      <c r="J368" s="4"/>
      <c r="K368" s="4"/>
      <c r="Q368" s="20">
        <f t="shared" si="35"/>
        <v>59</v>
      </c>
    </row>
    <row r="369" spans="3:17" x14ac:dyDescent="0.2">
      <c r="C369" s="4"/>
      <c r="D369" s="17"/>
      <c r="E369" s="2"/>
      <c r="F369" s="4"/>
      <c r="G369" s="4"/>
      <c r="H369" s="4"/>
      <c r="I369" s="4"/>
      <c r="J369" s="4"/>
      <c r="K369" s="4"/>
      <c r="Q369" s="20">
        <f t="shared" si="35"/>
        <v>60</v>
      </c>
    </row>
    <row r="370" spans="3:17" x14ac:dyDescent="0.2">
      <c r="C370" s="4"/>
      <c r="D370" s="17"/>
      <c r="E370" s="2"/>
      <c r="F370" s="4"/>
      <c r="G370" s="4"/>
      <c r="H370" s="4"/>
      <c r="I370" s="4"/>
      <c r="J370" s="4"/>
      <c r="K370" s="4"/>
      <c r="Q370" s="20">
        <f t="shared" si="35"/>
        <v>61</v>
      </c>
    </row>
    <row r="371" spans="3:17" x14ac:dyDescent="0.2">
      <c r="C371" s="4"/>
      <c r="D371" s="17"/>
      <c r="E371" s="2"/>
      <c r="F371" s="4"/>
      <c r="G371" s="4"/>
      <c r="H371" s="4"/>
      <c r="I371" s="4"/>
      <c r="J371" s="4"/>
      <c r="K371" s="4"/>
      <c r="Q371" s="20">
        <f t="shared" si="35"/>
        <v>62</v>
      </c>
    </row>
    <row r="372" spans="3:17" x14ac:dyDescent="0.2">
      <c r="C372" s="4"/>
      <c r="D372" s="17"/>
      <c r="E372" s="2"/>
      <c r="F372" s="4"/>
      <c r="G372" s="4"/>
      <c r="H372" s="4"/>
      <c r="I372" s="4"/>
      <c r="J372" s="4"/>
      <c r="K372" s="4"/>
      <c r="Q372" s="20">
        <f t="shared" si="35"/>
        <v>63</v>
      </c>
    </row>
    <row r="373" spans="3:17" x14ac:dyDescent="0.2">
      <c r="C373" s="4"/>
      <c r="D373" s="17"/>
      <c r="E373" s="2"/>
      <c r="F373" s="4"/>
      <c r="G373" s="4"/>
      <c r="H373" s="4"/>
      <c r="I373" s="4"/>
      <c r="J373" s="4"/>
      <c r="K373" s="4"/>
      <c r="Q373" s="20">
        <f t="shared" si="35"/>
        <v>64</v>
      </c>
    </row>
    <row r="374" spans="3:17" x14ac:dyDescent="0.2">
      <c r="C374" s="4"/>
      <c r="D374" s="17"/>
      <c r="E374" s="2"/>
      <c r="F374" s="4"/>
      <c r="G374" s="4"/>
      <c r="H374" s="4"/>
      <c r="I374" s="4"/>
      <c r="J374" s="4"/>
      <c r="K374" s="4"/>
      <c r="Q374" s="20">
        <f t="shared" ref="Q374:Q388" si="36">Q373+1</f>
        <v>65</v>
      </c>
    </row>
    <row r="375" spans="3:17" x14ac:dyDescent="0.2">
      <c r="C375" s="4"/>
      <c r="D375" s="17"/>
      <c r="E375" s="2"/>
      <c r="F375" s="4"/>
      <c r="G375" s="4"/>
      <c r="H375" s="4"/>
      <c r="I375" s="4"/>
      <c r="J375" s="4"/>
      <c r="K375" s="4"/>
      <c r="Q375" s="20">
        <f t="shared" si="36"/>
        <v>66</v>
      </c>
    </row>
    <row r="376" spans="3:17" x14ac:dyDescent="0.2">
      <c r="C376" s="4"/>
      <c r="D376" s="17"/>
      <c r="E376" s="2"/>
      <c r="F376" s="4"/>
      <c r="G376" s="4"/>
      <c r="H376" s="4"/>
      <c r="I376" s="4"/>
      <c r="J376" s="4"/>
      <c r="K376" s="4"/>
      <c r="Q376" s="20">
        <f t="shared" si="36"/>
        <v>67</v>
      </c>
    </row>
    <row r="377" spans="3:17" x14ac:dyDescent="0.2">
      <c r="C377" s="4"/>
      <c r="D377" s="17"/>
      <c r="E377" s="2"/>
      <c r="F377" s="4"/>
      <c r="G377" s="4"/>
      <c r="H377" s="4"/>
      <c r="I377" s="4"/>
      <c r="J377" s="4"/>
      <c r="K377" s="4"/>
      <c r="Q377" s="20">
        <f t="shared" si="36"/>
        <v>68</v>
      </c>
    </row>
    <row r="378" spans="3:17" x14ac:dyDescent="0.2">
      <c r="C378" s="4"/>
      <c r="D378" s="17"/>
      <c r="E378" s="2"/>
      <c r="F378" s="4"/>
      <c r="G378" s="4"/>
      <c r="H378" s="4"/>
      <c r="I378" s="4"/>
      <c r="J378" s="4"/>
      <c r="K378" s="4"/>
      <c r="Q378" s="20">
        <f t="shared" si="36"/>
        <v>69</v>
      </c>
    </row>
    <row r="379" spans="3:17" x14ac:dyDescent="0.2">
      <c r="C379" s="4"/>
      <c r="D379" s="17"/>
      <c r="E379" s="2"/>
      <c r="F379" s="4"/>
      <c r="G379" s="4"/>
      <c r="H379" s="4"/>
      <c r="I379" s="4"/>
      <c r="J379" s="4"/>
      <c r="K379" s="4"/>
      <c r="Q379" s="20">
        <f t="shared" si="36"/>
        <v>70</v>
      </c>
    </row>
    <row r="380" spans="3:17" x14ac:dyDescent="0.2">
      <c r="C380" s="4"/>
      <c r="D380" s="17"/>
      <c r="E380" s="2"/>
      <c r="F380" s="4"/>
      <c r="G380" s="4"/>
      <c r="H380" s="4"/>
      <c r="I380" s="4"/>
      <c r="J380" s="4"/>
      <c r="K380" s="4"/>
      <c r="Q380" s="20">
        <f t="shared" si="36"/>
        <v>71</v>
      </c>
    </row>
    <row r="381" spans="3:17" x14ac:dyDescent="0.2">
      <c r="C381" s="4"/>
      <c r="D381" s="17"/>
      <c r="E381" s="2"/>
      <c r="F381" s="4"/>
      <c r="G381" s="4"/>
      <c r="H381" s="4"/>
      <c r="I381" s="4"/>
      <c r="J381" s="4"/>
      <c r="K381" s="4"/>
      <c r="Q381" s="20">
        <f t="shared" si="36"/>
        <v>72</v>
      </c>
    </row>
    <row r="382" spans="3:17" x14ac:dyDescent="0.2">
      <c r="C382" s="4"/>
      <c r="D382" s="17"/>
      <c r="E382" s="2"/>
      <c r="F382" s="4"/>
      <c r="G382" s="4"/>
      <c r="H382" s="4"/>
      <c r="I382" s="4"/>
      <c r="J382" s="4"/>
      <c r="K382" s="4"/>
      <c r="Q382" s="20">
        <f t="shared" si="36"/>
        <v>73</v>
      </c>
    </row>
    <row r="383" spans="3:17" x14ac:dyDescent="0.2">
      <c r="C383" s="4"/>
      <c r="D383" s="17"/>
      <c r="E383" s="2"/>
      <c r="F383" s="4"/>
      <c r="G383" s="4"/>
      <c r="H383" s="4"/>
      <c r="I383" s="4"/>
      <c r="J383" s="4"/>
      <c r="K383" s="4"/>
      <c r="Q383" s="20">
        <f t="shared" si="36"/>
        <v>74</v>
      </c>
    </row>
    <row r="384" spans="3:17" x14ac:dyDescent="0.2">
      <c r="C384" s="4"/>
      <c r="D384" s="17"/>
      <c r="E384" s="2"/>
      <c r="F384" s="4"/>
      <c r="G384" s="4"/>
      <c r="H384" s="4"/>
      <c r="I384" s="4"/>
      <c r="J384" s="4"/>
      <c r="K384" s="4"/>
      <c r="Q384" s="20">
        <f t="shared" si="36"/>
        <v>75</v>
      </c>
    </row>
    <row r="385" spans="3:17" x14ac:dyDescent="0.2">
      <c r="C385" s="4"/>
      <c r="D385" s="17"/>
      <c r="E385" s="2"/>
      <c r="F385" s="4"/>
      <c r="G385" s="4"/>
      <c r="H385" s="4"/>
      <c r="I385" s="4"/>
      <c r="J385" s="4"/>
      <c r="K385" s="4"/>
      <c r="Q385" s="20">
        <f t="shared" si="36"/>
        <v>76</v>
      </c>
    </row>
    <row r="386" spans="3:17" x14ac:dyDescent="0.2">
      <c r="C386" s="4"/>
      <c r="D386" s="17"/>
      <c r="E386" s="2"/>
      <c r="F386" s="4"/>
      <c r="G386" s="4"/>
      <c r="H386" s="4"/>
      <c r="I386" s="4"/>
      <c r="J386" s="4"/>
      <c r="K386" s="4"/>
      <c r="Q386" s="20">
        <f t="shared" si="36"/>
        <v>77</v>
      </c>
    </row>
    <row r="387" spans="3:17" x14ac:dyDescent="0.2">
      <c r="C387" s="4"/>
      <c r="D387" s="17"/>
      <c r="E387" s="2"/>
      <c r="F387" s="4"/>
      <c r="G387" s="4"/>
      <c r="H387" s="4"/>
      <c r="I387" s="4"/>
      <c r="J387" s="4"/>
      <c r="K387" s="4"/>
      <c r="Q387" s="20">
        <f t="shared" si="36"/>
        <v>78</v>
      </c>
    </row>
    <row r="388" spans="3:17" x14ac:dyDescent="0.2">
      <c r="C388" s="4"/>
      <c r="D388" s="17"/>
      <c r="E388" s="2"/>
      <c r="F388" s="4"/>
      <c r="G388" s="4"/>
      <c r="H388" s="4"/>
      <c r="I388" s="4"/>
      <c r="J388" s="4"/>
      <c r="K388" s="4"/>
      <c r="Q388" s="20">
        <f t="shared" si="36"/>
        <v>79</v>
      </c>
    </row>
    <row r="389" spans="3:17" x14ac:dyDescent="0.2">
      <c r="C389" s="4"/>
      <c r="D389" s="17"/>
      <c r="E389" s="2"/>
      <c r="F389" s="4"/>
      <c r="G389" s="4"/>
      <c r="H389" s="4"/>
      <c r="I389" s="4"/>
      <c r="J389" s="4"/>
      <c r="K389" s="4"/>
    </row>
    <row r="390" spans="3:17" x14ac:dyDescent="0.2">
      <c r="C390" s="4"/>
      <c r="D390" s="17"/>
      <c r="E390" s="2"/>
      <c r="F390" s="4"/>
      <c r="G390" s="4"/>
      <c r="H390" s="4"/>
      <c r="I390" s="4"/>
      <c r="J390" s="4"/>
      <c r="K390" s="4"/>
    </row>
    <row r="391" spans="3:17" x14ac:dyDescent="0.2">
      <c r="C391" s="4"/>
      <c r="D391" s="17"/>
      <c r="E391" s="2"/>
      <c r="F391" s="4"/>
      <c r="G391" s="4"/>
      <c r="H391" s="4"/>
      <c r="I391" s="4"/>
      <c r="J391" s="4"/>
      <c r="K391" s="4"/>
    </row>
    <row r="392" spans="3:17" x14ac:dyDescent="0.2">
      <c r="C392" s="4"/>
      <c r="D392" s="17"/>
      <c r="E392" s="2"/>
      <c r="F392" s="4"/>
      <c r="G392" s="4"/>
      <c r="H392" s="4"/>
      <c r="I392" s="4"/>
      <c r="J392" s="4"/>
      <c r="K392" s="4"/>
    </row>
    <row r="393" spans="3:17" x14ac:dyDescent="0.2">
      <c r="C393" s="4"/>
      <c r="D393" s="17"/>
      <c r="E393" s="2"/>
      <c r="F393" s="4"/>
      <c r="G393" s="4"/>
      <c r="H393" s="4"/>
      <c r="I393" s="4"/>
      <c r="J393" s="4"/>
      <c r="K393" s="4"/>
    </row>
    <row r="394" spans="3:17" x14ac:dyDescent="0.2">
      <c r="C394" s="4"/>
      <c r="D394" s="17"/>
      <c r="E394" s="2"/>
      <c r="F394" s="4"/>
      <c r="G394" s="4"/>
      <c r="H394" s="4"/>
      <c r="I394" s="4"/>
      <c r="J394" s="4"/>
      <c r="K394" s="4"/>
    </row>
    <row r="395" spans="3:17" x14ac:dyDescent="0.2">
      <c r="K39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IN Results Summary</vt:lpstr>
      <vt:lpstr>2015 Budget</vt:lpstr>
      <vt:lpstr>American Financial</vt:lpstr>
      <vt:lpstr>Bank of Boulder</vt:lpstr>
      <vt:lpstr>State Pension Fund</vt:lpstr>
      <vt:lpstr>United Bank and 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 Thibodeau</dc:creator>
  <cp:lastModifiedBy>Marc Emile Lanton</cp:lastModifiedBy>
  <cp:lastPrinted>2013-03-19T17:47:13Z</cp:lastPrinted>
  <dcterms:created xsi:type="dcterms:W3CDTF">2013-03-14T23:16:36Z</dcterms:created>
  <dcterms:modified xsi:type="dcterms:W3CDTF">2023-11-17T02:55:46Z</dcterms:modified>
</cp:coreProperties>
</file>