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1" i="2" l="1"/>
  <c r="L93" i="2" s="1"/>
  <c r="J66" i="2"/>
  <c r="J67" i="2"/>
  <c r="J68" i="2"/>
  <c r="J69" i="2"/>
  <c r="J81" i="2"/>
  <c r="J82" i="2"/>
  <c r="J83" i="2"/>
  <c r="J84" i="2"/>
  <c r="J86" i="2"/>
  <c r="J87" i="2"/>
  <c r="J88" i="2"/>
  <c r="J89" i="2"/>
  <c r="J65" i="2"/>
  <c r="J93" i="2" s="1"/>
  <c r="L59" i="2"/>
  <c r="J37" i="2"/>
  <c r="J48" i="2"/>
  <c r="J49" i="2"/>
  <c r="J50" i="2"/>
  <c r="J51" i="2"/>
  <c r="J52" i="2"/>
  <c r="J54" i="2"/>
  <c r="J55" i="2"/>
  <c r="J56" i="2"/>
  <c r="J57" i="2"/>
  <c r="J47" i="2"/>
  <c r="L61" i="2"/>
  <c r="L31" i="2"/>
  <c r="L33" i="2" s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11" i="2"/>
  <c r="F32" i="1"/>
  <c r="E32" i="1"/>
  <c r="G29" i="1"/>
  <c r="G30" i="1"/>
  <c r="G28" i="1"/>
  <c r="G32" i="1" l="1"/>
  <c r="L95" i="2"/>
  <c r="J33" i="2"/>
  <c r="J61" i="2"/>
  <c r="J95" i="2" l="1"/>
</calcChain>
</file>

<file path=xl/sharedStrings.xml><?xml version="1.0" encoding="utf-8"?>
<sst xmlns="http://schemas.openxmlformats.org/spreadsheetml/2006/main" count="258" uniqueCount="144">
  <si>
    <t>No</t>
  </si>
  <si>
    <t>Description</t>
  </si>
  <si>
    <t>Unit</t>
  </si>
  <si>
    <t>Qty</t>
  </si>
  <si>
    <t>PRICE</t>
  </si>
  <si>
    <t>Labour</t>
  </si>
  <si>
    <t>TOTAL</t>
  </si>
  <si>
    <t>Material                (Rp)</t>
  </si>
  <si>
    <t>Instalation Lighting Socket and Compressor Pipe Mook Up LINE 11 SAI B</t>
  </si>
  <si>
    <t>Lighting and Socket LINE 11 SAI B</t>
  </si>
  <si>
    <t>Panel Lighting Socket and Cable LINE 11 SAI B</t>
  </si>
  <si>
    <t>Instalation Compressor Pipe LINE 11 SAI B</t>
  </si>
  <si>
    <t>Lot</t>
  </si>
  <si>
    <t>Total Rp.</t>
  </si>
  <si>
    <t>Cable Duct, Steel Condulte and Accessories</t>
  </si>
  <si>
    <t xml:space="preserve">  - Accessories</t>
  </si>
  <si>
    <t xml:space="preserve">  - Steel Condulte            E-19</t>
  </si>
  <si>
    <t>Consumable</t>
  </si>
  <si>
    <t>Supporting material</t>
  </si>
  <si>
    <t>Painting</t>
  </si>
  <si>
    <t>Miscellanouse Fee</t>
  </si>
  <si>
    <t>Labour Cost</t>
  </si>
  <si>
    <t>Total = (1)</t>
  </si>
  <si>
    <t>Pcs</t>
  </si>
  <si>
    <t>Multilamp</t>
  </si>
  <si>
    <t>KingLed</t>
  </si>
  <si>
    <t>Panasonic</t>
  </si>
  <si>
    <t>LOCAL</t>
  </si>
  <si>
    <t xml:space="preserve">Lighting Fixture Housing : FL 18W x 2 LED, Reflector type                                                               </t>
  </si>
  <si>
    <t xml:space="preserve">                 - LED Tube TB 18 W, 2200 Lumen, CCT 6000K, Cast Alu Reflector type                         </t>
  </si>
  <si>
    <t xml:space="preserve">Lighting BMG Housing : FL 18W x 2 LED, Reflector type                                                                   </t>
  </si>
  <si>
    <t xml:space="preserve">Receptacies 16 A 380V 3Phase 5Phole                                                                                          </t>
  </si>
  <si>
    <t xml:space="preserve">Receptacies 16 A 220V 1Phase 3Phole                                                                                                       </t>
  </si>
  <si>
    <t xml:space="preserve">Receptacies 16 A 220V 1Phase 3Phole                                                                                                      </t>
  </si>
  <si>
    <t xml:space="preserve">Switch Lamp 16A 230V 2Gang c/w cover SUS                                                                                            </t>
  </si>
  <si>
    <t xml:space="preserve">  - Cable Duct                    70 x 70 x 10 x 1,6 x 2400mm                                                                                 </t>
  </si>
  <si>
    <t xml:space="preserve">Material    </t>
  </si>
  <si>
    <t>Total  (Rp)</t>
  </si>
  <si>
    <t>Unit  (Rp)</t>
  </si>
  <si>
    <t>REMARKS</t>
  </si>
  <si>
    <t>P.PROO LINE 11</t>
  </si>
  <si>
    <t xml:space="preserve">                 - MCCB 3P 87.5 - 125A 25kA, Adjust c/w Barrier                       </t>
  </si>
  <si>
    <t xml:space="preserve">                 - Pilot Lamp 220V/ AC R,O,G                     </t>
  </si>
  <si>
    <t xml:space="preserve">                 - FUSE 6 A w/Holder                      </t>
  </si>
  <si>
    <t xml:space="preserve">                 - MCB 3P 20A 10kA                     </t>
  </si>
  <si>
    <t xml:space="preserve">                 - MCB 2P 20A 10kA                     </t>
  </si>
  <si>
    <t xml:space="preserve">                 - MCB 2P 10A 10kA                     </t>
  </si>
  <si>
    <t xml:space="preserve">                 - BOX : 700(W) x 900(H) x 220(D)                   </t>
  </si>
  <si>
    <t>0.6 / 1 KV Cable Power</t>
  </si>
  <si>
    <t xml:space="preserve">  - Cable NYA                1C - 10 mm2</t>
  </si>
  <si>
    <t xml:space="preserve">  - Cable NYY                AC - 25mm2                                                                              </t>
  </si>
  <si>
    <t xml:space="preserve">  - Cable NYYHY            5C-4mm2</t>
  </si>
  <si>
    <t xml:space="preserve">  - Cable NYYHY            3C-4mm2</t>
  </si>
  <si>
    <t xml:space="preserve">  - Cable NYM                3C-2.5mm2</t>
  </si>
  <si>
    <t xml:space="preserve">  - Termination</t>
  </si>
  <si>
    <t>Misoellanouse Fee</t>
  </si>
  <si>
    <t>SCHNEIDER</t>
  </si>
  <si>
    <t>IDEC</t>
  </si>
  <si>
    <t>HOWIG</t>
  </si>
  <si>
    <t>MME</t>
  </si>
  <si>
    <t>CVS 1608</t>
  </si>
  <si>
    <t>YW1P-2EQ</t>
  </si>
  <si>
    <t>FH32-SL</t>
  </si>
  <si>
    <t>iC60N</t>
  </si>
  <si>
    <t>INDOOR</t>
  </si>
  <si>
    <t>1 Pc</t>
  </si>
  <si>
    <t>3 Pcs</t>
  </si>
  <si>
    <t>4 Pc</t>
  </si>
  <si>
    <t>Supreme</t>
  </si>
  <si>
    <t>Total = (2)</t>
  </si>
  <si>
    <t>Mtr</t>
  </si>
  <si>
    <t>Installation Compressor Pipe LINE 11 SAI B</t>
  </si>
  <si>
    <t>Steel Pipe</t>
  </si>
  <si>
    <t>Medium Galv</t>
  </si>
  <si>
    <t>L= 6 mtr</t>
  </si>
  <si>
    <t>100 A</t>
  </si>
  <si>
    <t>25 A</t>
  </si>
  <si>
    <t>20 A</t>
  </si>
  <si>
    <t>15 A</t>
  </si>
  <si>
    <t>Fitting for Above</t>
  </si>
  <si>
    <t xml:space="preserve">         Elbow Scr'd</t>
  </si>
  <si>
    <t xml:space="preserve">         Shock Scr'd</t>
  </si>
  <si>
    <t xml:space="preserve">         Raducar Scr'd</t>
  </si>
  <si>
    <t xml:space="preserve">         Tee Wald</t>
  </si>
  <si>
    <t xml:space="preserve">         Union</t>
  </si>
  <si>
    <t xml:space="preserve">         Flange</t>
  </si>
  <si>
    <t xml:space="preserve">         Blink Flange</t>
  </si>
  <si>
    <t>Galvanized</t>
  </si>
  <si>
    <t>20 x 15 A</t>
  </si>
  <si>
    <t>100 x 25 A</t>
  </si>
  <si>
    <t>100 x 100 A</t>
  </si>
  <si>
    <t>26 A</t>
  </si>
  <si>
    <t>27 A</t>
  </si>
  <si>
    <t>Balll Valve JIS 10K Bronze Flange Type</t>
  </si>
  <si>
    <t>Balll Valve JIS 10K Bronze Screw</t>
  </si>
  <si>
    <t>Coupler Set</t>
  </si>
  <si>
    <t>20 Pcs</t>
  </si>
  <si>
    <t>2 Pcs</t>
  </si>
  <si>
    <t>1 Pcs</t>
  </si>
  <si>
    <t>8 Pcs</t>
  </si>
  <si>
    <t>4 Pcs</t>
  </si>
  <si>
    <t>Kg</t>
  </si>
  <si>
    <t>Kitz</t>
  </si>
  <si>
    <t>NITTO</t>
  </si>
  <si>
    <t>Total = (3)</t>
  </si>
  <si>
    <t>Total (1 + 2 + 3)</t>
  </si>
  <si>
    <t>Labour                  (Rp)</t>
  </si>
  <si>
    <t>1.</t>
  </si>
  <si>
    <t>2.</t>
  </si>
  <si>
    <t>3.</t>
  </si>
  <si>
    <t>Telepon : 082 244 741 847</t>
  </si>
  <si>
    <t>MECHANICAL, ELECTRICAL, FABRICATION, PIPING, MAINTENANCE</t>
  </si>
  <si>
    <t>Dusun Nglembu, RT 20/RW 10, Desa Bendorejo, Kecamatan Pogalan, Kabupaten Trenggalek</t>
  </si>
  <si>
    <t>Email : cvbarokahmashur2016@gmail.com</t>
  </si>
  <si>
    <t>Demikian penawaran ini kami berikan, kami menunggu kabar selanjutnya dari Bapak/ Ibu. Atas perhatiannya dan kerjasamanya, kami ucapkan terimakasih.</t>
  </si>
  <si>
    <t>CV. BAROKAH MASHUR</t>
  </si>
  <si>
    <t>Term &amp; Condition :</t>
  </si>
  <si>
    <t>Delivery</t>
  </si>
  <si>
    <t>Price</t>
  </si>
  <si>
    <t>Payment Term</t>
  </si>
  <si>
    <t>Validity</t>
  </si>
  <si>
    <t>:</t>
  </si>
  <si>
    <t>: Include PPh, belum termasuk PPN 10%</t>
  </si>
  <si>
    <t>: 30 hari setelah invoice di terima</t>
  </si>
  <si>
    <t>: 22 Juli 2019</t>
  </si>
  <si>
    <t xml:space="preserve">NOMOR : 116 </t>
  </si>
  <si>
    <t>Untuk Deskripsi harga, silahkan lihat di sheet 2.</t>
  </si>
  <si>
    <t>Mennekes</t>
  </si>
  <si>
    <t>Kepada Yth.</t>
  </si>
  <si>
    <t>PT. SURABAYA AUTOCOMP INDONESIA</t>
  </si>
  <si>
    <t>PT. Surabaya Autocomp Indonesia</t>
  </si>
  <si>
    <t>Ngoro Industri Persada Kav. T-1</t>
  </si>
  <si>
    <t>Ngoro, Mojokerto - Surabaya</t>
  </si>
  <si>
    <t>Attn</t>
  </si>
  <si>
    <t>Telp/ Fax</t>
  </si>
  <si>
    <t>Quot. No</t>
  </si>
  <si>
    <t>Y / REF. NO</t>
  </si>
  <si>
    <t>: 116/BAMAS-PENWRN/VII/2019</t>
  </si>
  <si>
    <t>: -</t>
  </si>
  <si>
    <t xml:space="preserve">  Trenggalek, 16 Juli 2019</t>
  </si>
  <si>
    <t>dengan rincian sebagai berikut :</t>
  </si>
  <si>
    <r>
      <t xml:space="preserve">Bersama ini, kami kirimkan penawaran harga </t>
    </r>
    <r>
      <rPr>
        <b/>
        <sz val="11"/>
        <color theme="1"/>
        <rFont val="Calibri"/>
        <family val="2"/>
        <scheme val="minor"/>
      </rPr>
      <t>INSTALATION LIGHTING, SOCKET AND COMPRESSOR PIPE MOOK UP LINE 11 SAI B</t>
    </r>
    <r>
      <rPr>
        <sz val="11"/>
        <color theme="1"/>
        <rFont val="Calibri"/>
        <family val="2"/>
        <scheme val="minor"/>
      </rPr>
      <t xml:space="preserve">, </t>
    </r>
  </si>
  <si>
    <t xml:space="preserve">: Bapak M. Johan </t>
  </si>
  <si>
    <t>: +62-321-6817400, +62-321-6817395 / +62-321-6817541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</si>
</sst>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 applyBorder="1"/>
    <xf numFmtId="0" fontId="0" fillId="0" borderId="0" xfId="0" applyBorder="1"/>
    <xf numFmtId="0" fontId="0" fillId="0" borderId="2" xfId="0" applyBorder="1"/>
    <xf numFmtId="43" fontId="0" fillId="0" borderId="2" xfId="1" applyFont="1" applyBorder="1"/>
    <xf numFmtId="43" fontId="0" fillId="0" borderId="3" xfId="1" applyFont="1" applyBorder="1"/>
    <xf numFmtId="0" fontId="0" fillId="0" borderId="5" xfId="0" applyBorder="1" applyAlignment="1">
      <alignment horizontal="center"/>
    </xf>
    <xf numFmtId="0" fontId="0" fillId="0" borderId="6" xfId="0" applyBorder="1"/>
    <xf numFmtId="43" fontId="0" fillId="0" borderId="6" xfId="1" applyFont="1" applyBorder="1"/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43" fontId="0" fillId="2" borderId="4" xfId="1" applyFont="1" applyFill="1" applyBorder="1"/>
    <xf numFmtId="0" fontId="0" fillId="0" borderId="16" xfId="0" applyBorder="1"/>
    <xf numFmtId="0" fontId="0" fillId="0" borderId="17" xfId="0" applyBorder="1"/>
    <xf numFmtId="0" fontId="3" fillId="0" borderId="19" xfId="0" applyFont="1" applyBorder="1"/>
    <xf numFmtId="0" fontId="0" fillId="0" borderId="19" xfId="0" applyBorder="1"/>
    <xf numFmtId="0" fontId="0" fillId="2" borderId="18" xfId="0" applyFill="1" applyBorder="1"/>
    <xf numFmtId="0" fontId="0" fillId="0" borderId="20" xfId="0" applyBorder="1"/>
    <xf numFmtId="0" fontId="0" fillId="2" borderId="7" xfId="0" applyFill="1" applyBorder="1"/>
    <xf numFmtId="0" fontId="0" fillId="2" borderId="23" xfId="0" applyFill="1" applyBorder="1"/>
    <xf numFmtId="0" fontId="0" fillId="0" borderId="22" xfId="0" applyBorder="1"/>
    <xf numFmtId="0" fontId="0" fillId="0" borderId="0" xfId="0" applyFill="1" applyBorder="1"/>
    <xf numFmtId="164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164" fontId="0" fillId="0" borderId="5" xfId="0" applyNumberFormat="1" applyBorder="1"/>
    <xf numFmtId="164" fontId="0" fillId="0" borderId="5" xfId="1" applyNumberFormat="1" applyFont="1" applyBorder="1"/>
    <xf numFmtId="164" fontId="0" fillId="2" borderId="4" xfId="0" applyNumberFormat="1" applyFill="1" applyBorder="1" applyAlignment="1">
      <alignment horizontal="center"/>
    </xf>
    <xf numFmtId="164" fontId="0" fillId="2" borderId="4" xfId="1" applyNumberFormat="1" applyFont="1" applyFill="1" applyBorder="1"/>
    <xf numFmtId="0" fontId="2" fillId="0" borderId="13" xfId="0" applyFont="1" applyBorder="1" applyAlignment="1">
      <alignment horizontal="center"/>
    </xf>
    <xf numFmtId="0" fontId="0" fillId="2" borderId="8" xfId="0" applyFill="1" applyBorder="1" applyAlignment="1">
      <alignment horizontal="right"/>
    </xf>
    <xf numFmtId="43" fontId="0" fillId="2" borderId="9" xfId="1" applyFont="1" applyFill="1" applyBorder="1"/>
    <xf numFmtId="43" fontId="0" fillId="2" borderId="10" xfId="1" applyFont="1" applyFill="1" applyBorder="1"/>
    <xf numFmtId="0" fontId="0" fillId="2" borderId="15" xfId="0" applyFill="1" applyBorder="1" applyAlignment="1"/>
    <xf numFmtId="0" fontId="0" fillId="2" borderId="8" xfId="0" applyFill="1" applyBorder="1" applyAlignment="1"/>
    <xf numFmtId="0" fontId="0" fillId="2" borderId="10" xfId="0" applyFill="1" applyBorder="1" applyAlignment="1"/>
    <xf numFmtId="0" fontId="0" fillId="2" borderId="9" xfId="0" applyFill="1" applyBorder="1" applyAlignment="1"/>
    <xf numFmtId="43" fontId="0" fillId="2" borderId="24" xfId="1" applyFont="1" applyFill="1" applyBorder="1"/>
    <xf numFmtId="0" fontId="0" fillId="0" borderId="25" xfId="0" applyBorder="1"/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1" xfId="0" applyBorder="1"/>
    <xf numFmtId="43" fontId="0" fillId="0" borderId="31" xfId="1" applyFont="1" applyBorder="1"/>
    <xf numFmtId="43" fontId="0" fillId="0" borderId="32" xfId="1" applyFont="1" applyBorder="1"/>
    <xf numFmtId="43" fontId="0" fillId="0" borderId="25" xfId="1" applyFont="1" applyBorder="1"/>
    <xf numFmtId="0" fontId="2" fillId="0" borderId="0" xfId="0" applyFont="1"/>
    <xf numFmtId="0" fontId="0" fillId="0" borderId="1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" xfId="0" applyBorder="1"/>
    <xf numFmtId="0" fontId="2" fillId="0" borderId="37" xfId="0" applyFont="1" applyBorder="1"/>
    <xf numFmtId="0" fontId="2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43" fontId="0" fillId="0" borderId="0" xfId="1" applyFont="1" applyBorder="1"/>
    <xf numFmtId="0" fontId="0" fillId="0" borderId="16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2" borderId="35" xfId="0" applyFill="1" applyBorder="1"/>
    <xf numFmtId="164" fontId="0" fillId="2" borderId="42" xfId="0" applyNumberFormat="1" applyFill="1" applyBorder="1" applyAlignment="1">
      <alignment horizontal="center"/>
    </xf>
    <xf numFmtId="164" fontId="0" fillId="2" borderId="42" xfId="1" applyNumberFormat="1" applyFont="1" applyFill="1" applyBorder="1"/>
    <xf numFmtId="43" fontId="0" fillId="2" borderId="43" xfId="1" applyFont="1" applyFill="1" applyBorder="1"/>
    <xf numFmtId="0" fontId="0" fillId="2" borderId="26" xfId="0" applyFill="1" applyBorder="1"/>
    <xf numFmtId="0" fontId="0" fillId="0" borderId="16" xfId="0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43" fontId="0" fillId="0" borderId="26" xfId="1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34" xfId="0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1390650</xdr:colOff>
      <xdr:row>0</xdr:row>
      <xdr:rowOff>47625</xdr:rowOff>
    </xdr:from>
    <xdr:to>
      <xdr:col>5</xdr:col>
      <xdr:colOff>1066800</xdr:colOff>
      <xdr:row>5</xdr:row>
      <xdr:rowOff>19050</xdr:rowOff>
    </xdr:to>
    <xdr:pic>
      <xdr:nvPicPr>
        <xdr:cNvPr id="5" name="Picture 4" descr="BAMAS Logo Datar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0" y="47625"/>
          <a:ext cx="5972175" cy="923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9525</xdr:rowOff>
    </xdr:from>
    <xdr:to>
      <xdr:col>1</xdr:col>
      <xdr:colOff>1828800</xdr:colOff>
      <xdr:row>53</xdr:row>
      <xdr:rowOff>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2" cstate="print"/>
        <a:srcRect/>
        <a:stretch/>
      </xdr:blipFill>
      <xdr:spPr>
        <a:xfrm>
          <a:off x="0" y="6438900"/>
          <a:ext cx="2438400" cy="1905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Normal="100" workbookViewId="0">
      <selection activeCell="B19" sqref="B19"/>
    </sheetView>
  </sheetViews>
  <sheetFormatPr defaultRowHeight="15" x14ac:dyDescent="0.25"/>
  <cols>
    <col min="2" max="2" width="59" customWidth="1"/>
    <col min="3" max="3" width="8.85546875" customWidth="1"/>
    <col min="4" max="4" width="8.7109375" customWidth="1"/>
    <col min="5" max="5" width="17.85546875" customWidth="1"/>
    <col min="6" max="6" width="17.140625" customWidth="1"/>
    <col min="7" max="7" width="19.5703125" customWidth="1"/>
  </cols>
  <sheetData>
    <row r="1" spans="1:8" x14ac:dyDescent="0.25">
      <c r="G1" t="s">
        <v>125</v>
      </c>
    </row>
    <row r="6" spans="1:8" x14ac:dyDescent="0.25">
      <c r="B6" s="79" t="s">
        <v>111</v>
      </c>
      <c r="C6" s="79"/>
      <c r="D6" s="79"/>
      <c r="E6" s="79"/>
      <c r="F6" s="79"/>
      <c r="G6" s="79"/>
    </row>
    <row r="7" spans="1:8" x14ac:dyDescent="0.25">
      <c r="B7" s="80" t="s">
        <v>112</v>
      </c>
      <c r="C7" s="80"/>
      <c r="D7" s="80"/>
      <c r="E7" s="80"/>
      <c r="F7" s="80"/>
      <c r="G7" s="80"/>
    </row>
    <row r="8" spans="1:8" x14ac:dyDescent="0.25">
      <c r="B8" s="80" t="s">
        <v>110</v>
      </c>
      <c r="C8" s="80"/>
      <c r="D8" s="80"/>
      <c r="E8" s="80"/>
      <c r="F8" s="80"/>
      <c r="G8" s="80"/>
    </row>
    <row r="9" spans="1:8" ht="15.75" thickBot="1" x14ac:dyDescent="0.3">
      <c r="A9" s="42"/>
      <c r="B9" s="81" t="s">
        <v>113</v>
      </c>
      <c r="C9" s="81"/>
      <c r="D9" s="81"/>
      <c r="E9" s="81"/>
      <c r="F9" s="81"/>
      <c r="G9" s="81"/>
      <c r="H9" s="2"/>
    </row>
    <row r="10" spans="1:8" x14ac:dyDescent="0.25">
      <c r="A10" s="2"/>
      <c r="B10" s="46"/>
      <c r="C10" s="46"/>
      <c r="D10" s="46"/>
      <c r="E10" s="46"/>
      <c r="F10" s="46"/>
      <c r="G10" s="46"/>
      <c r="H10" s="2"/>
    </row>
    <row r="11" spans="1:8" x14ac:dyDescent="0.25">
      <c r="A11" s="75" t="s">
        <v>128</v>
      </c>
      <c r="B11" s="46"/>
      <c r="C11" s="46"/>
      <c r="D11" s="46"/>
      <c r="E11" s="46"/>
      <c r="F11" s="73" t="s">
        <v>139</v>
      </c>
      <c r="G11" s="46"/>
      <c r="H11" s="2"/>
    </row>
    <row r="12" spans="1:8" x14ac:dyDescent="0.25">
      <c r="A12" s="75" t="s">
        <v>129</v>
      </c>
      <c r="B12" s="46"/>
      <c r="C12" s="46"/>
      <c r="D12" s="46"/>
      <c r="E12" s="46"/>
      <c r="F12" s="46"/>
      <c r="G12" s="46"/>
      <c r="H12" s="2"/>
    </row>
    <row r="13" spans="1:8" x14ac:dyDescent="0.25">
      <c r="A13" s="2" t="s">
        <v>130</v>
      </c>
      <c r="B13" s="46"/>
      <c r="C13" s="46"/>
      <c r="D13" s="46"/>
      <c r="E13" s="76" t="s">
        <v>135</v>
      </c>
      <c r="F13" s="73" t="s">
        <v>137</v>
      </c>
      <c r="G13" s="46"/>
      <c r="H13" s="2"/>
    </row>
    <row r="14" spans="1:8" x14ac:dyDescent="0.25">
      <c r="A14" s="24" t="s">
        <v>131</v>
      </c>
      <c r="B14" s="46"/>
      <c r="C14" s="46"/>
      <c r="D14" s="46"/>
      <c r="E14" s="76" t="s">
        <v>136</v>
      </c>
      <c r="F14" s="73" t="s">
        <v>138</v>
      </c>
      <c r="G14" s="46"/>
      <c r="H14" s="2"/>
    </row>
    <row r="15" spans="1:8" x14ac:dyDescent="0.25">
      <c r="A15" s="24" t="s">
        <v>132</v>
      </c>
      <c r="B15" s="46"/>
      <c r="C15" s="46"/>
      <c r="D15" s="46"/>
      <c r="E15" s="46"/>
      <c r="F15" s="46"/>
      <c r="G15" s="46"/>
      <c r="H15" s="2"/>
    </row>
    <row r="16" spans="1:8" x14ac:dyDescent="0.25">
      <c r="A16" s="2"/>
      <c r="B16" s="46"/>
      <c r="C16" s="46"/>
      <c r="D16" s="46"/>
      <c r="E16" s="46"/>
      <c r="F16" s="46"/>
      <c r="G16" s="46"/>
      <c r="H16" s="2"/>
    </row>
    <row r="17" spans="1:8" x14ac:dyDescent="0.25">
      <c r="A17" s="24" t="s">
        <v>133</v>
      </c>
      <c r="B17" s="73" t="s">
        <v>142</v>
      </c>
      <c r="C17" s="46"/>
      <c r="D17" s="46"/>
      <c r="E17" s="46"/>
      <c r="F17" s="46"/>
      <c r="G17" s="46"/>
      <c r="H17" s="2"/>
    </row>
    <row r="18" spans="1:8" x14ac:dyDescent="0.25">
      <c r="A18" s="24" t="s">
        <v>134</v>
      </c>
      <c r="B18" s="78" t="s">
        <v>143</v>
      </c>
      <c r="C18" s="78"/>
      <c r="D18" s="78"/>
      <c r="E18" s="78"/>
      <c r="F18" s="78"/>
      <c r="G18" s="78"/>
    </row>
    <row r="19" spans="1:8" x14ac:dyDescent="0.25">
      <c r="A19" s="24"/>
      <c r="B19" s="74"/>
      <c r="C19" s="74"/>
      <c r="D19" s="74"/>
      <c r="E19" s="74"/>
      <c r="F19" s="74"/>
      <c r="G19" s="74"/>
    </row>
    <row r="20" spans="1:8" x14ac:dyDescent="0.25">
      <c r="A20" s="24"/>
      <c r="B20" s="74" t="s">
        <v>141</v>
      </c>
      <c r="C20" s="74"/>
      <c r="D20" s="74"/>
      <c r="E20" s="74"/>
      <c r="F20" s="74"/>
      <c r="G20" s="74"/>
    </row>
    <row r="21" spans="1:8" x14ac:dyDescent="0.25">
      <c r="A21" s="24" t="s">
        <v>140</v>
      </c>
      <c r="B21" s="74"/>
      <c r="C21" s="74"/>
      <c r="D21" s="74"/>
      <c r="E21" s="74"/>
      <c r="F21" s="74"/>
      <c r="G21" s="74"/>
    </row>
    <row r="22" spans="1:8" ht="15.75" thickBot="1" x14ac:dyDescent="0.3"/>
    <row r="23" spans="1:8" ht="15.75" thickBot="1" x14ac:dyDescent="0.3">
      <c r="A23" s="89" t="s">
        <v>0</v>
      </c>
      <c r="B23" s="91" t="s">
        <v>1</v>
      </c>
      <c r="C23" s="89" t="s">
        <v>2</v>
      </c>
      <c r="D23" s="91" t="s">
        <v>3</v>
      </c>
      <c r="E23" s="85" t="s">
        <v>4</v>
      </c>
      <c r="F23" s="86"/>
      <c r="G23" s="87" t="s">
        <v>6</v>
      </c>
    </row>
    <row r="24" spans="1:8" ht="31.5" customHeight="1" thickBot="1" x14ac:dyDescent="0.3">
      <c r="A24" s="90"/>
      <c r="B24" s="92"/>
      <c r="C24" s="90"/>
      <c r="D24" s="92"/>
      <c r="E24" s="47" t="s">
        <v>7</v>
      </c>
      <c r="F24" s="47" t="s">
        <v>106</v>
      </c>
      <c r="G24" s="88"/>
    </row>
    <row r="25" spans="1:8" ht="20.25" customHeight="1" x14ac:dyDescent="0.25">
      <c r="A25" s="43"/>
      <c r="B25" s="44"/>
      <c r="C25" s="45"/>
      <c r="D25" s="44"/>
      <c r="E25" s="48"/>
      <c r="F25" s="48"/>
      <c r="G25" s="11"/>
    </row>
    <row r="26" spans="1:8" x14ac:dyDescent="0.25">
      <c r="A26" s="43"/>
      <c r="B26" s="1" t="s">
        <v>8</v>
      </c>
      <c r="C26" s="43"/>
      <c r="D26" s="46"/>
      <c r="E26" s="49"/>
      <c r="F26" s="49"/>
      <c r="G26" s="3"/>
    </row>
    <row r="27" spans="1:8" x14ac:dyDescent="0.25">
      <c r="A27" s="43"/>
      <c r="B27" s="1"/>
      <c r="C27" s="43"/>
      <c r="D27" s="46"/>
      <c r="E27" s="49"/>
      <c r="F27" s="49"/>
      <c r="G27" s="3"/>
    </row>
    <row r="28" spans="1:8" x14ac:dyDescent="0.25">
      <c r="A28" s="43" t="s">
        <v>107</v>
      </c>
      <c r="B28" s="2" t="s">
        <v>9</v>
      </c>
      <c r="C28" s="43" t="s">
        <v>12</v>
      </c>
      <c r="D28" s="46">
        <v>1</v>
      </c>
      <c r="E28" s="50">
        <v>66029900</v>
      </c>
      <c r="F28" s="50">
        <v>24450000</v>
      </c>
      <c r="G28" s="4">
        <f>E28+F28</f>
        <v>90479900</v>
      </c>
    </row>
    <row r="29" spans="1:8" x14ac:dyDescent="0.25">
      <c r="A29" s="43" t="s">
        <v>108</v>
      </c>
      <c r="B29" s="2" t="s">
        <v>10</v>
      </c>
      <c r="C29" s="43" t="s">
        <v>12</v>
      </c>
      <c r="D29" s="46">
        <v>1</v>
      </c>
      <c r="E29" s="50">
        <v>79647000</v>
      </c>
      <c r="F29" s="50">
        <v>16235300</v>
      </c>
      <c r="G29" s="4">
        <f t="shared" ref="G29:G30" si="0">E29+F29</f>
        <v>95882300</v>
      </c>
    </row>
    <row r="30" spans="1:8" x14ac:dyDescent="0.25">
      <c r="A30" s="43" t="s">
        <v>109</v>
      </c>
      <c r="B30" s="2" t="s">
        <v>11</v>
      </c>
      <c r="C30" s="43" t="s">
        <v>12</v>
      </c>
      <c r="D30" s="46">
        <v>1</v>
      </c>
      <c r="E30" s="50">
        <v>33420200</v>
      </c>
      <c r="F30" s="50">
        <v>11364140</v>
      </c>
      <c r="G30" s="4">
        <f t="shared" si="0"/>
        <v>44784340</v>
      </c>
    </row>
    <row r="31" spans="1:8" ht="15.75" thickBot="1" x14ac:dyDescent="0.3">
      <c r="A31" s="43"/>
      <c r="B31" s="2"/>
      <c r="C31" s="49"/>
      <c r="D31" s="2"/>
      <c r="E31" s="51"/>
      <c r="F31" s="51"/>
      <c r="G31" s="5"/>
    </row>
    <row r="32" spans="1:8" ht="15.75" thickBot="1" x14ac:dyDescent="0.3">
      <c r="A32" s="82" t="s">
        <v>13</v>
      </c>
      <c r="B32" s="83"/>
      <c r="C32" s="83"/>
      <c r="D32" s="84"/>
      <c r="E32" s="77">
        <f>SUM(E28:E30)</f>
        <v>179097100</v>
      </c>
      <c r="F32" s="52">
        <f>SUM(F28:F30)</f>
        <v>52049440</v>
      </c>
      <c r="G32" s="77">
        <f>SUM(G28:G30)</f>
        <v>231146540</v>
      </c>
    </row>
    <row r="33" spans="1:7" x14ac:dyDescent="0.25">
      <c r="A33" s="61"/>
      <c r="B33" s="61"/>
      <c r="C33" s="61"/>
      <c r="D33" s="61"/>
      <c r="E33" s="62"/>
      <c r="F33" s="62"/>
      <c r="G33" s="62"/>
    </row>
    <row r="34" spans="1:7" x14ac:dyDescent="0.25">
      <c r="A34" t="s">
        <v>126</v>
      </c>
    </row>
    <row r="36" spans="1:7" x14ac:dyDescent="0.25">
      <c r="A36" t="s">
        <v>114</v>
      </c>
    </row>
    <row r="42" spans="1:7" x14ac:dyDescent="0.25">
      <c r="A42" s="53" t="s">
        <v>115</v>
      </c>
    </row>
    <row r="43" spans="1:7" ht="15.75" thickBot="1" x14ac:dyDescent="0.3"/>
    <row r="44" spans="1:7" x14ac:dyDescent="0.25">
      <c r="E44" s="59" t="s">
        <v>116</v>
      </c>
      <c r="F44" s="54"/>
      <c r="G44" s="55"/>
    </row>
    <row r="45" spans="1:7" x14ac:dyDescent="0.25">
      <c r="E45" s="56" t="s">
        <v>117</v>
      </c>
      <c r="F45" s="2" t="s">
        <v>121</v>
      </c>
      <c r="G45" s="3"/>
    </row>
    <row r="46" spans="1:7" x14ac:dyDescent="0.25">
      <c r="E46" s="56" t="s">
        <v>118</v>
      </c>
      <c r="F46" s="2" t="s">
        <v>122</v>
      </c>
      <c r="G46" s="3"/>
    </row>
    <row r="47" spans="1:7" x14ac:dyDescent="0.25">
      <c r="E47" s="56" t="s">
        <v>119</v>
      </c>
      <c r="F47" s="2" t="s">
        <v>123</v>
      </c>
      <c r="G47" s="3"/>
    </row>
    <row r="48" spans="1:7" x14ac:dyDescent="0.25">
      <c r="E48" s="56" t="s">
        <v>120</v>
      </c>
      <c r="F48" s="24" t="s">
        <v>124</v>
      </c>
      <c r="G48" s="3"/>
    </row>
    <row r="49" spans="5:7" x14ac:dyDescent="0.25">
      <c r="E49" s="56"/>
      <c r="F49" s="2"/>
      <c r="G49" s="3"/>
    </row>
    <row r="50" spans="5:7" x14ac:dyDescent="0.25">
      <c r="E50" s="56"/>
      <c r="F50" s="2"/>
      <c r="G50" s="3"/>
    </row>
    <row r="51" spans="5:7" x14ac:dyDescent="0.25">
      <c r="E51" s="56"/>
      <c r="F51" s="2"/>
      <c r="G51" s="3"/>
    </row>
    <row r="52" spans="5:7" x14ac:dyDescent="0.25">
      <c r="E52" s="56"/>
      <c r="F52" s="2"/>
      <c r="G52" s="3"/>
    </row>
    <row r="53" spans="5:7" ht="15.75" thickBot="1" x14ac:dyDescent="0.3">
      <c r="E53" s="57"/>
      <c r="F53" s="42"/>
      <c r="G53" s="58"/>
    </row>
  </sheetData>
  <mergeCells count="12">
    <mergeCell ref="A32:D32"/>
    <mergeCell ref="E23:F23"/>
    <mergeCell ref="G23:G24"/>
    <mergeCell ref="A23:A24"/>
    <mergeCell ref="B23:B24"/>
    <mergeCell ref="C23:C24"/>
    <mergeCell ref="D23:D24"/>
    <mergeCell ref="B18:G18"/>
    <mergeCell ref="B6:G6"/>
    <mergeCell ref="B7:G7"/>
    <mergeCell ref="B8:G8"/>
    <mergeCell ref="B9:G9"/>
  </mergeCells>
  <pageMargins left="0.7" right="0.7" top="0.75" bottom="0.75" header="0.3" footer="0.3"/>
  <pageSetup paperSize="25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zoomScale="80" zoomScaleNormal="80" workbookViewId="0">
      <selection activeCell="B20" sqref="B20"/>
    </sheetView>
  </sheetViews>
  <sheetFormatPr defaultRowHeight="15" x14ac:dyDescent="0.25"/>
  <cols>
    <col min="2" max="2" width="52.140625" customWidth="1"/>
    <col min="3" max="3" width="14.7109375" customWidth="1"/>
    <col min="4" max="4" width="13.28515625" customWidth="1"/>
    <col min="5" max="5" width="11.5703125" style="2" customWidth="1"/>
    <col min="6" max="6" width="11.7109375" customWidth="1"/>
    <col min="7" max="7" width="10.7109375" customWidth="1"/>
    <col min="8" max="8" width="8.7109375" customWidth="1"/>
    <col min="9" max="9" width="13" customWidth="1"/>
    <col min="10" max="11" width="17.85546875" customWidth="1"/>
    <col min="12" max="12" width="17.140625" customWidth="1"/>
    <col min="13" max="13" width="17.28515625" customWidth="1"/>
  </cols>
  <sheetData>
    <row r="1" spans="1:13" x14ac:dyDescent="0.25">
      <c r="A1" s="53" t="s">
        <v>1</v>
      </c>
    </row>
    <row r="2" spans="1:13" ht="15.75" thickBot="1" x14ac:dyDescent="0.3"/>
    <row r="3" spans="1:13" x14ac:dyDescent="0.25">
      <c r="A3" s="89" t="s">
        <v>0</v>
      </c>
      <c r="B3" s="97" t="s">
        <v>1</v>
      </c>
      <c r="C3" s="97"/>
      <c r="D3" s="97"/>
      <c r="E3" s="97"/>
      <c r="F3" s="97"/>
      <c r="G3" s="89" t="s">
        <v>2</v>
      </c>
      <c r="H3" s="101" t="s">
        <v>3</v>
      </c>
      <c r="I3" s="60"/>
      <c r="J3" s="104" t="s">
        <v>4</v>
      </c>
      <c r="K3" s="104"/>
      <c r="L3" s="104"/>
      <c r="M3" s="93" t="s">
        <v>39</v>
      </c>
    </row>
    <row r="4" spans="1:13" x14ac:dyDescent="0.25">
      <c r="A4" s="100"/>
      <c r="B4" s="98"/>
      <c r="C4" s="98"/>
      <c r="D4" s="98"/>
      <c r="E4" s="98"/>
      <c r="F4" s="98"/>
      <c r="G4" s="100"/>
      <c r="H4" s="102"/>
      <c r="I4" s="95" t="s">
        <v>36</v>
      </c>
      <c r="J4" s="96"/>
      <c r="K4" s="95" t="s">
        <v>5</v>
      </c>
      <c r="L4" s="96"/>
      <c r="M4" s="94"/>
    </row>
    <row r="5" spans="1:13" ht="15.75" thickBot="1" x14ac:dyDescent="0.3">
      <c r="A5" s="90"/>
      <c r="B5" s="99"/>
      <c r="C5" s="99"/>
      <c r="D5" s="99"/>
      <c r="E5" s="99"/>
      <c r="F5" s="99"/>
      <c r="G5" s="90"/>
      <c r="H5" s="103"/>
      <c r="I5" s="64" t="s">
        <v>38</v>
      </c>
      <c r="J5" s="64" t="s">
        <v>37</v>
      </c>
      <c r="K5" s="64" t="s">
        <v>38</v>
      </c>
      <c r="L5" s="64" t="s">
        <v>37</v>
      </c>
      <c r="M5" s="88"/>
    </row>
    <row r="6" spans="1:13" x14ac:dyDescent="0.25">
      <c r="A6" s="45"/>
      <c r="B6" s="44"/>
      <c r="C6" s="44"/>
      <c r="D6" s="44"/>
      <c r="E6" s="44"/>
      <c r="F6" s="44"/>
      <c r="G6" s="45"/>
      <c r="H6" s="63"/>
      <c r="I6" s="26"/>
      <c r="J6" s="27"/>
      <c r="K6" s="27"/>
      <c r="L6" s="27"/>
      <c r="M6" s="11"/>
    </row>
    <row r="7" spans="1:13" x14ac:dyDescent="0.25">
      <c r="A7" s="43">
        <v>1</v>
      </c>
      <c r="B7" s="1" t="s">
        <v>8</v>
      </c>
      <c r="C7" s="1"/>
      <c r="D7" s="1"/>
      <c r="E7" s="1"/>
      <c r="F7" s="1"/>
      <c r="G7" s="43"/>
      <c r="H7" s="70"/>
      <c r="I7" s="28"/>
      <c r="J7" s="29"/>
      <c r="K7" s="29"/>
      <c r="L7" s="29"/>
      <c r="M7" s="3"/>
    </row>
    <row r="8" spans="1:13" x14ac:dyDescent="0.25">
      <c r="A8" s="49"/>
      <c r="B8" s="1"/>
      <c r="C8" s="1"/>
      <c r="D8" s="1"/>
      <c r="E8" s="1"/>
      <c r="F8" s="1"/>
      <c r="G8" s="43"/>
      <c r="H8" s="70"/>
      <c r="I8" s="28"/>
      <c r="J8" s="29"/>
      <c r="K8" s="29"/>
      <c r="L8" s="29"/>
      <c r="M8" s="3"/>
    </row>
    <row r="9" spans="1:13" x14ac:dyDescent="0.25">
      <c r="A9" s="49"/>
      <c r="B9" s="2" t="s">
        <v>9</v>
      </c>
      <c r="C9" s="2"/>
      <c r="D9" s="2"/>
      <c r="F9" s="2"/>
      <c r="G9" s="43"/>
      <c r="H9" s="70"/>
      <c r="I9" s="28"/>
      <c r="J9" s="30"/>
      <c r="K9" s="30"/>
      <c r="L9" s="30"/>
      <c r="M9" s="4"/>
    </row>
    <row r="10" spans="1:13" x14ac:dyDescent="0.25">
      <c r="A10" s="49"/>
      <c r="B10" s="2"/>
      <c r="C10" s="2"/>
      <c r="D10" s="2"/>
      <c r="F10" s="2"/>
      <c r="G10" s="43"/>
      <c r="H10" s="70"/>
      <c r="I10" s="28"/>
      <c r="J10" s="30"/>
      <c r="K10" s="30"/>
      <c r="L10" s="30"/>
      <c r="M10" s="4"/>
    </row>
    <row r="11" spans="1:13" x14ac:dyDescent="0.25">
      <c r="A11" s="49"/>
      <c r="B11" s="2" t="s">
        <v>28</v>
      </c>
      <c r="C11" s="2"/>
      <c r="D11" s="2"/>
      <c r="F11" s="2" t="s">
        <v>24</v>
      </c>
      <c r="G11" s="43" t="s">
        <v>23</v>
      </c>
      <c r="H11" s="70">
        <v>30</v>
      </c>
      <c r="I11" s="30">
        <v>826600</v>
      </c>
      <c r="J11" s="30">
        <f>H11*I11</f>
        <v>24798000</v>
      </c>
      <c r="K11" s="30"/>
      <c r="L11" s="30"/>
      <c r="M11" s="4"/>
    </row>
    <row r="12" spans="1:13" x14ac:dyDescent="0.25">
      <c r="A12" s="49"/>
      <c r="B12" s="2" t="s">
        <v>29</v>
      </c>
      <c r="C12" s="2"/>
      <c r="D12" s="2"/>
      <c r="F12" s="2" t="s">
        <v>25</v>
      </c>
      <c r="G12" s="43"/>
      <c r="H12" s="70"/>
      <c r="I12" s="30"/>
      <c r="J12" s="30">
        <f t="shared" ref="J12:J29" si="0">H12*I12</f>
        <v>0</v>
      </c>
      <c r="K12" s="30"/>
      <c r="L12" s="30"/>
      <c r="M12" s="4"/>
    </row>
    <row r="13" spans="1:13" x14ac:dyDescent="0.25">
      <c r="A13" s="49"/>
      <c r="B13" s="2" t="s">
        <v>30</v>
      </c>
      <c r="C13" s="2"/>
      <c r="D13" s="2"/>
      <c r="F13" s="2" t="s">
        <v>24</v>
      </c>
      <c r="G13" s="43" t="s">
        <v>23</v>
      </c>
      <c r="H13" s="70">
        <v>2</v>
      </c>
      <c r="I13" s="30">
        <v>3152500</v>
      </c>
      <c r="J13" s="30">
        <f t="shared" si="0"/>
        <v>6305000</v>
      </c>
      <c r="K13" s="30"/>
      <c r="L13" s="30"/>
      <c r="M13" s="4"/>
    </row>
    <row r="14" spans="1:13" x14ac:dyDescent="0.25">
      <c r="A14" s="49"/>
      <c r="B14" s="2" t="s">
        <v>29</v>
      </c>
      <c r="C14" s="2"/>
      <c r="D14" s="2"/>
      <c r="F14" s="2" t="s">
        <v>25</v>
      </c>
      <c r="G14" s="43"/>
      <c r="H14" s="70"/>
      <c r="I14" s="30"/>
      <c r="J14" s="30">
        <f t="shared" si="0"/>
        <v>0</v>
      </c>
      <c r="K14" s="30"/>
      <c r="L14" s="30"/>
      <c r="M14" s="4"/>
    </row>
    <row r="15" spans="1:13" x14ac:dyDescent="0.25">
      <c r="A15" s="49"/>
      <c r="B15" s="2"/>
      <c r="C15" s="2"/>
      <c r="D15" s="2"/>
      <c r="F15" s="2"/>
      <c r="G15" s="43"/>
      <c r="H15" s="70"/>
      <c r="I15" s="30"/>
      <c r="J15" s="30">
        <f t="shared" si="0"/>
        <v>0</v>
      </c>
      <c r="K15" s="30"/>
      <c r="L15" s="30"/>
      <c r="M15" s="4"/>
    </row>
    <row r="16" spans="1:13" x14ac:dyDescent="0.25">
      <c r="A16" s="49"/>
      <c r="B16" s="2" t="s">
        <v>31</v>
      </c>
      <c r="C16" s="2"/>
      <c r="D16" s="2"/>
      <c r="F16" s="2" t="s">
        <v>127</v>
      </c>
      <c r="G16" s="43" t="s">
        <v>23</v>
      </c>
      <c r="H16" s="70">
        <v>8</v>
      </c>
      <c r="I16" s="30">
        <v>325000</v>
      </c>
      <c r="J16" s="30">
        <f t="shared" si="0"/>
        <v>2600000</v>
      </c>
      <c r="K16" s="30"/>
      <c r="L16" s="30"/>
      <c r="M16" s="4"/>
    </row>
    <row r="17" spans="1:13" x14ac:dyDescent="0.25">
      <c r="A17" s="49"/>
      <c r="B17" s="2" t="s">
        <v>32</v>
      </c>
      <c r="C17" s="2"/>
      <c r="D17" s="2"/>
      <c r="F17" s="2" t="s">
        <v>127</v>
      </c>
      <c r="G17" s="43" t="s">
        <v>23</v>
      </c>
      <c r="H17" s="70">
        <v>16</v>
      </c>
      <c r="I17" s="30">
        <v>214500</v>
      </c>
      <c r="J17" s="30">
        <f t="shared" si="0"/>
        <v>3432000</v>
      </c>
      <c r="K17" s="30"/>
      <c r="L17" s="30"/>
      <c r="M17" s="4"/>
    </row>
    <row r="18" spans="1:13" x14ac:dyDescent="0.25">
      <c r="A18" s="49"/>
      <c r="B18" s="2" t="s">
        <v>33</v>
      </c>
      <c r="C18" s="2"/>
      <c r="D18" s="2"/>
      <c r="F18" s="2" t="s">
        <v>26</v>
      </c>
      <c r="G18" s="43" t="s">
        <v>23</v>
      </c>
      <c r="H18" s="70">
        <v>16</v>
      </c>
      <c r="I18" s="30">
        <v>52000</v>
      </c>
      <c r="J18" s="30">
        <f t="shared" si="0"/>
        <v>832000</v>
      </c>
      <c r="K18" s="30"/>
      <c r="L18" s="30"/>
      <c r="M18" s="4"/>
    </row>
    <row r="19" spans="1:13" x14ac:dyDescent="0.25">
      <c r="A19" s="49"/>
      <c r="B19" s="2" t="s">
        <v>34</v>
      </c>
      <c r="C19" s="2"/>
      <c r="D19" s="2"/>
      <c r="F19" s="2" t="s">
        <v>26</v>
      </c>
      <c r="G19" s="43" t="s">
        <v>23</v>
      </c>
      <c r="H19" s="70">
        <v>2</v>
      </c>
      <c r="I19" s="30">
        <v>162500</v>
      </c>
      <c r="J19" s="30">
        <f t="shared" si="0"/>
        <v>325000</v>
      </c>
      <c r="K19" s="30"/>
      <c r="L19" s="30"/>
      <c r="M19" s="4"/>
    </row>
    <row r="20" spans="1:13" x14ac:dyDescent="0.25">
      <c r="A20" s="49"/>
      <c r="B20" s="2"/>
      <c r="C20" s="2"/>
      <c r="D20" s="2"/>
      <c r="F20" s="2"/>
      <c r="G20" s="43"/>
      <c r="H20" s="70"/>
      <c r="I20" s="30"/>
      <c r="J20" s="30">
        <f t="shared" si="0"/>
        <v>0</v>
      </c>
      <c r="K20" s="30"/>
      <c r="L20" s="30"/>
      <c r="M20" s="4"/>
    </row>
    <row r="21" spans="1:13" x14ac:dyDescent="0.25">
      <c r="A21" s="49"/>
      <c r="B21" s="2" t="s">
        <v>14</v>
      </c>
      <c r="C21" s="2"/>
      <c r="D21" s="2"/>
      <c r="F21" s="2"/>
      <c r="G21" s="43"/>
      <c r="H21" s="70"/>
      <c r="I21" s="30"/>
      <c r="J21" s="30">
        <f t="shared" si="0"/>
        <v>0</v>
      </c>
      <c r="K21" s="30"/>
      <c r="L21" s="30"/>
      <c r="M21" s="4"/>
    </row>
    <row r="22" spans="1:13" x14ac:dyDescent="0.25">
      <c r="A22" s="49"/>
      <c r="B22" s="2" t="s">
        <v>35</v>
      </c>
      <c r="C22" s="2"/>
      <c r="D22" s="2"/>
      <c r="F22" s="2" t="s">
        <v>27</v>
      </c>
      <c r="G22" s="43" t="s">
        <v>23</v>
      </c>
      <c r="H22" s="70">
        <v>80</v>
      </c>
      <c r="I22" s="30">
        <v>195000</v>
      </c>
      <c r="J22" s="30">
        <f t="shared" si="0"/>
        <v>15600000</v>
      </c>
      <c r="K22" s="30"/>
      <c r="L22" s="30"/>
      <c r="M22" s="4"/>
    </row>
    <row r="23" spans="1:13" x14ac:dyDescent="0.25">
      <c r="A23" s="49"/>
      <c r="B23" s="2" t="s">
        <v>16</v>
      </c>
      <c r="C23" s="2"/>
      <c r="D23" s="2"/>
      <c r="F23" s="2"/>
      <c r="G23" s="43" t="s">
        <v>23</v>
      </c>
      <c r="H23" s="70">
        <v>4</v>
      </c>
      <c r="I23" s="30">
        <v>71500</v>
      </c>
      <c r="J23" s="30">
        <f t="shared" si="0"/>
        <v>286000</v>
      </c>
      <c r="K23" s="30"/>
      <c r="L23" s="30"/>
      <c r="M23" s="4"/>
    </row>
    <row r="24" spans="1:13" x14ac:dyDescent="0.25">
      <c r="A24" s="49"/>
      <c r="B24" s="2" t="s">
        <v>15</v>
      </c>
      <c r="C24" s="2"/>
      <c r="D24" s="2"/>
      <c r="F24" s="2"/>
      <c r="G24" s="43" t="s">
        <v>12</v>
      </c>
      <c r="H24" s="70">
        <v>1</v>
      </c>
      <c r="I24" s="30">
        <v>794300</v>
      </c>
      <c r="J24" s="30">
        <f t="shared" si="0"/>
        <v>794300</v>
      </c>
      <c r="K24" s="30"/>
      <c r="L24" s="30"/>
      <c r="M24" s="4"/>
    </row>
    <row r="25" spans="1:13" x14ac:dyDescent="0.25">
      <c r="A25" s="49"/>
      <c r="B25" s="2"/>
      <c r="C25" s="2"/>
      <c r="D25" s="2"/>
      <c r="F25" s="2"/>
      <c r="G25" s="43"/>
      <c r="H25" s="70"/>
      <c r="I25" s="30"/>
      <c r="J25" s="30">
        <f t="shared" si="0"/>
        <v>0</v>
      </c>
      <c r="K25" s="30"/>
      <c r="L25" s="30"/>
      <c r="M25" s="4"/>
    </row>
    <row r="26" spans="1:13" x14ac:dyDescent="0.25">
      <c r="A26" s="49"/>
      <c r="B26" s="2" t="s">
        <v>17</v>
      </c>
      <c r="C26" s="2"/>
      <c r="D26" s="2"/>
      <c r="F26" s="2"/>
      <c r="G26" s="43" t="s">
        <v>12</v>
      </c>
      <c r="H26" s="70">
        <v>1</v>
      </c>
      <c r="I26" s="30">
        <v>2694900</v>
      </c>
      <c r="J26" s="30">
        <f t="shared" si="0"/>
        <v>2694900</v>
      </c>
      <c r="K26" s="30"/>
      <c r="L26" s="30"/>
      <c r="M26" s="4"/>
    </row>
    <row r="27" spans="1:13" x14ac:dyDescent="0.25">
      <c r="A27" s="49"/>
      <c r="B27" s="2" t="s">
        <v>18</v>
      </c>
      <c r="C27" s="2"/>
      <c r="D27" s="2"/>
      <c r="F27" s="2"/>
      <c r="G27" s="43" t="s">
        <v>12</v>
      </c>
      <c r="H27" s="70">
        <v>1</v>
      </c>
      <c r="I27" s="30">
        <v>7006400</v>
      </c>
      <c r="J27" s="30">
        <f t="shared" si="0"/>
        <v>7006400</v>
      </c>
      <c r="K27" s="30"/>
      <c r="L27" s="30"/>
      <c r="M27" s="4"/>
    </row>
    <row r="28" spans="1:13" x14ac:dyDescent="0.25">
      <c r="A28" s="49"/>
      <c r="B28" s="2" t="s">
        <v>19</v>
      </c>
      <c r="C28" s="2"/>
      <c r="D28" s="2"/>
      <c r="F28" s="2"/>
      <c r="G28" s="43" t="s">
        <v>12</v>
      </c>
      <c r="H28" s="70">
        <v>1</v>
      </c>
      <c r="I28" s="30">
        <v>766000</v>
      </c>
      <c r="J28" s="30">
        <f t="shared" si="0"/>
        <v>766000</v>
      </c>
      <c r="K28" s="30"/>
      <c r="L28" s="30"/>
      <c r="M28" s="4"/>
    </row>
    <row r="29" spans="1:13" x14ac:dyDescent="0.25">
      <c r="A29" s="49"/>
      <c r="B29" s="2" t="s">
        <v>20</v>
      </c>
      <c r="C29" s="2"/>
      <c r="D29" s="2"/>
      <c r="F29" s="2"/>
      <c r="G29" s="43" t="s">
        <v>12</v>
      </c>
      <c r="H29" s="70">
        <v>1</v>
      </c>
      <c r="I29" s="30">
        <v>590300</v>
      </c>
      <c r="J29" s="30">
        <f t="shared" si="0"/>
        <v>590300</v>
      </c>
      <c r="K29" s="30"/>
      <c r="L29" s="30"/>
      <c r="M29" s="4"/>
    </row>
    <row r="30" spans="1:13" x14ac:dyDescent="0.25">
      <c r="A30" s="49"/>
      <c r="B30" s="2"/>
      <c r="C30" s="2"/>
      <c r="D30" s="2"/>
      <c r="F30" s="2"/>
      <c r="G30" s="43"/>
      <c r="H30" s="70"/>
      <c r="I30" s="28"/>
      <c r="J30" s="30"/>
      <c r="K30" s="30"/>
      <c r="L30" s="30"/>
      <c r="M30" s="4"/>
    </row>
    <row r="31" spans="1:13" x14ac:dyDescent="0.25">
      <c r="A31" s="49"/>
      <c r="B31" s="2" t="s">
        <v>21</v>
      </c>
      <c r="C31" s="2"/>
      <c r="D31" s="2"/>
      <c r="F31" s="2"/>
      <c r="G31" s="43" t="s">
        <v>12</v>
      </c>
      <c r="H31" s="70">
        <v>1</v>
      </c>
      <c r="I31" s="28"/>
      <c r="J31" s="30"/>
      <c r="K31" s="30">
        <v>24450000</v>
      </c>
      <c r="L31" s="30">
        <f>H31*K31</f>
        <v>24450000</v>
      </c>
      <c r="M31" s="4"/>
    </row>
    <row r="32" spans="1:13" ht="15.75" thickBot="1" x14ac:dyDescent="0.3">
      <c r="A32" s="49"/>
      <c r="B32" s="2"/>
      <c r="C32" s="2"/>
      <c r="D32" s="2"/>
      <c r="F32" s="2"/>
      <c r="G32" s="43"/>
      <c r="H32" s="70"/>
      <c r="I32" s="28"/>
      <c r="J32" s="30"/>
      <c r="K32" s="30"/>
      <c r="L32" s="30"/>
      <c r="M32" s="4"/>
    </row>
    <row r="33" spans="1:13" ht="15.75" thickBot="1" x14ac:dyDescent="0.3">
      <c r="A33" s="69"/>
      <c r="B33" s="65" t="s">
        <v>22</v>
      </c>
      <c r="C33" s="65"/>
      <c r="D33" s="65"/>
      <c r="E33" s="65"/>
      <c r="F33" s="65"/>
      <c r="G33" s="72"/>
      <c r="H33" s="71"/>
      <c r="I33" s="66"/>
      <c r="J33" s="67">
        <f>SUM(J6:J32)</f>
        <v>66029900</v>
      </c>
      <c r="K33" s="67"/>
      <c r="L33" s="67">
        <f>SUM(L31)</f>
        <v>24450000</v>
      </c>
      <c r="M33" s="68"/>
    </row>
    <row r="34" spans="1:13" x14ac:dyDescent="0.25">
      <c r="A34" s="9"/>
      <c r="B34" s="18"/>
      <c r="C34" s="2"/>
      <c r="D34" s="2"/>
      <c r="F34" s="15"/>
      <c r="G34" s="6"/>
      <c r="H34" s="6"/>
      <c r="I34" s="28"/>
      <c r="J34" s="30"/>
      <c r="K34" s="30"/>
      <c r="L34" s="30"/>
      <c r="M34" s="4"/>
    </row>
    <row r="35" spans="1:13" x14ac:dyDescent="0.25">
      <c r="A35" s="33">
        <v>2</v>
      </c>
      <c r="B35" s="17" t="s">
        <v>10</v>
      </c>
      <c r="C35" s="2"/>
      <c r="D35" s="2"/>
      <c r="F35" s="15"/>
      <c r="G35" s="6"/>
      <c r="H35" s="6"/>
      <c r="I35" s="28"/>
      <c r="J35" s="30"/>
      <c r="K35" s="30"/>
      <c r="L35" s="30"/>
      <c r="M35" s="4"/>
    </row>
    <row r="36" spans="1:13" x14ac:dyDescent="0.25">
      <c r="A36" s="9"/>
      <c r="B36" s="18"/>
      <c r="C36" s="2"/>
      <c r="D36" s="2"/>
      <c r="F36" s="15"/>
      <c r="G36" s="6"/>
      <c r="H36" s="6"/>
      <c r="I36" s="28"/>
      <c r="J36" s="30"/>
      <c r="K36" s="30"/>
      <c r="L36" s="30"/>
      <c r="M36" s="4"/>
    </row>
    <row r="37" spans="1:13" x14ac:dyDescent="0.25">
      <c r="A37" s="9"/>
      <c r="B37" s="18" t="s">
        <v>40</v>
      </c>
      <c r="C37" s="2"/>
      <c r="D37" s="2"/>
      <c r="F37" s="15"/>
      <c r="G37" s="6" t="s">
        <v>23</v>
      </c>
      <c r="H37" s="6">
        <v>1</v>
      </c>
      <c r="I37" s="28">
        <v>21468700</v>
      </c>
      <c r="J37" s="30">
        <f>H37*I37</f>
        <v>21468700</v>
      </c>
      <c r="K37" s="30"/>
      <c r="L37" s="30"/>
      <c r="M37" s="4"/>
    </row>
    <row r="38" spans="1:13" x14ac:dyDescent="0.25">
      <c r="A38" s="9"/>
      <c r="B38" s="18" t="s">
        <v>41</v>
      </c>
      <c r="C38" s="2"/>
      <c r="D38" s="2" t="s">
        <v>60</v>
      </c>
      <c r="E38" s="2" t="s">
        <v>56</v>
      </c>
      <c r="F38" s="15" t="s">
        <v>65</v>
      </c>
      <c r="G38" s="6"/>
      <c r="H38" s="6"/>
      <c r="I38" s="28"/>
      <c r="J38" s="30"/>
      <c r="K38" s="30"/>
      <c r="L38" s="30"/>
      <c r="M38" s="4"/>
    </row>
    <row r="39" spans="1:13" x14ac:dyDescent="0.25">
      <c r="A39" s="9"/>
      <c r="B39" s="18" t="s">
        <v>42</v>
      </c>
      <c r="C39" s="2"/>
      <c r="D39" s="2" t="s">
        <v>61</v>
      </c>
      <c r="E39" s="2" t="s">
        <v>57</v>
      </c>
      <c r="F39" s="15" t="s">
        <v>66</v>
      </c>
      <c r="G39" s="6"/>
      <c r="H39" s="6"/>
      <c r="I39" s="28"/>
      <c r="J39" s="30"/>
      <c r="K39" s="30"/>
      <c r="L39" s="30"/>
      <c r="M39" s="4"/>
    </row>
    <row r="40" spans="1:13" x14ac:dyDescent="0.25">
      <c r="A40" s="9"/>
      <c r="B40" s="18" t="s">
        <v>43</v>
      </c>
      <c r="C40" s="2"/>
      <c r="D40" s="2" t="s">
        <v>62</v>
      </c>
      <c r="E40" s="2" t="s">
        <v>58</v>
      </c>
      <c r="F40" s="15" t="s">
        <v>66</v>
      </c>
      <c r="G40" s="6"/>
      <c r="H40" s="6"/>
      <c r="I40" s="28"/>
      <c r="J40" s="30"/>
      <c r="K40" s="30"/>
      <c r="L40" s="30"/>
      <c r="M40" s="4"/>
    </row>
    <row r="41" spans="1:13" x14ac:dyDescent="0.25">
      <c r="A41" s="9"/>
      <c r="B41" s="18" t="s">
        <v>44</v>
      </c>
      <c r="C41" s="2"/>
      <c r="D41" s="24" t="s">
        <v>63</v>
      </c>
      <c r="E41" s="2" t="s">
        <v>56</v>
      </c>
      <c r="F41" s="15" t="s">
        <v>67</v>
      </c>
      <c r="G41" s="6"/>
      <c r="H41" s="6"/>
      <c r="I41" s="28"/>
      <c r="J41" s="30"/>
      <c r="K41" s="30"/>
      <c r="L41" s="30"/>
      <c r="M41" s="4"/>
    </row>
    <row r="42" spans="1:13" x14ac:dyDescent="0.25">
      <c r="A42" s="9"/>
      <c r="B42" s="18" t="s">
        <v>45</v>
      </c>
      <c r="C42" s="2"/>
      <c r="D42" s="24" t="s">
        <v>63</v>
      </c>
      <c r="E42" s="2" t="s">
        <v>56</v>
      </c>
      <c r="F42" s="15" t="s">
        <v>67</v>
      </c>
      <c r="G42" s="6"/>
      <c r="H42" s="6"/>
      <c r="I42" s="28"/>
      <c r="J42" s="30"/>
      <c r="K42" s="30"/>
      <c r="L42" s="30"/>
      <c r="M42" s="4"/>
    </row>
    <row r="43" spans="1:13" x14ac:dyDescent="0.25">
      <c r="A43" s="9"/>
      <c r="B43" s="18" t="s">
        <v>46</v>
      </c>
      <c r="C43" s="2"/>
      <c r="D43" s="24" t="s">
        <v>63</v>
      </c>
      <c r="E43" s="2" t="s">
        <v>56</v>
      </c>
      <c r="F43" s="15" t="s">
        <v>67</v>
      </c>
      <c r="G43" s="6"/>
      <c r="H43" s="6"/>
      <c r="I43" s="28"/>
      <c r="J43" s="30"/>
      <c r="K43" s="30"/>
      <c r="L43" s="30"/>
      <c r="M43" s="4"/>
    </row>
    <row r="44" spans="1:13" x14ac:dyDescent="0.25">
      <c r="A44" s="9"/>
      <c r="B44" s="18" t="s">
        <v>47</v>
      </c>
      <c r="C44" s="2"/>
      <c r="D44" s="24" t="s">
        <v>64</v>
      </c>
      <c r="E44" s="2" t="s">
        <v>59</v>
      </c>
      <c r="F44" s="15"/>
      <c r="G44" s="6"/>
      <c r="H44" s="6"/>
      <c r="I44" s="28"/>
      <c r="J44" s="30"/>
      <c r="K44" s="30"/>
      <c r="L44" s="30"/>
      <c r="M44" s="4"/>
    </row>
    <row r="45" spans="1:13" x14ac:dyDescent="0.25">
      <c r="A45" s="9"/>
      <c r="B45" s="18"/>
      <c r="C45" s="2"/>
      <c r="D45" s="2"/>
      <c r="F45" s="15"/>
      <c r="G45" s="6"/>
      <c r="H45" s="6"/>
      <c r="I45" s="28"/>
      <c r="J45" s="30"/>
      <c r="K45" s="30"/>
      <c r="L45" s="30"/>
      <c r="M45" s="4"/>
    </row>
    <row r="46" spans="1:13" x14ac:dyDescent="0.25">
      <c r="A46" s="9"/>
      <c r="B46" s="18" t="s">
        <v>48</v>
      </c>
      <c r="C46" s="2"/>
      <c r="D46" s="2"/>
      <c r="F46" s="15"/>
      <c r="G46" s="6"/>
      <c r="H46" s="6"/>
      <c r="I46" s="28"/>
      <c r="J46" s="30"/>
      <c r="K46" s="30"/>
      <c r="L46" s="30"/>
      <c r="M46" s="4"/>
    </row>
    <row r="47" spans="1:13" x14ac:dyDescent="0.25">
      <c r="A47" s="9"/>
      <c r="B47" s="18" t="s">
        <v>50</v>
      </c>
      <c r="C47" s="2"/>
      <c r="D47" s="2"/>
      <c r="E47" s="24" t="s">
        <v>68</v>
      </c>
      <c r="F47" s="15"/>
      <c r="G47" s="6" t="s">
        <v>70</v>
      </c>
      <c r="H47" s="6">
        <v>25</v>
      </c>
      <c r="I47" s="30">
        <v>205400</v>
      </c>
      <c r="J47" s="30">
        <f>H47*I47</f>
        <v>5135000</v>
      </c>
      <c r="K47" s="30"/>
      <c r="L47" s="30"/>
      <c r="M47" s="4"/>
    </row>
    <row r="48" spans="1:13" x14ac:dyDescent="0.25">
      <c r="A48" s="9"/>
      <c r="B48" s="18" t="s">
        <v>49</v>
      </c>
      <c r="C48" s="2"/>
      <c r="D48" s="2"/>
      <c r="E48" s="24" t="s">
        <v>68</v>
      </c>
      <c r="F48" s="15"/>
      <c r="G48" s="6" t="s">
        <v>70</v>
      </c>
      <c r="H48" s="6">
        <v>25</v>
      </c>
      <c r="I48" s="30">
        <v>21700</v>
      </c>
      <c r="J48" s="30">
        <f t="shared" ref="J48:J57" si="1">H48*I48</f>
        <v>542500</v>
      </c>
      <c r="K48" s="30"/>
      <c r="L48" s="30"/>
      <c r="M48" s="4"/>
    </row>
    <row r="49" spans="1:13" x14ac:dyDescent="0.25">
      <c r="A49" s="9"/>
      <c r="B49" s="18" t="s">
        <v>51</v>
      </c>
      <c r="C49" s="2"/>
      <c r="D49" s="2"/>
      <c r="E49" s="24" t="s">
        <v>68</v>
      </c>
      <c r="F49" s="15"/>
      <c r="G49" s="6" t="s">
        <v>70</v>
      </c>
      <c r="H49" s="6">
        <v>250</v>
      </c>
      <c r="I49" s="30">
        <v>104000</v>
      </c>
      <c r="J49" s="30">
        <f t="shared" si="1"/>
        <v>26000000</v>
      </c>
      <c r="K49" s="30"/>
      <c r="L49" s="30"/>
      <c r="M49" s="4"/>
    </row>
    <row r="50" spans="1:13" x14ac:dyDescent="0.25">
      <c r="A50" s="9"/>
      <c r="B50" s="18" t="s">
        <v>52</v>
      </c>
      <c r="C50" s="2"/>
      <c r="D50" s="2"/>
      <c r="E50" s="24" t="s">
        <v>68</v>
      </c>
      <c r="F50" s="15"/>
      <c r="G50" s="6" t="s">
        <v>70</v>
      </c>
      <c r="H50" s="6">
        <v>300</v>
      </c>
      <c r="I50" s="30">
        <v>33200</v>
      </c>
      <c r="J50" s="30">
        <f t="shared" si="1"/>
        <v>9960000</v>
      </c>
      <c r="K50" s="30"/>
      <c r="L50" s="30"/>
      <c r="M50" s="4"/>
    </row>
    <row r="51" spans="1:13" x14ac:dyDescent="0.25">
      <c r="A51" s="9"/>
      <c r="B51" s="18" t="s">
        <v>53</v>
      </c>
      <c r="C51" s="2"/>
      <c r="D51" s="2"/>
      <c r="E51" s="24" t="s">
        <v>68</v>
      </c>
      <c r="F51" s="15"/>
      <c r="G51" s="6" t="s">
        <v>70</v>
      </c>
      <c r="H51" s="6">
        <v>300</v>
      </c>
      <c r="I51" s="30">
        <v>16300</v>
      </c>
      <c r="J51" s="30">
        <f t="shared" si="1"/>
        <v>4890000</v>
      </c>
      <c r="K51" s="30"/>
      <c r="L51" s="30"/>
      <c r="M51" s="4"/>
    </row>
    <row r="52" spans="1:13" x14ac:dyDescent="0.25">
      <c r="A52" s="9"/>
      <c r="B52" s="18" t="s">
        <v>54</v>
      </c>
      <c r="C52" s="2"/>
      <c r="D52" s="2"/>
      <c r="F52" s="15"/>
      <c r="G52" s="6" t="s">
        <v>12</v>
      </c>
      <c r="H52" s="6">
        <v>1</v>
      </c>
      <c r="I52" s="30">
        <v>2324900</v>
      </c>
      <c r="J52" s="30">
        <f t="shared" si="1"/>
        <v>2324900</v>
      </c>
      <c r="K52" s="30"/>
      <c r="L52" s="30"/>
      <c r="M52" s="4"/>
    </row>
    <row r="53" spans="1:13" x14ac:dyDescent="0.25">
      <c r="A53" s="9"/>
      <c r="B53" s="18"/>
      <c r="C53" s="2"/>
      <c r="D53" s="2"/>
      <c r="F53" s="15"/>
      <c r="G53" s="6"/>
      <c r="H53" s="6"/>
      <c r="I53" s="30"/>
      <c r="J53" s="30"/>
      <c r="K53" s="30"/>
      <c r="L53" s="30"/>
      <c r="M53" s="4"/>
    </row>
    <row r="54" spans="1:13" x14ac:dyDescent="0.25">
      <c r="A54" s="9"/>
      <c r="B54" s="18" t="s">
        <v>17</v>
      </c>
      <c r="C54" s="2"/>
      <c r="D54" s="2"/>
      <c r="F54" s="15"/>
      <c r="G54" s="6" t="s">
        <v>12</v>
      </c>
      <c r="H54" s="6">
        <v>1</v>
      </c>
      <c r="I54" s="30">
        <v>3514600</v>
      </c>
      <c r="J54" s="30">
        <f t="shared" si="1"/>
        <v>3514600</v>
      </c>
      <c r="K54" s="30"/>
      <c r="L54" s="30"/>
      <c r="M54" s="4"/>
    </row>
    <row r="55" spans="1:13" x14ac:dyDescent="0.25">
      <c r="A55" s="9"/>
      <c r="B55" s="18" t="s">
        <v>18</v>
      </c>
      <c r="C55" s="2"/>
      <c r="D55" s="2"/>
      <c r="F55" s="15"/>
      <c r="G55" s="6" t="s">
        <v>12</v>
      </c>
      <c r="H55" s="6">
        <v>1</v>
      </c>
      <c r="I55" s="30">
        <v>3220300</v>
      </c>
      <c r="J55" s="30">
        <f t="shared" si="1"/>
        <v>3220300</v>
      </c>
      <c r="K55" s="30"/>
      <c r="L55" s="30"/>
      <c r="M55" s="4"/>
    </row>
    <row r="56" spans="1:13" x14ac:dyDescent="0.25">
      <c r="A56" s="9"/>
      <c r="B56" s="18" t="s">
        <v>19</v>
      </c>
      <c r="C56" s="2"/>
      <c r="D56" s="2"/>
      <c r="F56" s="15"/>
      <c r="G56" s="6" t="s">
        <v>12</v>
      </c>
      <c r="H56" s="6">
        <v>1</v>
      </c>
      <c r="I56" s="30">
        <v>2146900</v>
      </c>
      <c r="J56" s="30">
        <f t="shared" si="1"/>
        <v>2146900</v>
      </c>
      <c r="K56" s="30"/>
      <c r="L56" s="30"/>
      <c r="M56" s="4"/>
    </row>
    <row r="57" spans="1:13" x14ac:dyDescent="0.25">
      <c r="A57" s="9"/>
      <c r="B57" s="18" t="s">
        <v>55</v>
      </c>
      <c r="C57" s="2"/>
      <c r="D57" s="2"/>
      <c r="F57" s="15"/>
      <c r="G57" s="6" t="s">
        <v>12</v>
      </c>
      <c r="H57" s="6">
        <v>1</v>
      </c>
      <c r="I57" s="30">
        <v>444100</v>
      </c>
      <c r="J57" s="30">
        <f t="shared" si="1"/>
        <v>444100</v>
      </c>
      <c r="K57" s="30"/>
      <c r="L57" s="30"/>
      <c r="M57" s="4"/>
    </row>
    <row r="58" spans="1:13" x14ac:dyDescent="0.25">
      <c r="A58" s="9"/>
      <c r="B58" s="18"/>
      <c r="C58" s="2"/>
      <c r="D58" s="2"/>
      <c r="F58" s="15"/>
      <c r="G58" s="6"/>
      <c r="H58" s="6"/>
      <c r="I58" s="28"/>
      <c r="J58" s="30"/>
      <c r="K58" s="30"/>
      <c r="L58" s="30"/>
      <c r="M58" s="4"/>
    </row>
    <row r="59" spans="1:13" x14ac:dyDescent="0.25">
      <c r="A59" s="9"/>
      <c r="B59" s="18" t="s">
        <v>21</v>
      </c>
      <c r="C59" s="2"/>
      <c r="D59" s="2"/>
      <c r="F59" s="15"/>
      <c r="G59" s="6" t="s">
        <v>12</v>
      </c>
      <c r="H59" s="6">
        <v>1</v>
      </c>
      <c r="I59" s="28"/>
      <c r="J59" s="30"/>
      <c r="K59" s="30">
        <v>16235300</v>
      </c>
      <c r="L59" s="30">
        <f>H59*K59</f>
        <v>16235300</v>
      </c>
      <c r="M59" s="4"/>
    </row>
    <row r="60" spans="1:13" x14ac:dyDescent="0.25">
      <c r="A60" s="9"/>
      <c r="B60" s="18"/>
      <c r="C60" s="2"/>
      <c r="D60" s="2"/>
      <c r="F60" s="15"/>
      <c r="G60" s="6"/>
      <c r="H60" s="6"/>
      <c r="I60" s="28"/>
      <c r="J60" s="30"/>
      <c r="K60" s="30"/>
      <c r="L60" s="30"/>
      <c r="M60" s="4"/>
    </row>
    <row r="61" spans="1:13" x14ac:dyDescent="0.25">
      <c r="A61" s="12"/>
      <c r="B61" s="19" t="s">
        <v>69</v>
      </c>
      <c r="C61" s="22"/>
      <c r="D61" s="22"/>
      <c r="E61" s="22"/>
      <c r="F61" s="21"/>
      <c r="G61" s="13"/>
      <c r="H61" s="13"/>
      <c r="I61" s="31"/>
      <c r="J61" s="32">
        <f>SUM(J34:J60)</f>
        <v>79647000</v>
      </c>
      <c r="K61" s="32"/>
      <c r="L61" s="32">
        <f>SUM(L59)</f>
        <v>16235300</v>
      </c>
      <c r="M61" s="14"/>
    </row>
    <row r="62" spans="1:13" x14ac:dyDescent="0.25">
      <c r="A62" s="9"/>
      <c r="B62" s="18"/>
      <c r="C62" s="2"/>
      <c r="D62" s="2"/>
      <c r="F62" s="15"/>
      <c r="G62" s="6"/>
      <c r="H62" s="6"/>
      <c r="I62" s="28"/>
      <c r="J62" s="30"/>
      <c r="K62" s="30"/>
      <c r="L62" s="30"/>
      <c r="M62" s="4"/>
    </row>
    <row r="63" spans="1:13" x14ac:dyDescent="0.25">
      <c r="A63" s="33">
        <v>3</v>
      </c>
      <c r="B63" s="17" t="s">
        <v>71</v>
      </c>
      <c r="C63" s="2"/>
      <c r="D63" s="2"/>
      <c r="F63" s="15"/>
      <c r="G63" s="6"/>
      <c r="H63" s="6"/>
      <c r="I63" s="28"/>
      <c r="J63" s="30"/>
      <c r="K63" s="30"/>
      <c r="L63" s="30"/>
      <c r="M63" s="4"/>
    </row>
    <row r="64" spans="1:13" x14ac:dyDescent="0.25">
      <c r="A64" s="9"/>
      <c r="B64" s="18"/>
      <c r="C64" s="2"/>
      <c r="D64" s="2"/>
      <c r="F64" s="15"/>
      <c r="G64" s="6"/>
      <c r="H64" s="6"/>
      <c r="I64" s="28"/>
      <c r="J64" s="30"/>
      <c r="K64" s="30"/>
      <c r="L64" s="30"/>
      <c r="M64" s="4"/>
    </row>
    <row r="65" spans="1:13" x14ac:dyDescent="0.25">
      <c r="A65" s="9"/>
      <c r="B65" s="18" t="s">
        <v>72</v>
      </c>
      <c r="C65" s="2" t="s">
        <v>73</v>
      </c>
      <c r="D65" s="2" t="s">
        <v>74</v>
      </c>
      <c r="E65" s="24" t="s">
        <v>75</v>
      </c>
      <c r="F65" s="15"/>
      <c r="G65" s="6" t="s">
        <v>101</v>
      </c>
      <c r="H65" s="6">
        <v>20</v>
      </c>
      <c r="I65" s="25">
        <v>177100</v>
      </c>
      <c r="J65" s="30">
        <f>H65*I65</f>
        <v>3542000</v>
      </c>
      <c r="K65" s="30"/>
      <c r="L65" s="30"/>
      <c r="M65" s="4"/>
    </row>
    <row r="66" spans="1:13" x14ac:dyDescent="0.25">
      <c r="A66" s="9"/>
      <c r="B66" s="18" t="s">
        <v>72</v>
      </c>
      <c r="C66" s="2" t="s">
        <v>73</v>
      </c>
      <c r="D66" s="2" t="s">
        <v>74</v>
      </c>
      <c r="E66" s="24" t="s">
        <v>76</v>
      </c>
      <c r="F66" s="15"/>
      <c r="G66" s="6" t="s">
        <v>101</v>
      </c>
      <c r="H66" s="6">
        <v>18</v>
      </c>
      <c r="I66" s="25">
        <v>176500</v>
      </c>
      <c r="J66" s="30">
        <f t="shared" ref="J66:J89" si="2">H66*I66</f>
        <v>3177000</v>
      </c>
      <c r="K66" s="30"/>
      <c r="L66" s="30"/>
      <c r="M66" s="4"/>
    </row>
    <row r="67" spans="1:13" x14ac:dyDescent="0.25">
      <c r="A67" s="9"/>
      <c r="B67" s="18" t="s">
        <v>72</v>
      </c>
      <c r="C67" s="2" t="s">
        <v>73</v>
      </c>
      <c r="D67" s="2" t="s">
        <v>74</v>
      </c>
      <c r="E67" s="24" t="s">
        <v>77</v>
      </c>
      <c r="F67" s="15"/>
      <c r="G67" s="6" t="s">
        <v>101</v>
      </c>
      <c r="H67" s="6">
        <v>4</v>
      </c>
      <c r="I67" s="25">
        <v>129300</v>
      </c>
      <c r="J67" s="30">
        <f t="shared" si="2"/>
        <v>517200</v>
      </c>
      <c r="K67" s="30"/>
      <c r="L67" s="30"/>
      <c r="M67" s="4"/>
    </row>
    <row r="68" spans="1:13" x14ac:dyDescent="0.25">
      <c r="A68" s="9"/>
      <c r="B68" s="18" t="s">
        <v>72</v>
      </c>
      <c r="C68" s="24" t="s">
        <v>73</v>
      </c>
      <c r="D68" s="24" t="s">
        <v>74</v>
      </c>
      <c r="E68" s="24" t="s">
        <v>78</v>
      </c>
      <c r="F68" s="15"/>
      <c r="G68" s="6" t="s">
        <v>101</v>
      </c>
      <c r="H68" s="6">
        <v>3</v>
      </c>
      <c r="I68" s="25">
        <v>121300</v>
      </c>
      <c r="J68" s="30">
        <f t="shared" si="2"/>
        <v>363900</v>
      </c>
      <c r="K68" s="30"/>
      <c r="L68" s="30"/>
      <c r="M68" s="4"/>
    </row>
    <row r="69" spans="1:13" x14ac:dyDescent="0.25">
      <c r="A69" s="9"/>
      <c r="B69" s="18" t="s">
        <v>79</v>
      </c>
      <c r="C69" s="2"/>
      <c r="D69" s="2"/>
      <c r="F69" s="15"/>
      <c r="G69" s="6" t="s">
        <v>23</v>
      </c>
      <c r="H69" s="6">
        <v>1</v>
      </c>
      <c r="I69" s="25">
        <v>3872200</v>
      </c>
      <c r="J69" s="30">
        <f t="shared" si="2"/>
        <v>3872200</v>
      </c>
      <c r="K69" s="30"/>
      <c r="L69" s="30"/>
      <c r="M69" s="4"/>
    </row>
    <row r="70" spans="1:13" x14ac:dyDescent="0.25">
      <c r="A70" s="9"/>
      <c r="B70" s="18" t="s">
        <v>80</v>
      </c>
      <c r="C70" s="24" t="s">
        <v>87</v>
      </c>
      <c r="D70" s="2"/>
      <c r="E70" s="24" t="s">
        <v>77</v>
      </c>
      <c r="F70" s="15" t="s">
        <v>96</v>
      </c>
      <c r="G70" s="6"/>
      <c r="H70" s="6"/>
      <c r="I70" s="25"/>
      <c r="J70" s="30"/>
      <c r="K70" s="30"/>
      <c r="L70" s="30"/>
      <c r="M70" s="4"/>
    </row>
    <row r="71" spans="1:13" x14ac:dyDescent="0.25">
      <c r="A71" s="9"/>
      <c r="B71" s="18" t="s">
        <v>81</v>
      </c>
      <c r="C71" s="24" t="s">
        <v>87</v>
      </c>
      <c r="D71" s="2"/>
      <c r="E71" s="24" t="s">
        <v>78</v>
      </c>
      <c r="F71" s="15" t="s">
        <v>96</v>
      </c>
      <c r="G71" s="6"/>
      <c r="H71" s="6"/>
      <c r="I71" s="25"/>
      <c r="J71" s="30"/>
      <c r="K71" s="30"/>
      <c r="L71" s="30"/>
      <c r="M71" s="4"/>
    </row>
    <row r="72" spans="1:13" x14ac:dyDescent="0.25">
      <c r="A72" s="9"/>
      <c r="B72" s="18" t="s">
        <v>82</v>
      </c>
      <c r="C72" s="24" t="s">
        <v>87</v>
      </c>
      <c r="D72" s="2"/>
      <c r="E72" s="24" t="s">
        <v>88</v>
      </c>
      <c r="F72" s="15" t="s">
        <v>96</v>
      </c>
      <c r="G72" s="6"/>
      <c r="H72" s="6"/>
      <c r="I72" s="25"/>
      <c r="J72" s="30"/>
      <c r="K72" s="30"/>
      <c r="L72" s="30"/>
      <c r="M72" s="4"/>
    </row>
    <row r="73" spans="1:13" x14ac:dyDescent="0.25">
      <c r="A73" s="9"/>
      <c r="B73" s="18" t="s">
        <v>83</v>
      </c>
      <c r="C73" s="24" t="s">
        <v>87</v>
      </c>
      <c r="D73" s="2"/>
      <c r="E73" s="24" t="s">
        <v>89</v>
      </c>
      <c r="F73" s="15" t="s">
        <v>97</v>
      </c>
      <c r="G73" s="6"/>
      <c r="H73" s="6"/>
      <c r="I73" s="25"/>
      <c r="J73" s="30"/>
      <c r="K73" s="30"/>
      <c r="L73" s="30"/>
      <c r="M73" s="4"/>
    </row>
    <row r="74" spans="1:13" x14ac:dyDescent="0.25">
      <c r="A74" s="9"/>
      <c r="B74" s="18" t="s">
        <v>83</v>
      </c>
      <c r="C74" s="24" t="s">
        <v>87</v>
      </c>
      <c r="D74" s="2"/>
      <c r="E74" s="24" t="s">
        <v>90</v>
      </c>
      <c r="F74" s="15" t="s">
        <v>98</v>
      </c>
      <c r="G74" s="6"/>
      <c r="H74" s="6"/>
      <c r="I74" s="25"/>
      <c r="J74" s="30"/>
      <c r="K74" s="30"/>
      <c r="L74" s="30"/>
      <c r="M74" s="4"/>
    </row>
    <row r="75" spans="1:13" x14ac:dyDescent="0.25">
      <c r="A75" s="9"/>
      <c r="B75" s="18" t="s">
        <v>80</v>
      </c>
      <c r="C75" s="24" t="s">
        <v>87</v>
      </c>
      <c r="D75" s="2"/>
      <c r="E75" s="24" t="s">
        <v>76</v>
      </c>
      <c r="F75" s="15" t="s">
        <v>98</v>
      </c>
      <c r="G75" s="6"/>
      <c r="H75" s="6"/>
      <c r="I75" s="25"/>
      <c r="J75" s="30"/>
      <c r="K75" s="30"/>
      <c r="L75" s="30"/>
      <c r="M75" s="4"/>
    </row>
    <row r="76" spans="1:13" x14ac:dyDescent="0.25">
      <c r="A76" s="9"/>
      <c r="B76" s="18" t="s">
        <v>84</v>
      </c>
      <c r="C76" s="24" t="s">
        <v>87</v>
      </c>
      <c r="D76" s="2"/>
      <c r="E76" s="24" t="s">
        <v>91</v>
      </c>
      <c r="F76" s="15" t="s">
        <v>97</v>
      </c>
      <c r="G76" s="6"/>
      <c r="H76" s="6"/>
      <c r="I76" s="25"/>
      <c r="J76" s="30"/>
      <c r="K76" s="30"/>
      <c r="L76" s="30"/>
      <c r="M76" s="4"/>
    </row>
    <row r="77" spans="1:13" x14ac:dyDescent="0.25">
      <c r="A77" s="9"/>
      <c r="B77" s="18" t="s">
        <v>85</v>
      </c>
      <c r="C77" s="24" t="s">
        <v>87</v>
      </c>
      <c r="D77" s="2"/>
      <c r="E77" s="24" t="s">
        <v>92</v>
      </c>
      <c r="F77" s="15" t="s">
        <v>99</v>
      </c>
      <c r="G77" s="6"/>
      <c r="H77" s="6"/>
      <c r="I77" s="25"/>
      <c r="J77" s="30"/>
      <c r="K77" s="30"/>
      <c r="L77" s="30"/>
      <c r="M77" s="4"/>
    </row>
    <row r="78" spans="1:13" x14ac:dyDescent="0.25">
      <c r="A78" s="9"/>
      <c r="B78" s="18" t="s">
        <v>85</v>
      </c>
      <c r="C78" s="24" t="s">
        <v>87</v>
      </c>
      <c r="D78" s="2"/>
      <c r="E78" s="24" t="s">
        <v>75</v>
      </c>
      <c r="F78" s="15" t="s">
        <v>100</v>
      </c>
      <c r="G78" s="6"/>
      <c r="H78" s="6"/>
      <c r="I78" s="25"/>
      <c r="J78" s="30"/>
      <c r="K78" s="30"/>
      <c r="L78" s="30"/>
      <c r="M78" s="4"/>
    </row>
    <row r="79" spans="1:13" x14ac:dyDescent="0.25">
      <c r="A79" s="9"/>
      <c r="B79" s="18" t="s">
        <v>86</v>
      </c>
      <c r="C79" s="24" t="s">
        <v>87</v>
      </c>
      <c r="D79" s="2"/>
      <c r="E79" s="24" t="s">
        <v>75</v>
      </c>
      <c r="F79" s="15" t="s">
        <v>98</v>
      </c>
      <c r="G79" s="6"/>
      <c r="H79" s="6"/>
      <c r="I79" s="25"/>
      <c r="J79" s="30"/>
      <c r="K79" s="30"/>
      <c r="L79" s="30"/>
      <c r="M79" s="4"/>
    </row>
    <row r="80" spans="1:13" x14ac:dyDescent="0.25">
      <c r="A80" s="9"/>
      <c r="B80" s="18"/>
      <c r="C80" s="2"/>
      <c r="D80" s="2"/>
      <c r="F80" s="15"/>
      <c r="G80" s="6"/>
      <c r="H80" s="6"/>
      <c r="I80" s="25"/>
      <c r="J80" s="30"/>
      <c r="K80" s="30"/>
      <c r="L80" s="30"/>
      <c r="M80" s="4"/>
    </row>
    <row r="81" spans="1:13" x14ac:dyDescent="0.25">
      <c r="A81" s="9"/>
      <c r="B81" s="18" t="s">
        <v>93</v>
      </c>
      <c r="C81" s="24"/>
      <c r="D81" s="2"/>
      <c r="E81" s="24" t="s">
        <v>75</v>
      </c>
      <c r="F81" s="15" t="s">
        <v>102</v>
      </c>
      <c r="G81" s="6" t="s">
        <v>23</v>
      </c>
      <c r="H81" s="6">
        <v>1</v>
      </c>
      <c r="I81" s="25">
        <v>6801100</v>
      </c>
      <c r="J81" s="30">
        <f t="shared" si="2"/>
        <v>6801100</v>
      </c>
      <c r="K81" s="30"/>
      <c r="L81" s="30"/>
      <c r="M81" s="4"/>
    </row>
    <row r="82" spans="1:13" x14ac:dyDescent="0.25">
      <c r="A82" s="9"/>
      <c r="B82" s="18" t="s">
        <v>94</v>
      </c>
      <c r="C82" s="24"/>
      <c r="D82" s="2"/>
      <c r="E82" s="24" t="s">
        <v>76</v>
      </c>
      <c r="F82" s="15" t="s">
        <v>102</v>
      </c>
      <c r="G82" s="6" t="s">
        <v>23</v>
      </c>
      <c r="H82" s="6">
        <v>1</v>
      </c>
      <c r="I82" s="25">
        <v>345200</v>
      </c>
      <c r="J82" s="30">
        <f t="shared" si="2"/>
        <v>345200</v>
      </c>
      <c r="K82" s="30"/>
      <c r="L82" s="30"/>
      <c r="M82" s="4"/>
    </row>
    <row r="83" spans="1:13" x14ac:dyDescent="0.25">
      <c r="A83" s="9"/>
      <c r="B83" s="18" t="s">
        <v>94</v>
      </c>
      <c r="C83" s="24"/>
      <c r="D83" s="2"/>
      <c r="E83" s="24" t="s">
        <v>78</v>
      </c>
      <c r="F83" s="15" t="s">
        <v>102</v>
      </c>
      <c r="G83" s="6" t="s">
        <v>23</v>
      </c>
      <c r="H83" s="6">
        <v>20</v>
      </c>
      <c r="I83" s="25">
        <v>197600</v>
      </c>
      <c r="J83" s="30">
        <f t="shared" si="2"/>
        <v>3952000</v>
      </c>
      <c r="K83" s="30"/>
      <c r="L83" s="30"/>
      <c r="M83" s="4"/>
    </row>
    <row r="84" spans="1:13" x14ac:dyDescent="0.25">
      <c r="A84" s="9"/>
      <c r="B84" s="18" t="s">
        <v>95</v>
      </c>
      <c r="C84" s="24"/>
      <c r="D84" s="2"/>
      <c r="E84" s="24" t="s">
        <v>78</v>
      </c>
      <c r="F84" s="15" t="s">
        <v>103</v>
      </c>
      <c r="G84" s="6" t="s">
        <v>23</v>
      </c>
      <c r="H84" s="6">
        <v>20</v>
      </c>
      <c r="I84" s="25">
        <v>143500</v>
      </c>
      <c r="J84" s="30">
        <f t="shared" si="2"/>
        <v>2870000</v>
      </c>
      <c r="K84" s="30"/>
      <c r="L84" s="30"/>
      <c r="M84" s="4"/>
    </row>
    <row r="85" spans="1:13" x14ac:dyDescent="0.25">
      <c r="A85" s="9"/>
      <c r="B85" s="18"/>
      <c r="C85" s="2"/>
      <c r="D85" s="2"/>
      <c r="F85" s="15"/>
      <c r="G85" s="6"/>
      <c r="H85" s="6"/>
      <c r="I85" s="25"/>
      <c r="J85" s="30"/>
      <c r="K85" s="30"/>
      <c r="L85" s="30"/>
      <c r="M85" s="4"/>
    </row>
    <row r="86" spans="1:13" x14ac:dyDescent="0.25">
      <c r="A86" s="9"/>
      <c r="B86" s="18" t="s">
        <v>18</v>
      </c>
      <c r="C86" s="2"/>
      <c r="D86" s="2"/>
      <c r="F86" s="15"/>
      <c r="G86" s="6" t="s">
        <v>12</v>
      </c>
      <c r="H86" s="6">
        <v>1</v>
      </c>
      <c r="I86" s="25">
        <v>3790300</v>
      </c>
      <c r="J86" s="30">
        <f t="shared" si="2"/>
        <v>3790300</v>
      </c>
      <c r="K86" s="30"/>
      <c r="L86" s="30"/>
      <c r="M86" s="4"/>
    </row>
    <row r="87" spans="1:13" x14ac:dyDescent="0.25">
      <c r="A87" s="9"/>
      <c r="B87" s="18" t="s">
        <v>19</v>
      </c>
      <c r="C87" s="2"/>
      <c r="D87" s="2"/>
      <c r="F87" s="15"/>
      <c r="G87" s="6" t="s">
        <v>12</v>
      </c>
      <c r="H87" s="6">
        <v>1</v>
      </c>
      <c r="I87" s="25">
        <v>2526900</v>
      </c>
      <c r="J87" s="30">
        <f t="shared" si="2"/>
        <v>2526900</v>
      </c>
      <c r="K87" s="30"/>
      <c r="L87" s="30"/>
      <c r="M87" s="4"/>
    </row>
    <row r="88" spans="1:13" x14ac:dyDescent="0.25">
      <c r="A88" s="9"/>
      <c r="B88" s="18" t="s">
        <v>17</v>
      </c>
      <c r="C88" s="2"/>
      <c r="D88" s="2"/>
      <c r="F88" s="15"/>
      <c r="G88" s="6" t="s">
        <v>12</v>
      </c>
      <c r="H88" s="6">
        <v>1</v>
      </c>
      <c r="I88" s="25">
        <v>1283400</v>
      </c>
      <c r="J88" s="30">
        <f t="shared" si="2"/>
        <v>1283400</v>
      </c>
      <c r="K88" s="30"/>
      <c r="L88" s="30"/>
      <c r="M88" s="4"/>
    </row>
    <row r="89" spans="1:13" x14ac:dyDescent="0.25">
      <c r="A89" s="9"/>
      <c r="B89" s="18" t="s">
        <v>20</v>
      </c>
      <c r="C89" s="2"/>
      <c r="D89" s="2"/>
      <c r="F89" s="15"/>
      <c r="G89" s="6" t="s">
        <v>12</v>
      </c>
      <c r="H89" s="6">
        <v>1</v>
      </c>
      <c r="I89" s="25">
        <v>379000</v>
      </c>
      <c r="J89" s="30">
        <f t="shared" si="2"/>
        <v>379000</v>
      </c>
      <c r="K89" s="30"/>
      <c r="L89" s="30"/>
      <c r="M89" s="4"/>
    </row>
    <row r="90" spans="1:13" x14ac:dyDescent="0.25">
      <c r="A90" s="9"/>
      <c r="B90" s="18"/>
      <c r="C90" s="2"/>
      <c r="D90" s="2"/>
      <c r="F90" s="15"/>
      <c r="G90" s="6"/>
      <c r="H90" s="6"/>
      <c r="I90" s="28"/>
      <c r="J90" s="30"/>
      <c r="K90" s="30"/>
      <c r="L90" s="30"/>
      <c r="M90" s="4"/>
    </row>
    <row r="91" spans="1:13" x14ac:dyDescent="0.25">
      <c r="A91" s="9"/>
      <c r="B91" s="18" t="s">
        <v>21</v>
      </c>
      <c r="C91" s="2"/>
      <c r="D91" s="2"/>
      <c r="F91" s="15"/>
      <c r="G91" s="6" t="s">
        <v>12</v>
      </c>
      <c r="H91" s="6">
        <v>1</v>
      </c>
      <c r="I91" s="28"/>
      <c r="J91" s="30"/>
      <c r="K91" s="30">
        <v>11364140</v>
      </c>
      <c r="L91" s="30">
        <f>H91*K91</f>
        <v>11364140</v>
      </c>
      <c r="M91" s="4"/>
    </row>
    <row r="92" spans="1:13" x14ac:dyDescent="0.25">
      <c r="A92" s="9"/>
      <c r="B92" s="18"/>
      <c r="C92" s="2"/>
      <c r="D92" s="2"/>
      <c r="F92" s="15"/>
      <c r="G92" s="6"/>
      <c r="H92" s="6"/>
      <c r="I92" s="28"/>
      <c r="J92" s="30"/>
      <c r="K92" s="30"/>
      <c r="L92" s="30"/>
      <c r="M92" s="4"/>
    </row>
    <row r="93" spans="1:13" x14ac:dyDescent="0.25">
      <c r="A93" s="12"/>
      <c r="B93" s="19" t="s">
        <v>104</v>
      </c>
      <c r="C93" s="22"/>
      <c r="D93" s="22"/>
      <c r="E93" s="22"/>
      <c r="F93" s="21"/>
      <c r="G93" s="13"/>
      <c r="H93" s="13"/>
      <c r="I93" s="13"/>
      <c r="J93" s="14">
        <f>SUM(J65:J92)</f>
        <v>33420200</v>
      </c>
      <c r="K93" s="14"/>
      <c r="L93" s="14">
        <f>SUM(L91)</f>
        <v>11364140</v>
      </c>
      <c r="M93" s="14"/>
    </row>
    <row r="94" spans="1:13" x14ac:dyDescent="0.25">
      <c r="A94" s="10"/>
      <c r="B94" s="20"/>
      <c r="C94" s="23"/>
      <c r="D94" s="23"/>
      <c r="E94" s="23"/>
      <c r="F94" s="16"/>
      <c r="G94" s="7"/>
      <c r="H94" s="7"/>
      <c r="I94" s="7"/>
      <c r="J94" s="8"/>
      <c r="K94" s="8"/>
      <c r="L94" s="8"/>
      <c r="M94" s="4"/>
    </row>
    <row r="95" spans="1:13" ht="15.75" thickBot="1" x14ac:dyDescent="0.3">
      <c r="A95" s="37"/>
      <c r="B95" s="40" t="s">
        <v>105</v>
      </c>
      <c r="C95" s="38"/>
      <c r="D95" s="38"/>
      <c r="E95" s="38"/>
      <c r="F95" s="38"/>
      <c r="G95" s="39"/>
      <c r="H95" s="39"/>
      <c r="I95" s="34"/>
      <c r="J95" s="35">
        <f>J93+J61+J33</f>
        <v>179097100</v>
      </c>
      <c r="K95" s="35"/>
      <c r="L95" s="36">
        <f>L93+L61+L33</f>
        <v>52049440</v>
      </c>
      <c r="M95" s="41"/>
    </row>
  </sheetData>
  <mergeCells count="8">
    <mergeCell ref="M3:M5"/>
    <mergeCell ref="I4:J4"/>
    <mergeCell ref="K4:L4"/>
    <mergeCell ref="B3:F5"/>
    <mergeCell ref="A3:A5"/>
    <mergeCell ref="G3:G5"/>
    <mergeCell ref="H3:H5"/>
    <mergeCell ref="J3:L3"/>
  </mergeCells>
  <pageMargins left="0.23622047244094491" right="0.23622047244094491" top="0.74803149606299213" bottom="0.74803149606299213" header="0.31496062992125984" footer="0.31496062992125984"/>
  <pageSetup paperSize="66"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ghary R</dc:creator>
  <cp:lastModifiedBy>SALLY</cp:lastModifiedBy>
  <cp:lastPrinted>2019-07-15T16:16:39Z</cp:lastPrinted>
  <dcterms:created xsi:type="dcterms:W3CDTF">2019-07-09T13:17:03Z</dcterms:created>
  <dcterms:modified xsi:type="dcterms:W3CDTF">2019-07-16T01:41:22Z</dcterms:modified>
</cp:coreProperties>
</file>