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C32" i="1"/>
  <c r="B32" i="1"/>
  <c r="B14" i="1"/>
  <c r="B13" i="1" l="1"/>
  <c r="C14" i="1"/>
  <c r="B7" i="1"/>
  <c r="B6" i="1"/>
  <c r="G3" i="1"/>
  <c r="H3" i="1"/>
</calcChain>
</file>

<file path=xl/sharedStrings.xml><?xml version="1.0" encoding="utf-8"?>
<sst xmlns="http://schemas.openxmlformats.org/spreadsheetml/2006/main" count="31" uniqueCount="31">
  <si>
    <t>problem 1</t>
  </si>
  <si>
    <t>oil price</t>
  </si>
  <si>
    <t>gas price</t>
  </si>
  <si>
    <t>GOR</t>
  </si>
  <si>
    <t>oil Tax</t>
  </si>
  <si>
    <t>gas tax</t>
  </si>
  <si>
    <t>lease OE per month</t>
  </si>
  <si>
    <t>NRI comp.A</t>
  </si>
  <si>
    <t>company A expenes intersest</t>
  </si>
  <si>
    <t xml:space="preserve">company B expense interest </t>
  </si>
  <si>
    <t>NRI comp. B</t>
  </si>
  <si>
    <t>company A BOPM</t>
  </si>
  <si>
    <t>company B BOPM</t>
  </si>
  <si>
    <t>problem 2</t>
  </si>
  <si>
    <t>q0 BOPM</t>
  </si>
  <si>
    <t>NP model</t>
  </si>
  <si>
    <t>q1</t>
  </si>
  <si>
    <t>q2</t>
  </si>
  <si>
    <t>q3</t>
  </si>
  <si>
    <t>problem 3</t>
  </si>
  <si>
    <t xml:space="preserve">time </t>
  </si>
  <si>
    <t>production BOPM</t>
  </si>
  <si>
    <t>NP</t>
  </si>
  <si>
    <t>NP MODEL</t>
  </si>
  <si>
    <t>ai = .7</t>
  </si>
  <si>
    <t xml:space="preserve">EUR </t>
  </si>
  <si>
    <t>8937.34 barrel</t>
  </si>
  <si>
    <t xml:space="preserve">produce </t>
  </si>
  <si>
    <t>5892.34 barrel</t>
  </si>
  <si>
    <t>remainng</t>
  </si>
  <si>
    <t xml:space="preserve"> 22.34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</si>
</sst>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 v t on semi log</a:t>
            </a:r>
            <a:r>
              <a:rPr lang="en-US" sz="2000" baseline="0"/>
              <a:t> plot</a:t>
            </a:r>
            <a:endParaRPr lang="en-US" sz="2000"/>
          </a:p>
        </c:rich>
      </c:tx>
      <c:layout>
        <c:manualLayout>
          <c:xMode val="edge"/>
          <c:yMode val="edge"/>
          <c:x val="0.29560411198600178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6816504981076261"/>
                  <c:y val="5.33595800524934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2998.6e</a:t>
                    </a:r>
                    <a:r>
                      <a:rPr lang="en-US" sz="2400" baseline="30000"/>
                      <a:t>-0.7x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[zaid.xlsx]Sheet1!$B$42:$B$48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[zaid.xlsx]Sheet1!$C$42:$C$48</c:f>
              <c:numCache>
                <c:formatCode>General</c:formatCode>
                <c:ptCount val="7"/>
                <c:pt idx="0">
                  <c:v>3000</c:v>
                </c:pt>
                <c:pt idx="1">
                  <c:v>1490</c:v>
                </c:pt>
                <c:pt idx="2">
                  <c:v>740</c:v>
                </c:pt>
                <c:pt idx="3">
                  <c:v>367</c:v>
                </c:pt>
                <c:pt idx="4">
                  <c:v>182</c:v>
                </c:pt>
                <c:pt idx="5">
                  <c:v>91</c:v>
                </c:pt>
                <c:pt idx="6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3-D641-9A90-AEB53021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09984"/>
        <c:axId val="232811520"/>
      </c:scatterChart>
      <c:valAx>
        <c:axId val="2328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1520"/>
        <c:crosses val="autoZero"/>
        <c:crossBetween val="midCat"/>
      </c:valAx>
      <c:valAx>
        <c:axId val="23281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3</xdr:row>
      <xdr:rowOff>123825</xdr:rowOff>
    </xdr:from>
    <xdr:to>
      <xdr:col>9</xdr:col>
      <xdr:colOff>1352551</xdr:colOff>
      <xdr:row>8</xdr:row>
      <xdr:rowOff>104775</xdr:rowOff>
    </xdr:to>
    <xdr:sp macro="" textlink="">
      <xdr:nvSpPr>
        <xdr:cNvPr id="2" name="TextBox 1"/>
        <xdr:cNvSpPr txBox="1"/>
      </xdr:nvSpPr>
      <xdr:spPr>
        <a:xfrm>
          <a:off x="2286001" y="695325"/>
          <a:ext cx="78676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lease</a:t>
          </a:r>
          <a:r>
            <a:rPr lang="en-US" sz="1100" baseline="0"/>
            <a:t> operating expense = 500/day * 30.5 day/month = 15250 /month</a:t>
          </a:r>
        </a:p>
        <a:p>
          <a:r>
            <a:rPr lang="en-US" sz="1100" baseline="0"/>
            <a:t>NRI company A = .4*(1-.2) = .32</a:t>
          </a:r>
        </a:p>
        <a:p>
          <a:r>
            <a:rPr lang="en-US" sz="1100" baseline="0"/>
            <a:t>NRI  company B = .6* (1-.2)= .48</a:t>
          </a:r>
        </a:p>
        <a:p>
          <a:r>
            <a:rPr lang="en-US" sz="1100" baseline="0"/>
            <a:t> q el for  campany A = (expanse interest A*lease OP per month)/ NRI A[ oil price *(1- oil tax)+(gas price - gas tax)*GOR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9</xdr:row>
      <xdr:rowOff>171450</xdr:rowOff>
    </xdr:from>
    <xdr:to>
      <xdr:col>7</xdr:col>
      <xdr:colOff>828675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3257550" y="1885950"/>
          <a:ext cx="368617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calculate</a:t>
          </a:r>
          <a:r>
            <a:rPr lang="en-US" sz="1100" baseline="0"/>
            <a:t> ai = q0/q1-1/1</a:t>
          </a:r>
        </a:p>
        <a:p>
          <a:r>
            <a:rPr lang="en-US" sz="1100" baseline="0"/>
            <a:t>ai= (500/335)-1/1= .4926</a:t>
          </a:r>
          <a:endParaRPr lang="en-US" sz="1100"/>
        </a:p>
      </xdr:txBody>
    </xdr:sp>
    <xdr:clientData/>
  </xdr:twoCellAnchor>
  <xdr:oneCellAnchor>
    <xdr:from>
      <xdr:col>2</xdr:col>
      <xdr:colOff>542925</xdr:colOff>
      <xdr:row>25</xdr:row>
      <xdr:rowOff>133350</xdr:rowOff>
    </xdr:from>
    <xdr:ext cx="184731" cy="264560"/>
    <xdr:sp macro="" textlink="">
      <xdr:nvSpPr>
        <xdr:cNvPr id="4" name="TextBox 3"/>
        <xdr:cNvSpPr txBox="1"/>
      </xdr:nvSpPr>
      <xdr:spPr>
        <a:xfrm>
          <a:off x="2562225" y="489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304800</xdr:colOff>
      <xdr:row>14</xdr:row>
      <xdr:rowOff>152400</xdr:rowOff>
    </xdr:from>
    <xdr:to>
      <xdr:col>6</xdr:col>
      <xdr:colOff>57150</xdr:colOff>
      <xdr:row>18</xdr:row>
      <xdr:rowOff>9525</xdr:rowOff>
    </xdr:to>
    <xdr:sp macro="" textlink="">
      <xdr:nvSpPr>
        <xdr:cNvPr id="5" name="TextBox 4"/>
        <xdr:cNvSpPr txBox="1"/>
      </xdr:nvSpPr>
      <xdr:spPr>
        <a:xfrm>
          <a:off x="304800" y="2819400"/>
          <a:ext cx="49530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production</a:t>
          </a:r>
          <a:r>
            <a:rPr lang="en-US" sz="1100" baseline="0"/>
            <a:t> rate of the third month is 176.89 barrel</a:t>
          </a:r>
        </a:p>
        <a:p>
          <a:r>
            <a:rPr lang="en-US" sz="1100" baseline="0"/>
            <a:t>the cumulative production of the third month is 1054.63 barrel</a:t>
          </a:r>
          <a:endParaRPr lang="en-US" sz="1100"/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9</xdr:col>
      <xdr:colOff>436033</xdr:colOff>
      <xdr:row>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AA9ADDDC-1828-2A41-943D-E3C181F7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42" sqref="B42"/>
    </sheetView>
  </sheetViews>
  <sheetFormatPr defaultRowHeight="15" x14ac:dyDescent="0.25"/>
  <cols>
    <col min="1" max="1" width="18.28515625" customWidth="1"/>
    <col min="2" max="2" width="12" bestFit="1" customWidth="1"/>
    <col min="6" max="6" width="20.28515625" customWidth="1"/>
    <col min="7" max="7" width="16.5703125" customWidth="1"/>
    <col min="8" max="8" width="13.5703125" customWidth="1"/>
    <col min="9" max="9" width="26.7109375" customWidth="1"/>
    <col min="10" max="10" width="25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7</v>
      </c>
      <c r="I2" t="s">
        <v>8</v>
      </c>
      <c r="J2" t="s">
        <v>9</v>
      </c>
    </row>
    <row r="3" spans="1:10" x14ac:dyDescent="0.25">
      <c r="A3">
        <v>35</v>
      </c>
      <c r="B3">
        <v>1.5</v>
      </c>
      <c r="C3">
        <v>5</v>
      </c>
      <c r="D3">
        <v>0.125</v>
      </c>
      <c r="E3">
        <v>0.122</v>
      </c>
      <c r="F3">
        <v>15250</v>
      </c>
      <c r="G3">
        <f>0.6*0.8</f>
        <v>0.48</v>
      </c>
      <c r="H3">
        <f>0.4*0.8</f>
        <v>0.32000000000000006</v>
      </c>
      <c r="I3">
        <v>0.4</v>
      </c>
      <c r="J3">
        <v>0.6</v>
      </c>
    </row>
    <row r="6" spans="1:10" x14ac:dyDescent="0.25">
      <c r="A6" t="s">
        <v>11</v>
      </c>
      <c r="B6">
        <f>(I3*F3)/(H3*((A3*0.875)+(1.378*5)))</f>
        <v>508.13008130081289</v>
      </c>
    </row>
    <row r="7" spans="1:10" x14ac:dyDescent="0.25">
      <c r="A7" t="s">
        <v>12</v>
      </c>
      <c r="B7">
        <f>(J3*F3)/(G3*((A3*0.875)+(1.378*C3)))</f>
        <v>508.130081300813</v>
      </c>
    </row>
    <row r="9" spans="1:10" x14ac:dyDescent="0.25">
      <c r="A9" s="1" t="s">
        <v>13</v>
      </c>
    </row>
    <row r="10" spans="1:10" x14ac:dyDescent="0.25">
      <c r="C10" t="s">
        <v>15</v>
      </c>
    </row>
    <row r="11" spans="1:10" x14ac:dyDescent="0.25">
      <c r="A11" t="s">
        <v>14</v>
      </c>
      <c r="B11">
        <v>500</v>
      </c>
      <c r="C11">
        <v>0</v>
      </c>
    </row>
    <row r="12" spans="1:10" x14ac:dyDescent="0.25">
      <c r="A12" t="s">
        <v>16</v>
      </c>
      <c r="B12">
        <v>335</v>
      </c>
      <c r="C12">
        <v>500</v>
      </c>
    </row>
    <row r="13" spans="1:10" x14ac:dyDescent="0.25">
      <c r="A13" t="s">
        <v>17</v>
      </c>
      <c r="B13">
        <f>10^(LOG10(B11)-((0.4343*0.4926)/B11)*(B11+B12))</f>
        <v>219.63248923441293</v>
      </c>
      <c r="C13">
        <v>835</v>
      </c>
    </row>
    <row r="14" spans="1:10" x14ac:dyDescent="0.25">
      <c r="A14" t="s">
        <v>18</v>
      </c>
      <c r="B14" s="2">
        <f>10^(LOG10(B11)-((0.4343*0.4926)/B11)*(B11+B12+B13))</f>
        <v>176.89758836381566</v>
      </c>
      <c r="C14" s="2">
        <f>C13+B13</f>
        <v>1054.632489234413</v>
      </c>
    </row>
    <row r="20" spans="1:6" x14ac:dyDescent="0.25">
      <c r="A20" s="1" t="s">
        <v>19</v>
      </c>
    </row>
    <row r="22" spans="1:6" x14ac:dyDescent="0.25">
      <c r="A22" t="s">
        <v>20</v>
      </c>
      <c r="B22" t="s">
        <v>21</v>
      </c>
      <c r="C22" t="s">
        <v>22</v>
      </c>
      <c r="D22" t="s">
        <v>23</v>
      </c>
    </row>
    <row r="23" spans="1:6" x14ac:dyDescent="0.25">
      <c r="A23" s="3">
        <v>43849</v>
      </c>
      <c r="B23">
        <v>1000</v>
      </c>
      <c r="C23">
        <v>1000</v>
      </c>
      <c r="F23" t="s">
        <v>24</v>
      </c>
    </row>
    <row r="24" spans="1:6" x14ac:dyDescent="0.25">
      <c r="A24" s="3">
        <v>43880</v>
      </c>
      <c r="B24">
        <v>2000</v>
      </c>
      <c r="C24">
        <v>3000</v>
      </c>
    </row>
    <row r="25" spans="1:6" x14ac:dyDescent="0.25">
      <c r="A25" s="3">
        <v>43909</v>
      </c>
      <c r="B25">
        <v>3000</v>
      </c>
      <c r="C25">
        <v>6000</v>
      </c>
      <c r="D25">
        <v>0</v>
      </c>
    </row>
    <row r="26" spans="1:6" x14ac:dyDescent="0.25">
      <c r="A26" s="3">
        <v>43940</v>
      </c>
      <c r="B26">
        <v>1490</v>
      </c>
      <c r="C26">
        <v>7490</v>
      </c>
      <c r="D26">
        <v>3000</v>
      </c>
    </row>
    <row r="27" spans="1:6" x14ac:dyDescent="0.25">
      <c r="A27" s="3">
        <v>43970</v>
      </c>
      <c r="B27">
        <v>740</v>
      </c>
      <c r="C27">
        <v>8230</v>
      </c>
      <c r="D27">
        <v>4490</v>
      </c>
    </row>
    <row r="28" spans="1:6" x14ac:dyDescent="0.25">
      <c r="A28" s="3">
        <v>44001</v>
      </c>
      <c r="B28">
        <v>367</v>
      </c>
      <c r="C28">
        <v>8597</v>
      </c>
      <c r="D28">
        <v>5230</v>
      </c>
    </row>
    <row r="29" spans="1:6" x14ac:dyDescent="0.25">
      <c r="A29" s="3">
        <v>44031</v>
      </c>
      <c r="B29">
        <v>182</v>
      </c>
      <c r="C29">
        <v>8779</v>
      </c>
      <c r="D29">
        <v>5597</v>
      </c>
    </row>
    <row r="30" spans="1:6" x14ac:dyDescent="0.25">
      <c r="A30" s="3">
        <v>44062</v>
      </c>
      <c r="B30">
        <v>91</v>
      </c>
      <c r="C30">
        <v>8870</v>
      </c>
      <c r="D30">
        <v>5779</v>
      </c>
    </row>
    <row r="31" spans="1:6" x14ac:dyDescent="0.25">
      <c r="A31" s="3">
        <v>44093</v>
      </c>
      <c r="B31">
        <v>45</v>
      </c>
      <c r="C31">
        <v>8915</v>
      </c>
      <c r="D31">
        <v>5870</v>
      </c>
    </row>
    <row r="32" spans="1:6" x14ac:dyDescent="0.25">
      <c r="B32">
        <f>10^(LOG10(B25)-0.4343*0.7*7)</f>
        <v>22.338358409021406</v>
      </c>
      <c r="C32">
        <f>B32+C31</f>
        <v>8937.3383584090207</v>
      </c>
      <c r="D32">
        <f>B32+D31</f>
        <v>5892.3383584090216</v>
      </c>
    </row>
    <row r="36" spans="2:3" x14ac:dyDescent="0.25">
      <c r="B36" t="s">
        <v>25</v>
      </c>
      <c r="C36" t="s">
        <v>26</v>
      </c>
    </row>
    <row r="37" spans="2:3" x14ac:dyDescent="0.25">
      <c r="B37" t="s">
        <v>27</v>
      </c>
      <c r="C37" t="s">
        <v>28</v>
      </c>
    </row>
    <row r="38" spans="2:3" x14ac:dyDescent="0.25">
      <c r="B38" t="s">
        <v>29</v>
      </c>
      <c r="C38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2020-04-09T05:10:23Z</dcterms:modified>
</cp:coreProperties>
</file>