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 activeTab="3"/>
  </bookViews>
  <sheets>
    <sheet name="3rd sprint" sheetId="6" r:id="rId1"/>
    <sheet name="2nd sprint" sheetId="5" r:id="rId2"/>
    <sheet name="1st sprint" sheetId="4" r:id="rId3"/>
    <sheet name="main" sheetId="8" r:id="rId4"/>
  </sheets>
  <calcPr calcId="125725"/>
</workbook>
</file>

<file path=xl/calcChain.xml><?xml version="1.0" encoding="utf-8"?>
<calcChain xmlns="http://schemas.openxmlformats.org/spreadsheetml/2006/main">
  <c r="C25" i="8"/>
  <c r="D25"/>
  <c r="E25"/>
  <c r="F25"/>
  <c r="G25"/>
  <c r="L25"/>
  <c r="M5"/>
  <c r="N25"/>
  <c r="O4"/>
  <c r="B25"/>
  <c r="J24"/>
  <c r="I24"/>
  <c r="H24"/>
  <c r="I23"/>
  <c r="H23"/>
  <c r="I22"/>
  <c r="H22"/>
  <c r="J22"/>
  <c r="I21"/>
  <c r="H21"/>
  <c r="J21"/>
  <c r="I20"/>
  <c r="H20"/>
  <c r="I19"/>
  <c r="H19"/>
  <c r="I18"/>
  <c r="H18"/>
  <c r="J18"/>
  <c r="I17"/>
  <c r="H17"/>
  <c r="J17"/>
  <c r="I16"/>
  <c r="H16"/>
  <c r="J16"/>
  <c r="I15"/>
  <c r="H15"/>
  <c r="I14"/>
  <c r="H14"/>
  <c r="J14"/>
  <c r="I13"/>
  <c r="H13"/>
  <c r="J13"/>
  <c r="I12"/>
  <c r="H12"/>
  <c r="J12"/>
  <c r="I11"/>
  <c r="H11"/>
  <c r="I10"/>
  <c r="H10"/>
  <c r="J10"/>
  <c r="I9"/>
  <c r="H9"/>
  <c r="J9"/>
  <c r="I8"/>
  <c r="H8"/>
  <c r="J8"/>
  <c r="I7"/>
  <c r="H7"/>
  <c r="I6"/>
  <c r="H6"/>
  <c r="J6"/>
  <c r="I5"/>
  <c r="H5"/>
  <c r="I4"/>
  <c r="H4"/>
  <c r="J4"/>
  <c r="N6" i="6"/>
  <c r="O4"/>
  <c r="L6"/>
  <c r="M5"/>
  <c r="G6"/>
  <c r="F6"/>
  <c r="E6"/>
  <c r="D6"/>
  <c r="C6"/>
  <c r="B6"/>
  <c r="I5"/>
  <c r="H5"/>
  <c r="J5"/>
  <c r="I4"/>
  <c r="H4"/>
  <c r="J4"/>
  <c r="I6"/>
  <c r="C20" i="5"/>
  <c r="D20"/>
  <c r="E20"/>
  <c r="F20"/>
  <c r="G20"/>
  <c r="L20"/>
  <c r="M7"/>
  <c r="N20"/>
  <c r="O8"/>
  <c r="B20"/>
  <c r="I6"/>
  <c r="H6"/>
  <c r="I5"/>
  <c r="H5"/>
  <c r="J5"/>
  <c r="I4"/>
  <c r="H4"/>
  <c r="J4"/>
  <c r="I19"/>
  <c r="H19"/>
  <c r="I12"/>
  <c r="H12"/>
  <c r="I18"/>
  <c r="H18"/>
  <c r="I17"/>
  <c r="H17"/>
  <c r="I16"/>
  <c r="H16"/>
  <c r="I15"/>
  <c r="H15"/>
  <c r="I14"/>
  <c r="H14"/>
  <c r="I13"/>
  <c r="H13"/>
  <c r="I10"/>
  <c r="H10"/>
  <c r="I11"/>
  <c r="H11"/>
  <c r="I9"/>
  <c r="H9"/>
  <c r="I8"/>
  <c r="H8"/>
  <c r="I7"/>
  <c r="H7"/>
  <c r="N10" i="4"/>
  <c r="O8"/>
  <c r="O4"/>
  <c r="L10"/>
  <c r="M8"/>
  <c r="G10"/>
  <c r="F10"/>
  <c r="E10"/>
  <c r="D10"/>
  <c r="C10"/>
  <c r="B10"/>
  <c r="O9"/>
  <c r="I9"/>
  <c r="H9"/>
  <c r="J9"/>
  <c r="J10"/>
  <c r="J8"/>
  <c r="I8"/>
  <c r="H8"/>
  <c r="O7"/>
  <c r="I7"/>
  <c r="H7"/>
  <c r="J7"/>
  <c r="J6"/>
  <c r="I6"/>
  <c r="H6"/>
  <c r="I5"/>
  <c r="J5"/>
  <c r="H5"/>
  <c r="I4"/>
  <c r="I10"/>
  <c r="H4"/>
  <c r="H10"/>
  <c r="J4"/>
  <c r="J6" i="6"/>
  <c r="M4"/>
  <c r="O5"/>
  <c r="H6"/>
  <c r="M6"/>
  <c r="O6"/>
  <c r="I20" i="5"/>
  <c r="J6"/>
  <c r="J19"/>
  <c r="H20"/>
  <c r="M5"/>
  <c r="M18"/>
  <c r="M4"/>
  <c r="M6"/>
  <c r="O7"/>
  <c r="O6"/>
  <c r="M8"/>
  <c r="O5"/>
  <c r="M12"/>
  <c r="O4"/>
  <c r="O11"/>
  <c r="J10"/>
  <c r="J13"/>
  <c r="J7"/>
  <c r="J15"/>
  <c r="J12"/>
  <c r="J9"/>
  <c r="J16"/>
  <c r="J11"/>
  <c r="J8"/>
  <c r="J17"/>
  <c r="J14"/>
  <c r="J18"/>
  <c r="M9"/>
  <c r="M13"/>
  <c r="M16"/>
  <c r="O13"/>
  <c r="M11"/>
  <c r="O9"/>
  <c r="O12"/>
  <c r="O16"/>
  <c r="M10"/>
  <c r="M14"/>
  <c r="M15"/>
  <c r="M17"/>
  <c r="M19"/>
  <c r="O10"/>
  <c r="O14"/>
  <c r="O15"/>
  <c r="O17"/>
  <c r="O18"/>
  <c r="O19"/>
  <c r="K6" i="4"/>
  <c r="K7"/>
  <c r="K5"/>
  <c r="K8"/>
  <c r="K4"/>
  <c r="K9"/>
  <c r="M5"/>
  <c r="M4"/>
  <c r="M6"/>
  <c r="M7"/>
  <c r="P7"/>
  <c r="M9"/>
  <c r="P8"/>
  <c r="O5"/>
  <c r="O6"/>
  <c r="K5" i="6"/>
  <c r="P5"/>
  <c r="K4"/>
  <c r="P4"/>
  <c r="J20" i="5"/>
  <c r="K7"/>
  <c r="M20"/>
  <c r="O20"/>
  <c r="O10" i="4"/>
  <c r="K10"/>
  <c r="P9"/>
  <c r="P4"/>
  <c r="P6"/>
  <c r="P5"/>
  <c r="M10"/>
  <c r="K6" i="6"/>
  <c r="K8" i="5"/>
  <c r="P8"/>
  <c r="K6"/>
  <c r="P6"/>
  <c r="K4"/>
  <c r="P4"/>
  <c r="K5"/>
  <c r="P5"/>
  <c r="K10"/>
  <c r="P10"/>
  <c r="K17"/>
  <c r="P17"/>
  <c r="P7"/>
  <c r="K18"/>
  <c r="P18"/>
  <c r="K13"/>
  <c r="P13"/>
  <c r="K16"/>
  <c r="P16"/>
  <c r="K19"/>
  <c r="P19"/>
  <c r="K14"/>
  <c r="P14"/>
  <c r="K15"/>
  <c r="P15"/>
  <c r="K9"/>
  <c r="K11"/>
  <c r="P11"/>
  <c r="K12"/>
  <c r="P12"/>
  <c r="P9"/>
  <c r="K20"/>
  <c r="O23" i="8"/>
  <c r="O15"/>
  <c r="O6"/>
  <c r="O22"/>
  <c r="O14"/>
  <c r="O21"/>
  <c r="O13"/>
  <c r="O20"/>
  <c r="O12"/>
  <c r="O19"/>
  <c r="O11"/>
  <c r="O18"/>
  <c r="O10"/>
  <c r="O17"/>
  <c r="O9"/>
  <c r="O24"/>
  <c r="O16"/>
  <c r="O8"/>
  <c r="J23"/>
  <c r="I25"/>
  <c r="J11"/>
  <c r="J15"/>
  <c r="J19"/>
  <c r="J5"/>
  <c r="H25"/>
  <c r="M18"/>
  <c r="M10"/>
  <c r="M16"/>
  <c r="M24"/>
  <c r="M17"/>
  <c r="M9"/>
  <c r="M8"/>
  <c r="M23"/>
  <c r="M15"/>
  <c r="M22"/>
  <c r="M14"/>
  <c r="M21"/>
  <c r="M13"/>
  <c r="M6"/>
  <c r="M20"/>
  <c r="M12"/>
  <c r="M19"/>
  <c r="M11"/>
  <c r="M7"/>
  <c r="O7"/>
  <c r="J20"/>
  <c r="M4"/>
  <c r="J7"/>
  <c r="O5"/>
  <c r="O25"/>
  <c r="J25"/>
  <c r="K10"/>
  <c r="P10"/>
  <c r="M25"/>
  <c r="K4"/>
  <c r="P4"/>
  <c r="K17"/>
  <c r="P17"/>
  <c r="K11"/>
  <c r="P11"/>
  <c r="K7"/>
  <c r="P7"/>
  <c r="K9"/>
  <c r="P9"/>
  <c r="K15"/>
  <c r="P15"/>
  <c r="K6"/>
  <c r="P6"/>
  <c r="K16"/>
  <c r="P16"/>
  <c r="K21"/>
  <c r="P21"/>
  <c r="K20"/>
  <c r="P20"/>
  <c r="K12"/>
  <c r="P12"/>
  <c r="K8"/>
  <c r="P8"/>
  <c r="K23"/>
  <c r="P23"/>
  <c r="K19"/>
  <c r="P19"/>
  <c r="K24"/>
  <c r="P24"/>
  <c r="K13"/>
  <c r="P13"/>
  <c r="K22"/>
  <c r="P22"/>
  <c r="K18"/>
  <c r="P18"/>
  <c r="K5"/>
  <c r="P5"/>
  <c r="K14"/>
  <c r="P14"/>
  <c r="K25"/>
</calcChain>
</file>

<file path=xl/sharedStrings.xml><?xml version="1.0" encoding="utf-8"?>
<sst xmlns="http://schemas.openxmlformats.org/spreadsheetml/2006/main" count="134" uniqueCount="43">
  <si>
    <t>Relative Weights:</t>
  </si>
  <si>
    <t>Μάκης</t>
  </si>
  <si>
    <t>Feature</t>
  </si>
  <si>
    <t>Relative Benefit</t>
  </si>
  <si>
    <t>Relative Penalty</t>
  </si>
  <si>
    <t>Total Benefit</t>
  </si>
  <si>
    <t>Total Penalty</t>
  </si>
  <si>
    <t>Total Value</t>
  </si>
  <si>
    <t>Value %</t>
  </si>
  <si>
    <t>Relative Cost</t>
  </si>
  <si>
    <t>Cost %</t>
  </si>
  <si>
    <t>Relative Risk</t>
  </si>
  <si>
    <t>Risk %</t>
  </si>
  <si>
    <t>Priority</t>
  </si>
  <si>
    <t>R1  Κεντρικό μενού επιλογών</t>
  </si>
  <si>
    <t>R2 Διεπαφή χρήστη &lt;&lt;Αρχείο Καλλιτεχνών&gt;&gt;</t>
  </si>
  <si>
    <t>R4 Διεπαφή χρήστη &lt;&lt;Πίνακας Συγκροτημάτων&gt;&gt;</t>
  </si>
  <si>
    <t>R8 Διεπαφή χρήστη &lt;&lt;Πίνακας Άλμπουμ Συγκροτημάτων&gt;&gt;</t>
  </si>
  <si>
    <t>R12 Διεπαφή χρήστη &lt;&lt;Πίνακας Άλμπουμ Καλλιτεχνών&gt;&gt;</t>
  </si>
  <si>
    <t>R16 Διεπαφή χρήστη &lt;&lt;Λίστες Τραγουδιών&gt;&gt;</t>
  </si>
  <si>
    <t>Totals</t>
  </si>
  <si>
    <t>R3 Φόρμα διαχείρισης καλλιτέχνη</t>
  </si>
  <si>
    <t>R5 Φόρμα διαχείρισης συγκροτήματος</t>
  </si>
  <si>
    <t>R6 Έλεγχος εισαγωγής καλλιτέχνη σε συγκρότημα</t>
  </si>
  <si>
    <t>R7 Έλεγχος αποθήκευσης τουλάχιστον 2 καλλιτεχνών / συγκρότημα</t>
  </si>
  <si>
    <t>R9 Φόρμα διαχείρησης άλμπουμ συγκροτήματος</t>
  </si>
  <si>
    <t>R10  in-line εισαγωγή τραγουδιών στα άλμπουμ συγκροτημάτων</t>
  </si>
  <si>
    <t>R11 Έλεγχος αποθήκευσης τουλάχιστον 1 τραγούδι / άλμπουμ συγκροτήματος</t>
  </si>
  <si>
    <t>R13 Φόρμα διαχείρισης άλμπουμ καλλιτέχνη</t>
  </si>
  <si>
    <t>R14  in-line εισαγωγή τραγουδιών στα άλμπουμ καλλιτεχνών</t>
  </si>
  <si>
    <t>R15 Έλεγχος αποθήκευσης τουλάχιστον 1 τραγούδι / άλμπουμ καλλιτέχνη</t>
  </si>
  <si>
    <t>R17 Φόρμα διαχείρισης λίστας τραγουδιών</t>
  </si>
  <si>
    <t>R18 Εισαγωγή τραγουδιού στη λίστα τραγουδιών</t>
  </si>
  <si>
    <t>R19 Έλεγχος διάρκειας λίστας τραγουδιών (τουλάχιστον μισή ώρα)</t>
  </si>
  <si>
    <t>R20 Λειτουργία εξαγωγής λίστας σε αρχείο XML</t>
  </si>
  <si>
    <t>R21 Λειτουργία εισαγωγής λίστας από αρχείο XML</t>
  </si>
  <si>
    <t>&lt;&lt; οι δραστηριότητες R8, R12 και R16 μεταφέρονται στο 2ο sprint&gt;&gt;</t>
  </si>
  <si>
    <t>&lt;&lt; Στο παρόν sprint δημιουργήθηκε η ΒΔ και οι κλάσεις ως προαπαιτούμενες&gt;&gt;</t>
  </si>
  <si>
    <t>&lt;&lt; δραστηριότητες για την δημιουργία του συστήματος &gt;&gt;</t>
  </si>
  <si>
    <t xml:space="preserve"> στο πελάτη&gt;&gt;</t>
  </si>
  <si>
    <t>&lt;&lt; Επιπλέον θα γίνει έλεγχος συστήματος  προς παράδοση</t>
  </si>
  <si>
    <t>Νίκος Κρ</t>
  </si>
  <si>
    <t>Νίκος Κα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</si>
</sst>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161"/>
    </font>
    <font>
      <sz val="10"/>
      <name val="Arial"/>
      <family val="2"/>
      <charset val="161"/>
    </font>
    <font>
      <b/>
      <sz val="10"/>
      <color rgb="FFFF0000"/>
      <name val="Arial"/>
      <family val="2"/>
      <charset val="161"/>
    </font>
    <font>
      <sz val="10"/>
      <color rgb="FFFF000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164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 wrapText="1"/>
    </xf>
    <xf numFmtId="164" fontId="3" fillId="0" borderId="1" xfId="1" applyNumberFormat="1" applyFont="1" applyBorder="1" applyAlignment="1">
      <alignment horizontal="center" wrapText="1"/>
    </xf>
    <xf numFmtId="0" fontId="4" fillId="0" borderId="0" xfId="1" applyFont="1"/>
    <xf numFmtId="2" fontId="1" fillId="0" borderId="0" xfId="1" applyNumberFormat="1" applyAlignment="1">
      <alignment horizontal="center"/>
    </xf>
    <xf numFmtId="2" fontId="1" fillId="0" borderId="0" xfId="1" applyNumberFormat="1"/>
    <xf numFmtId="0" fontId="3" fillId="0" borderId="0" xfId="1" applyFont="1"/>
    <xf numFmtId="2" fontId="3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center"/>
    </xf>
    <xf numFmtId="2" fontId="6" fillId="0" borderId="0" xfId="1" applyNumberFormat="1" applyFont="1"/>
    <xf numFmtId="2" fontId="5" fillId="0" borderId="0" xfId="1" applyNumberFormat="1" applyFont="1" applyAlignment="1">
      <alignment horizontal="center"/>
    </xf>
    <xf numFmtId="164" fontId="1" fillId="0" borderId="0" xfId="1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2">
    <cellStyle name="Normal 2" xfId="1"/>
    <cellStyle name="Κανονικό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>
      <selection activeCell="C26" sqref="C26"/>
    </sheetView>
  </sheetViews>
  <sheetFormatPr defaultRowHeight="12.75"/>
  <cols>
    <col min="1" max="1" width="68" style="1" bestFit="1" customWidth="1"/>
    <col min="2" max="7" width="9.140625" style="3"/>
    <col min="8" max="9" width="9.140625" style="2"/>
    <col min="10" max="10" width="10.28515625" style="3" bestFit="1" customWidth="1"/>
    <col min="11" max="16" width="9.140625" style="3"/>
    <col min="17" max="16384" width="9.140625" style="1"/>
  </cols>
  <sheetData>
    <row r="1" spans="1:17">
      <c r="A1" s="1" t="s">
        <v>0</v>
      </c>
      <c r="B1" s="14">
        <v>1</v>
      </c>
      <c r="C1" s="14"/>
      <c r="D1" s="14">
        <v>1</v>
      </c>
      <c r="E1" s="14"/>
      <c r="F1" s="14">
        <v>1</v>
      </c>
      <c r="G1" s="14"/>
      <c r="H1" s="2">
        <v>1</v>
      </c>
      <c r="I1" s="2">
        <v>1</v>
      </c>
      <c r="L1" s="2">
        <v>1</v>
      </c>
      <c r="N1" s="2">
        <v>1</v>
      </c>
    </row>
    <row r="2" spans="1:17">
      <c r="B2" s="15" t="s">
        <v>41</v>
      </c>
      <c r="C2" s="15"/>
      <c r="D2" s="15" t="s">
        <v>1</v>
      </c>
      <c r="E2" s="15"/>
      <c r="F2" s="15" t="s">
        <v>42</v>
      </c>
      <c r="G2" s="15"/>
    </row>
    <row r="3" spans="1:17" s="4" customFormat="1" ht="25.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5" t="s">
        <v>5</v>
      </c>
      <c r="I3" s="5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</row>
    <row r="4" spans="1:17">
      <c r="A4" s="6" t="s">
        <v>34</v>
      </c>
      <c r="B4" s="3">
        <v>3</v>
      </c>
      <c r="C4" s="3">
        <v>2</v>
      </c>
      <c r="D4" s="3">
        <v>3</v>
      </c>
      <c r="E4" s="3">
        <v>2</v>
      </c>
      <c r="F4" s="3">
        <v>8</v>
      </c>
      <c r="G4" s="3">
        <v>5</v>
      </c>
      <c r="H4" s="2">
        <f>B4*$B$1/($B$1+$D$1+$F$1)+D4*$D$1/($B$1+$D$1+$F$1)+F4*$F$1/($B$1+$D$1+$F$1)</f>
        <v>4.6666666666666661</v>
      </c>
      <c r="I4" s="2">
        <f>C4*$B$1/($B$1+$D$1+$F$1)+E4*$D$1/($B$1+$D$1+$F$1)+G4*$F$1/($B$1+$D$1+$F$1)</f>
        <v>3</v>
      </c>
      <c r="J4" s="2">
        <f>H4*$H$1+I4*$I$1</f>
        <v>7.6666666666666661</v>
      </c>
      <c r="K4" s="2">
        <f>100*J4/$J$6</f>
        <v>50</v>
      </c>
      <c r="L4" s="3">
        <v>3</v>
      </c>
      <c r="M4" s="2">
        <f>100*L4/$L$6</f>
        <v>50</v>
      </c>
      <c r="N4" s="3">
        <v>8</v>
      </c>
      <c r="O4" s="2">
        <f>100*N4/$N$6</f>
        <v>50</v>
      </c>
      <c r="P4" s="7">
        <f>K4/(M4*$L$1+O4*$N$1)</f>
        <v>0.5</v>
      </c>
      <c r="Q4" s="13"/>
    </row>
    <row r="5" spans="1:17">
      <c r="A5" s="6" t="s">
        <v>35</v>
      </c>
      <c r="B5" s="3">
        <v>3</v>
      </c>
      <c r="C5" s="3">
        <v>2</v>
      </c>
      <c r="D5" s="3">
        <v>3</v>
      </c>
      <c r="E5" s="3">
        <v>2</v>
      </c>
      <c r="F5" s="3">
        <v>8</v>
      </c>
      <c r="G5" s="3">
        <v>5</v>
      </c>
      <c r="H5" s="2">
        <f>B5*$B$1/($B$1+$D$1+$F$1)+D5*$D$1/($B$1+$D$1+$F$1)+F5*$F$1/($B$1+$D$1+$F$1)</f>
        <v>4.6666666666666661</v>
      </c>
      <c r="I5" s="2">
        <f>C5*$B$1/($B$1+$D$1+$F$1)+E5*$D$1/($B$1+$D$1+$F$1)+G5*$F$1/($B$1+$D$1+$F$1)</f>
        <v>3</v>
      </c>
      <c r="J5" s="2">
        <f>H5*$H$1+I5*$I$1</f>
        <v>7.6666666666666661</v>
      </c>
      <c r="K5" s="2">
        <f>100*J5/$J$6</f>
        <v>50</v>
      </c>
      <c r="L5" s="3">
        <v>3</v>
      </c>
      <c r="M5" s="2">
        <f>100*L5/$L$6</f>
        <v>50</v>
      </c>
      <c r="N5" s="3">
        <v>8</v>
      </c>
      <c r="O5" s="2">
        <f>100*N5/$N$6</f>
        <v>50</v>
      </c>
      <c r="P5" s="7">
        <f>K5/(M5*$L$1+O5*$N$1)</f>
        <v>0.5</v>
      </c>
      <c r="Q5" s="13"/>
    </row>
    <row r="6" spans="1:17" s="9" customFormat="1">
      <c r="A6" s="9" t="s">
        <v>20</v>
      </c>
      <c r="B6" s="10">
        <f t="shared" ref="B6:O6" si="0">SUM(B4:B5)</f>
        <v>6</v>
      </c>
      <c r="C6" s="10">
        <f t="shared" si="0"/>
        <v>4</v>
      </c>
      <c r="D6" s="10">
        <f t="shared" si="0"/>
        <v>6</v>
      </c>
      <c r="E6" s="10">
        <f t="shared" si="0"/>
        <v>4</v>
      </c>
      <c r="F6" s="10">
        <f t="shared" si="0"/>
        <v>16</v>
      </c>
      <c r="G6" s="10">
        <f t="shared" si="0"/>
        <v>10</v>
      </c>
      <c r="H6" s="10">
        <f t="shared" si="0"/>
        <v>9.3333333333333321</v>
      </c>
      <c r="I6" s="10">
        <f t="shared" si="0"/>
        <v>6</v>
      </c>
      <c r="J6" s="10">
        <f t="shared" si="0"/>
        <v>15.333333333333332</v>
      </c>
      <c r="K6" s="10">
        <f t="shared" si="0"/>
        <v>100</v>
      </c>
      <c r="L6" s="10">
        <f t="shared" si="0"/>
        <v>6</v>
      </c>
      <c r="M6" s="10">
        <f t="shared" si="0"/>
        <v>100</v>
      </c>
      <c r="N6" s="10">
        <f t="shared" si="0"/>
        <v>16</v>
      </c>
      <c r="O6" s="10">
        <f t="shared" si="0"/>
        <v>100</v>
      </c>
      <c r="P6" s="10"/>
    </row>
    <row r="8" spans="1:17">
      <c r="A8" s="6" t="s">
        <v>40</v>
      </c>
    </row>
    <row r="9" spans="1:17" s="2" customFormat="1">
      <c r="A9" s="6" t="s">
        <v>39</v>
      </c>
      <c r="J9" s="3"/>
      <c r="K9" s="3"/>
      <c r="L9" s="3"/>
      <c r="M9" s="3"/>
      <c r="N9" s="3"/>
      <c r="O9" s="3"/>
      <c r="P9" s="3"/>
      <c r="Q9" s="1"/>
    </row>
    <row r="10" spans="1:17" s="2" customFormat="1">
      <c r="A10" s="1"/>
      <c r="J10" s="3"/>
      <c r="K10" s="3"/>
      <c r="L10" s="3"/>
      <c r="M10" s="3"/>
      <c r="N10" s="3"/>
      <c r="O10" s="3"/>
      <c r="P10" s="3"/>
      <c r="Q10" s="1"/>
    </row>
    <row r="11" spans="1:17" s="2" customFormat="1">
      <c r="A11" s="1"/>
      <c r="J11" s="3"/>
      <c r="K11" s="3"/>
      <c r="L11" s="3"/>
      <c r="M11" s="3"/>
      <c r="N11" s="3"/>
      <c r="O11" s="3"/>
      <c r="P11" s="3"/>
      <c r="Q11" s="1"/>
    </row>
    <row r="12" spans="1:17" s="2" customFormat="1">
      <c r="A12" s="1"/>
      <c r="J12" s="3"/>
      <c r="K12" s="3"/>
      <c r="L12" s="3"/>
      <c r="M12" s="3"/>
      <c r="N12" s="3"/>
      <c r="O12" s="3"/>
      <c r="P12" s="3"/>
      <c r="Q12" s="1"/>
    </row>
    <row r="13" spans="1:17" s="2" customFormat="1">
      <c r="A13" s="1"/>
      <c r="J13" s="3"/>
      <c r="K13" s="3"/>
      <c r="L13" s="3"/>
      <c r="M13" s="3"/>
      <c r="N13" s="3"/>
      <c r="O13" s="3"/>
      <c r="P13" s="3"/>
      <c r="Q13" s="1"/>
    </row>
    <row r="14" spans="1:17" s="2" customFormat="1">
      <c r="A14" s="1"/>
      <c r="J14" s="3"/>
      <c r="K14" s="3"/>
      <c r="L14" s="3"/>
      <c r="M14" s="3"/>
      <c r="N14" s="3"/>
      <c r="O14" s="3"/>
      <c r="P14" s="3"/>
      <c r="Q14" s="1"/>
    </row>
    <row r="15" spans="1:17" s="2" customFormat="1">
      <c r="A15" s="1"/>
      <c r="J15" s="3"/>
      <c r="K15" s="3"/>
      <c r="L15" s="3"/>
      <c r="M15" s="3"/>
      <c r="N15" s="3"/>
      <c r="O15" s="3"/>
      <c r="P15" s="3"/>
      <c r="Q15" s="1"/>
    </row>
    <row r="16" spans="1:17" s="2" customFormat="1">
      <c r="A16" s="1"/>
      <c r="J16" s="3"/>
      <c r="K16" s="3"/>
      <c r="L16" s="3"/>
      <c r="M16" s="3"/>
      <c r="N16" s="3"/>
      <c r="O16" s="3"/>
      <c r="P16" s="3"/>
      <c r="Q16" s="1"/>
    </row>
    <row r="17" spans="1:17" s="2" customFormat="1">
      <c r="A17" s="1"/>
      <c r="J17" s="3"/>
      <c r="K17" s="3"/>
      <c r="L17" s="3"/>
      <c r="M17" s="3"/>
      <c r="N17" s="3"/>
      <c r="O17" s="3"/>
      <c r="P17" s="3"/>
      <c r="Q17" s="1"/>
    </row>
    <row r="18" spans="1:17" s="2" customFormat="1">
      <c r="A18" s="1"/>
      <c r="J18" s="3"/>
      <c r="K18" s="3"/>
      <c r="L18" s="3"/>
      <c r="M18" s="3"/>
      <c r="N18" s="3"/>
      <c r="O18" s="3"/>
      <c r="P18" s="3"/>
      <c r="Q18" s="1"/>
    </row>
    <row r="19" spans="1:17" s="2" customFormat="1">
      <c r="A19" s="1"/>
      <c r="J19" s="3"/>
      <c r="K19" s="3"/>
      <c r="L19" s="3"/>
      <c r="M19" s="3"/>
      <c r="N19" s="3"/>
      <c r="O19" s="3"/>
      <c r="P19" s="3"/>
      <c r="Q19" s="1"/>
    </row>
    <row r="20" spans="1:17" s="2" customFormat="1">
      <c r="A20" s="1"/>
      <c r="J20" s="3"/>
      <c r="K20" s="3"/>
      <c r="L20" s="3"/>
      <c r="M20" s="3"/>
      <c r="N20" s="3"/>
      <c r="O20" s="3"/>
      <c r="P20" s="3"/>
      <c r="Q20" s="1"/>
    </row>
    <row r="21" spans="1:17" s="2" customFormat="1">
      <c r="A21" s="1"/>
      <c r="J21" s="3"/>
      <c r="K21" s="3"/>
      <c r="L21" s="3"/>
      <c r="M21" s="3"/>
      <c r="N21" s="3"/>
      <c r="O21" s="3"/>
      <c r="P21" s="3"/>
      <c r="Q21" s="1"/>
    </row>
    <row r="22" spans="1:17" s="2" customFormat="1">
      <c r="A22" s="1"/>
      <c r="J22" s="3"/>
      <c r="K22" s="3"/>
      <c r="L22" s="3"/>
      <c r="M22" s="3"/>
      <c r="N22" s="3"/>
      <c r="O22" s="3"/>
      <c r="P22" s="3"/>
      <c r="Q22" s="1"/>
    </row>
    <row r="23" spans="1:17" s="2" customFormat="1">
      <c r="A23" s="1"/>
      <c r="J23" s="3"/>
      <c r="K23" s="3"/>
      <c r="L23" s="3"/>
      <c r="M23" s="3"/>
      <c r="N23" s="3"/>
      <c r="O23" s="3"/>
      <c r="P23" s="3"/>
      <c r="Q23" s="1"/>
    </row>
    <row r="24" spans="1:17" s="2" customFormat="1">
      <c r="A24" s="1"/>
      <c r="J24" s="3"/>
      <c r="K24" s="3"/>
      <c r="L24" s="3"/>
      <c r="M24" s="3"/>
      <c r="N24" s="3"/>
      <c r="O24" s="3"/>
      <c r="P24" s="3"/>
      <c r="Q24" s="1"/>
    </row>
    <row r="25" spans="1:17" s="2" customFormat="1">
      <c r="A25" s="1"/>
      <c r="J25" s="3"/>
      <c r="K25" s="3"/>
      <c r="L25" s="3"/>
      <c r="M25" s="3"/>
      <c r="N25" s="3"/>
      <c r="O25" s="3"/>
      <c r="P25" s="3"/>
      <c r="Q25" s="1"/>
    </row>
    <row r="26" spans="1:17" s="2" customFormat="1">
      <c r="A26" s="1"/>
      <c r="J26" s="3"/>
      <c r="K26" s="3"/>
      <c r="L26" s="3"/>
      <c r="M26" s="3"/>
      <c r="N26" s="3"/>
      <c r="O26" s="3"/>
      <c r="P26" s="3"/>
      <c r="Q26" s="1"/>
    </row>
    <row r="27" spans="1:17" s="2" customFormat="1">
      <c r="A27" s="1"/>
      <c r="J27" s="3"/>
      <c r="K27" s="3"/>
      <c r="L27" s="3"/>
      <c r="M27" s="3"/>
      <c r="N27" s="3"/>
      <c r="O27" s="3"/>
      <c r="P27" s="3"/>
      <c r="Q27" s="1"/>
    </row>
    <row r="28" spans="1:17" s="2" customFormat="1">
      <c r="A28" s="1"/>
      <c r="J28" s="3"/>
      <c r="K28" s="3"/>
      <c r="L28" s="3"/>
      <c r="M28" s="3"/>
      <c r="N28" s="3"/>
      <c r="O28" s="3"/>
      <c r="P28" s="3"/>
      <c r="Q28" s="1"/>
    </row>
  </sheetData>
  <mergeCells count="6">
    <mergeCell ref="B1:C1"/>
    <mergeCell ref="D1:E1"/>
    <mergeCell ref="F1:G1"/>
    <mergeCell ref="B2:C2"/>
    <mergeCell ref="D2:E2"/>
    <mergeCell ref="F2:G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0"/>
  <sheetViews>
    <sheetView workbookViewId="0">
      <selection activeCell="B2" sqref="B2:G2"/>
    </sheetView>
  </sheetViews>
  <sheetFormatPr defaultRowHeight="12.75"/>
  <cols>
    <col min="1" max="1" width="68" style="1" bestFit="1" customWidth="1"/>
    <col min="2" max="7" width="9.140625" style="3"/>
    <col min="8" max="9" width="9.140625" style="2"/>
    <col min="10" max="10" width="10.28515625" style="3" bestFit="1" customWidth="1"/>
    <col min="11" max="16" width="9.140625" style="3"/>
    <col min="17" max="16384" width="9.140625" style="1"/>
  </cols>
  <sheetData>
    <row r="1" spans="1:17">
      <c r="A1" s="1" t="s">
        <v>0</v>
      </c>
      <c r="B1" s="14">
        <v>1</v>
      </c>
      <c r="C1" s="14"/>
      <c r="D1" s="14">
        <v>1</v>
      </c>
      <c r="E1" s="14"/>
      <c r="F1" s="14">
        <v>1</v>
      </c>
      <c r="G1" s="14"/>
      <c r="H1" s="2">
        <v>1</v>
      </c>
      <c r="I1" s="2">
        <v>1</v>
      </c>
      <c r="L1" s="2">
        <v>1</v>
      </c>
      <c r="N1" s="2">
        <v>1</v>
      </c>
    </row>
    <row r="2" spans="1:17">
      <c r="B2" s="15" t="s">
        <v>41</v>
      </c>
      <c r="C2" s="15"/>
      <c r="D2" s="15" t="s">
        <v>1</v>
      </c>
      <c r="E2" s="15"/>
      <c r="F2" s="15" t="s">
        <v>42</v>
      </c>
      <c r="G2" s="15"/>
    </row>
    <row r="3" spans="1:17" s="4" customFormat="1" ht="25.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5" t="s">
        <v>5</v>
      </c>
      <c r="I3" s="5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</row>
    <row r="4" spans="1:17">
      <c r="A4" s="6" t="s">
        <v>17</v>
      </c>
      <c r="B4" s="3">
        <v>5</v>
      </c>
      <c r="C4" s="3">
        <v>3</v>
      </c>
      <c r="D4" s="3">
        <v>5</v>
      </c>
      <c r="E4" s="3">
        <v>3</v>
      </c>
      <c r="F4" s="3">
        <v>8</v>
      </c>
      <c r="G4" s="3">
        <v>5</v>
      </c>
      <c r="H4" s="2">
        <f t="shared" ref="H4:I6" si="0">B4*$B$1/($B$1+$D$1+$F$1)+D4*$D$1/($B$1+$D$1+$F$1)+F4*$F$1/($B$1+$D$1+$F$1)</f>
        <v>6</v>
      </c>
      <c r="I4" s="2">
        <f t="shared" si="0"/>
        <v>3.666666666666667</v>
      </c>
      <c r="J4" s="2">
        <f>H4*$H$1+I4*$I$1</f>
        <v>9.6666666666666679</v>
      </c>
      <c r="K4" s="2">
        <f t="shared" ref="K4:K19" si="1">100*J4/$J$20</f>
        <v>9.5081967213114762</v>
      </c>
      <c r="L4" s="3">
        <v>2</v>
      </c>
      <c r="M4" s="2">
        <f t="shared" ref="M4:M19" si="2">100*L4/$L$20</f>
        <v>4.6511627906976747</v>
      </c>
      <c r="N4" s="3">
        <v>1</v>
      </c>
      <c r="O4" s="2">
        <f t="shared" ref="O4:O19" si="3">100*N4/$N$20</f>
        <v>2.3255813953488373</v>
      </c>
      <c r="P4" s="7">
        <f>K4/(M4*$L$1+O4*$N$1)</f>
        <v>1.362841530054645</v>
      </c>
      <c r="Q4" s="13"/>
    </row>
    <row r="5" spans="1:17">
      <c r="A5" s="6" t="s">
        <v>18</v>
      </c>
      <c r="B5" s="3">
        <v>5</v>
      </c>
      <c r="C5" s="3">
        <v>3</v>
      </c>
      <c r="D5" s="3">
        <v>5</v>
      </c>
      <c r="E5" s="3">
        <v>3</v>
      </c>
      <c r="F5" s="3">
        <v>5</v>
      </c>
      <c r="G5" s="3">
        <v>3</v>
      </c>
      <c r="H5" s="2">
        <f t="shared" si="0"/>
        <v>5</v>
      </c>
      <c r="I5" s="2">
        <f t="shared" si="0"/>
        <v>3</v>
      </c>
      <c r="J5" s="2">
        <f>H5*$H$1+I5*$I$1</f>
        <v>8</v>
      </c>
      <c r="K5" s="2">
        <f t="shared" si="1"/>
        <v>7.8688524590163933</v>
      </c>
      <c r="L5" s="3">
        <v>2</v>
      </c>
      <c r="M5" s="2">
        <f t="shared" si="2"/>
        <v>4.6511627906976747</v>
      </c>
      <c r="N5" s="3">
        <v>1</v>
      </c>
      <c r="O5" s="2">
        <f t="shared" si="3"/>
        <v>2.3255813953488373</v>
      </c>
      <c r="P5" s="7">
        <f>K5/(M5*$L$1+O5*$N$1)</f>
        <v>1.1278688524590164</v>
      </c>
      <c r="Q5" s="13"/>
    </row>
    <row r="6" spans="1:17">
      <c r="A6" s="6" t="s">
        <v>19</v>
      </c>
      <c r="B6" s="3">
        <v>5</v>
      </c>
      <c r="C6" s="3">
        <v>3</v>
      </c>
      <c r="D6" s="3">
        <v>5</v>
      </c>
      <c r="E6" s="3">
        <v>3</v>
      </c>
      <c r="F6" s="3">
        <v>5</v>
      </c>
      <c r="G6" s="3">
        <v>5</v>
      </c>
      <c r="H6" s="2">
        <f t="shared" si="0"/>
        <v>5</v>
      </c>
      <c r="I6" s="2">
        <f t="shared" si="0"/>
        <v>3.666666666666667</v>
      </c>
      <c r="J6" s="2">
        <f>H6*$H$1+I6*$I$1</f>
        <v>8.6666666666666679</v>
      </c>
      <c r="K6" s="2">
        <f t="shared" si="1"/>
        <v>8.5245901639344268</v>
      </c>
      <c r="L6" s="3">
        <v>3</v>
      </c>
      <c r="M6" s="2">
        <f t="shared" si="2"/>
        <v>6.9767441860465116</v>
      </c>
      <c r="N6" s="3">
        <v>1</v>
      </c>
      <c r="O6" s="2">
        <f t="shared" si="3"/>
        <v>2.3255813953488373</v>
      </c>
      <c r="P6" s="7">
        <f>K6/(M6*$L$1+O6*$N$1)</f>
        <v>0.91639344262295086</v>
      </c>
      <c r="Q6" s="13"/>
    </row>
    <row r="7" spans="1:17">
      <c r="A7" s="6" t="s">
        <v>25</v>
      </c>
      <c r="B7" s="3">
        <v>3</v>
      </c>
      <c r="C7" s="3">
        <v>3</v>
      </c>
      <c r="D7" s="3">
        <v>2</v>
      </c>
      <c r="E7" s="3">
        <v>3</v>
      </c>
      <c r="F7" s="3">
        <v>8</v>
      </c>
      <c r="G7" s="3">
        <v>5</v>
      </c>
      <c r="H7" s="2">
        <f t="shared" ref="H7:I17" si="4">B7*$B$1/($B$1+$D$1+$F$1)+D7*$D$1/($B$1+$D$1+$F$1)+F7*$F$1/($B$1+$D$1+$F$1)</f>
        <v>4.333333333333333</v>
      </c>
      <c r="I7" s="2">
        <f t="shared" si="4"/>
        <v>3.666666666666667</v>
      </c>
      <c r="J7" s="2">
        <f t="shared" ref="J7:J19" si="5">H7*$H$1+I7*$I$1</f>
        <v>8</v>
      </c>
      <c r="K7" s="2">
        <f t="shared" si="1"/>
        <v>7.8688524590163933</v>
      </c>
      <c r="L7" s="3">
        <v>1</v>
      </c>
      <c r="M7" s="2">
        <f t="shared" si="2"/>
        <v>2.3255813953488373</v>
      </c>
      <c r="N7" s="3">
        <v>3</v>
      </c>
      <c r="O7" s="2">
        <f t="shared" si="3"/>
        <v>6.9767441860465116</v>
      </c>
      <c r="P7" s="7">
        <f t="shared" ref="P7:P19" si="6">K7/(M7*$L$1+O7*$N$1)</f>
        <v>0.84590163934426221</v>
      </c>
      <c r="Q7" s="13"/>
    </row>
    <row r="8" spans="1:17">
      <c r="A8" s="6" t="s">
        <v>22</v>
      </c>
      <c r="B8" s="3">
        <v>5</v>
      </c>
      <c r="C8" s="3">
        <v>2</v>
      </c>
      <c r="D8" s="3">
        <v>3</v>
      </c>
      <c r="E8" s="3">
        <v>2</v>
      </c>
      <c r="F8" s="3">
        <v>5</v>
      </c>
      <c r="G8" s="3">
        <v>3</v>
      </c>
      <c r="H8" s="2">
        <f t="shared" si="4"/>
        <v>4.3333333333333339</v>
      </c>
      <c r="I8" s="2">
        <f t="shared" si="4"/>
        <v>2.333333333333333</v>
      </c>
      <c r="J8" s="2">
        <f t="shared" si="5"/>
        <v>6.666666666666667</v>
      </c>
      <c r="K8" s="2">
        <f t="shared" si="1"/>
        <v>6.557377049180328</v>
      </c>
      <c r="L8" s="3">
        <v>2</v>
      </c>
      <c r="M8" s="2">
        <f t="shared" si="2"/>
        <v>4.6511627906976747</v>
      </c>
      <c r="N8" s="3">
        <v>2</v>
      </c>
      <c r="O8" s="2">
        <f t="shared" si="3"/>
        <v>4.6511627906976747</v>
      </c>
      <c r="P8" s="7">
        <f t="shared" si="6"/>
        <v>0.70491803278688525</v>
      </c>
      <c r="Q8" s="13"/>
    </row>
    <row r="9" spans="1:17">
      <c r="A9" s="6" t="s">
        <v>31</v>
      </c>
      <c r="B9" s="3">
        <v>5</v>
      </c>
      <c r="C9" s="3">
        <v>2</v>
      </c>
      <c r="D9" s="3">
        <v>5</v>
      </c>
      <c r="E9" s="3">
        <v>2</v>
      </c>
      <c r="F9" s="3">
        <v>5</v>
      </c>
      <c r="G9" s="3">
        <v>5</v>
      </c>
      <c r="H9" s="2">
        <f t="shared" si="4"/>
        <v>5</v>
      </c>
      <c r="I9" s="2">
        <f t="shared" si="4"/>
        <v>3</v>
      </c>
      <c r="J9" s="2">
        <f t="shared" si="5"/>
        <v>8</v>
      </c>
      <c r="K9" s="2">
        <f t="shared" si="1"/>
        <v>7.8688524590163933</v>
      </c>
      <c r="L9" s="3">
        <v>3</v>
      </c>
      <c r="M9" s="2">
        <f t="shared" si="2"/>
        <v>6.9767441860465116</v>
      </c>
      <c r="N9" s="3">
        <v>2</v>
      </c>
      <c r="O9" s="2">
        <f t="shared" si="3"/>
        <v>4.6511627906976747</v>
      </c>
      <c r="P9" s="7">
        <f t="shared" si="6"/>
        <v>0.67672131147540981</v>
      </c>
      <c r="Q9" s="13"/>
    </row>
    <row r="10" spans="1:17">
      <c r="A10" s="6" t="s">
        <v>28</v>
      </c>
      <c r="B10" s="3">
        <v>5</v>
      </c>
      <c r="C10" s="3">
        <v>2</v>
      </c>
      <c r="D10" s="3">
        <v>5</v>
      </c>
      <c r="E10" s="3">
        <v>1</v>
      </c>
      <c r="F10" s="3">
        <v>5</v>
      </c>
      <c r="G10" s="3">
        <v>3</v>
      </c>
      <c r="H10" s="2">
        <f>B10*$B$1/($B$1+$D$1+$F$1)+D10*$D$1/($B$1+$D$1+$F$1)+F10*$F$1/($B$1+$D$1+$F$1)</f>
        <v>5</v>
      </c>
      <c r="I10" s="2">
        <f>C10*$B$1/($B$1+$D$1+$F$1)+E10*$D$1/($B$1+$D$1+$F$1)+G10*$F$1/($B$1+$D$1+$F$1)</f>
        <v>2</v>
      </c>
      <c r="J10" s="2">
        <f>H10*$H$1+I10*$I$1</f>
        <v>7</v>
      </c>
      <c r="K10" s="2">
        <f t="shared" si="1"/>
        <v>6.8852459016393439</v>
      </c>
      <c r="L10" s="3">
        <v>3</v>
      </c>
      <c r="M10" s="2">
        <f t="shared" si="2"/>
        <v>6.9767441860465116</v>
      </c>
      <c r="N10" s="3">
        <v>2</v>
      </c>
      <c r="O10" s="2">
        <f t="shared" si="3"/>
        <v>4.6511627906976747</v>
      </c>
      <c r="P10" s="7">
        <f>K10/(M10*$L$1+O10*$N$1)</f>
        <v>0.59213114754098362</v>
      </c>
      <c r="Q10" s="13"/>
    </row>
    <row r="11" spans="1:17">
      <c r="A11" s="6" t="s">
        <v>21</v>
      </c>
      <c r="B11" s="3">
        <v>3</v>
      </c>
      <c r="C11" s="3">
        <v>2</v>
      </c>
      <c r="D11" s="3">
        <v>3</v>
      </c>
      <c r="E11" s="3">
        <v>2</v>
      </c>
      <c r="F11" s="3">
        <v>3</v>
      </c>
      <c r="G11" s="3">
        <v>3</v>
      </c>
      <c r="H11" s="2">
        <f t="shared" si="4"/>
        <v>3</v>
      </c>
      <c r="I11" s="2">
        <f t="shared" si="4"/>
        <v>2.333333333333333</v>
      </c>
      <c r="J11" s="2">
        <f t="shared" si="5"/>
        <v>5.333333333333333</v>
      </c>
      <c r="K11" s="2">
        <f t="shared" si="1"/>
        <v>5.245901639344261</v>
      </c>
      <c r="L11" s="3">
        <v>3</v>
      </c>
      <c r="M11" s="2">
        <f t="shared" si="2"/>
        <v>6.9767441860465116</v>
      </c>
      <c r="N11" s="3">
        <v>2</v>
      </c>
      <c r="O11" s="2">
        <f t="shared" si="3"/>
        <v>4.6511627906976747</v>
      </c>
      <c r="P11" s="7">
        <f t="shared" si="6"/>
        <v>0.45114754098360649</v>
      </c>
      <c r="Q11" s="13"/>
    </row>
    <row r="12" spans="1:17">
      <c r="A12" s="6" t="s">
        <v>30</v>
      </c>
      <c r="B12" s="3">
        <v>2</v>
      </c>
      <c r="C12" s="3">
        <v>1</v>
      </c>
      <c r="D12" s="3">
        <v>3</v>
      </c>
      <c r="E12" s="3">
        <v>2</v>
      </c>
      <c r="F12" s="3">
        <v>5</v>
      </c>
      <c r="G12" s="3">
        <v>3</v>
      </c>
      <c r="H12" s="2">
        <f>B12*$B$1/($B$1+$D$1+$F$1)+D12*$D$1/($B$1+$D$1+$F$1)+F12*$F$1/($B$1+$D$1+$F$1)</f>
        <v>3.333333333333333</v>
      </c>
      <c r="I12" s="2">
        <f>C12*$B$1/($B$1+$D$1+$F$1)+E12*$D$1/($B$1+$D$1+$F$1)+G12*$F$1/($B$1+$D$1+$F$1)</f>
        <v>2</v>
      </c>
      <c r="J12" s="2">
        <f>H12*$H$1+I12*$I$1</f>
        <v>5.333333333333333</v>
      </c>
      <c r="K12" s="2">
        <f t="shared" si="1"/>
        <v>5.245901639344261</v>
      </c>
      <c r="L12" s="3">
        <v>2</v>
      </c>
      <c r="M12" s="2">
        <f t="shared" si="2"/>
        <v>4.6511627906976747</v>
      </c>
      <c r="N12" s="3">
        <v>3</v>
      </c>
      <c r="O12" s="2">
        <f t="shared" si="3"/>
        <v>6.9767441860465116</v>
      </c>
      <c r="P12" s="7">
        <f>K12/(M12*$L$1+O12*$N$1)</f>
        <v>0.45114754098360649</v>
      </c>
      <c r="Q12" s="13"/>
    </row>
    <row r="13" spans="1:17">
      <c r="A13" s="6" t="s">
        <v>23</v>
      </c>
      <c r="B13" s="3">
        <v>3</v>
      </c>
      <c r="C13" s="3">
        <v>1</v>
      </c>
      <c r="D13" s="3">
        <v>3</v>
      </c>
      <c r="E13" s="3">
        <v>1</v>
      </c>
      <c r="F13" s="3">
        <v>8</v>
      </c>
      <c r="G13" s="3">
        <v>2</v>
      </c>
      <c r="H13" s="2">
        <f t="shared" si="4"/>
        <v>4.6666666666666661</v>
      </c>
      <c r="I13" s="2">
        <f t="shared" si="4"/>
        <v>1.3333333333333333</v>
      </c>
      <c r="J13" s="2">
        <f t="shared" si="5"/>
        <v>5.9999999999999991</v>
      </c>
      <c r="K13" s="2">
        <f t="shared" si="1"/>
        <v>5.9016393442622936</v>
      </c>
      <c r="L13" s="3">
        <v>3</v>
      </c>
      <c r="M13" s="2">
        <f t="shared" si="2"/>
        <v>6.9767441860465116</v>
      </c>
      <c r="N13" s="3">
        <v>3</v>
      </c>
      <c r="O13" s="2">
        <f t="shared" si="3"/>
        <v>6.9767441860465116</v>
      </c>
      <c r="P13" s="7">
        <f t="shared" si="6"/>
        <v>0.42295081967213105</v>
      </c>
      <c r="Q13" s="13"/>
    </row>
    <row r="14" spans="1:17">
      <c r="A14" s="6" t="s">
        <v>33</v>
      </c>
      <c r="B14" s="3">
        <v>2</v>
      </c>
      <c r="C14" s="3">
        <v>2</v>
      </c>
      <c r="D14" s="3">
        <v>2</v>
      </c>
      <c r="E14" s="3">
        <v>2</v>
      </c>
      <c r="F14" s="3">
        <v>5</v>
      </c>
      <c r="G14" s="3">
        <v>3</v>
      </c>
      <c r="H14" s="2">
        <f t="shared" si="4"/>
        <v>3</v>
      </c>
      <c r="I14" s="2">
        <f t="shared" si="4"/>
        <v>2.333333333333333</v>
      </c>
      <c r="J14" s="2">
        <f t="shared" si="5"/>
        <v>5.333333333333333</v>
      </c>
      <c r="K14" s="2">
        <f t="shared" si="1"/>
        <v>5.245901639344261</v>
      </c>
      <c r="L14" s="3">
        <v>3</v>
      </c>
      <c r="M14" s="2">
        <f t="shared" si="2"/>
        <v>6.9767441860465116</v>
      </c>
      <c r="N14" s="3">
        <v>3</v>
      </c>
      <c r="O14" s="2">
        <f t="shared" si="3"/>
        <v>6.9767441860465116</v>
      </c>
      <c r="P14" s="7">
        <f t="shared" si="6"/>
        <v>0.37595628415300536</v>
      </c>
      <c r="Q14" s="13"/>
    </row>
    <row r="15" spans="1:17">
      <c r="A15" s="6" t="s">
        <v>24</v>
      </c>
      <c r="B15" s="3">
        <v>5</v>
      </c>
      <c r="C15" s="3">
        <v>1</v>
      </c>
      <c r="D15" s="3">
        <v>3</v>
      </c>
      <c r="E15" s="3">
        <v>1</v>
      </c>
      <c r="F15" s="3">
        <v>5</v>
      </c>
      <c r="G15" s="3">
        <v>2</v>
      </c>
      <c r="H15" s="2">
        <f t="shared" si="4"/>
        <v>4.3333333333333339</v>
      </c>
      <c r="I15" s="2">
        <f t="shared" si="4"/>
        <v>1.3333333333333333</v>
      </c>
      <c r="J15" s="2">
        <f t="shared" si="5"/>
        <v>5.666666666666667</v>
      </c>
      <c r="K15" s="2">
        <f t="shared" si="1"/>
        <v>5.5737704918032795</v>
      </c>
      <c r="L15" s="3">
        <v>5</v>
      </c>
      <c r="M15" s="2">
        <f t="shared" si="2"/>
        <v>11.627906976744185</v>
      </c>
      <c r="N15" s="3">
        <v>2</v>
      </c>
      <c r="O15" s="2">
        <f t="shared" si="3"/>
        <v>4.6511627906976747</v>
      </c>
      <c r="P15" s="7">
        <f t="shared" si="6"/>
        <v>0.34238875878220143</v>
      </c>
      <c r="Q15" s="13"/>
    </row>
    <row r="16" spans="1:17">
      <c r="A16" s="6" t="s">
        <v>27</v>
      </c>
      <c r="B16" s="3">
        <v>2</v>
      </c>
      <c r="C16" s="3">
        <v>1</v>
      </c>
      <c r="D16" s="3">
        <v>3</v>
      </c>
      <c r="E16" s="3">
        <v>1</v>
      </c>
      <c r="F16" s="3">
        <v>5</v>
      </c>
      <c r="G16" s="3">
        <v>1</v>
      </c>
      <c r="H16" s="2">
        <f t="shared" si="4"/>
        <v>3.333333333333333</v>
      </c>
      <c r="I16" s="2">
        <f t="shared" si="4"/>
        <v>1</v>
      </c>
      <c r="J16" s="2">
        <f t="shared" si="5"/>
        <v>4.333333333333333</v>
      </c>
      <c r="K16" s="2">
        <f t="shared" si="1"/>
        <v>4.2622950819672125</v>
      </c>
      <c r="L16" s="3">
        <v>3</v>
      </c>
      <c r="M16" s="2">
        <f t="shared" si="2"/>
        <v>6.9767441860465116</v>
      </c>
      <c r="N16" s="3">
        <v>3</v>
      </c>
      <c r="O16" s="2">
        <f t="shared" si="3"/>
        <v>6.9767441860465116</v>
      </c>
      <c r="P16" s="7">
        <f t="shared" si="6"/>
        <v>0.30546448087431688</v>
      </c>
      <c r="Q16" s="13"/>
    </row>
    <row r="17" spans="1:17">
      <c r="A17" s="6" t="s">
        <v>29</v>
      </c>
      <c r="B17" s="3">
        <v>3</v>
      </c>
      <c r="C17" s="3">
        <v>1</v>
      </c>
      <c r="D17" s="3">
        <v>3</v>
      </c>
      <c r="E17" s="3">
        <v>1</v>
      </c>
      <c r="F17" s="3">
        <v>5</v>
      </c>
      <c r="G17" s="3">
        <v>2</v>
      </c>
      <c r="H17" s="2">
        <f t="shared" si="4"/>
        <v>3.666666666666667</v>
      </c>
      <c r="I17" s="2">
        <f t="shared" si="4"/>
        <v>1.3333333333333333</v>
      </c>
      <c r="J17" s="2">
        <f t="shared" si="5"/>
        <v>5</v>
      </c>
      <c r="K17" s="2">
        <f t="shared" si="1"/>
        <v>4.918032786885246</v>
      </c>
      <c r="L17" s="3">
        <v>3</v>
      </c>
      <c r="M17" s="2">
        <f t="shared" si="2"/>
        <v>6.9767441860465116</v>
      </c>
      <c r="N17" s="3">
        <v>5</v>
      </c>
      <c r="O17" s="2">
        <f t="shared" si="3"/>
        <v>11.627906976744185</v>
      </c>
      <c r="P17" s="7">
        <f t="shared" si="6"/>
        <v>0.26434426229508201</v>
      </c>
      <c r="Q17" s="13"/>
    </row>
    <row r="18" spans="1:17">
      <c r="A18" s="6" t="s">
        <v>26</v>
      </c>
      <c r="B18" s="3">
        <v>3</v>
      </c>
      <c r="C18" s="3">
        <v>1</v>
      </c>
      <c r="D18" s="3">
        <v>3</v>
      </c>
      <c r="E18" s="3">
        <v>1</v>
      </c>
      <c r="F18" s="3">
        <v>5</v>
      </c>
      <c r="G18" s="3">
        <v>1</v>
      </c>
      <c r="H18" s="2">
        <f>B18*$B$1/($B$1+$D$1+$F$1)+D18*$D$1/($B$1+$D$1+$F$1)+F18*$F$1/($B$1+$D$1+$F$1)</f>
        <v>3.666666666666667</v>
      </c>
      <c r="I18" s="2">
        <f>C18*$B$1/($B$1+$D$1+$F$1)+E18*$D$1/($B$1+$D$1+$F$1)+G18*$F$1/($B$1+$D$1+$F$1)</f>
        <v>1</v>
      </c>
      <c r="J18" s="2">
        <f t="shared" si="5"/>
        <v>4.666666666666667</v>
      </c>
      <c r="K18" s="2">
        <f t="shared" si="1"/>
        <v>4.5901639344262293</v>
      </c>
      <c r="L18" s="3">
        <v>3</v>
      </c>
      <c r="M18" s="2">
        <f t="shared" si="2"/>
        <v>6.9767441860465116</v>
      </c>
      <c r="N18" s="3">
        <v>5</v>
      </c>
      <c r="O18" s="2">
        <f t="shared" si="3"/>
        <v>11.627906976744185</v>
      </c>
      <c r="P18" s="7">
        <f t="shared" si="6"/>
        <v>0.24672131147540985</v>
      </c>
      <c r="Q18" s="13"/>
    </row>
    <row r="19" spans="1:17">
      <c r="A19" s="6" t="s">
        <v>32</v>
      </c>
      <c r="B19" s="3">
        <v>2</v>
      </c>
      <c r="C19" s="3">
        <v>1</v>
      </c>
      <c r="D19" s="3">
        <v>1</v>
      </c>
      <c r="E19" s="3">
        <v>1</v>
      </c>
      <c r="F19" s="3">
        <v>5</v>
      </c>
      <c r="G19" s="3">
        <v>2</v>
      </c>
      <c r="H19" s="2">
        <f>B19*$B$1/($B$1+$D$1+$F$1)+D19*$D$1/($B$1+$D$1+$F$1)+F19*$F$1/($B$1+$D$1+$F$1)</f>
        <v>2.666666666666667</v>
      </c>
      <c r="I19" s="2">
        <f>C19*$B$1/($B$1+$D$1+$F$1)+E19*$D$1/($B$1+$D$1+$F$1)+G19*$F$1/($B$1+$D$1+$F$1)</f>
        <v>1.3333333333333333</v>
      </c>
      <c r="J19" s="2">
        <f t="shared" si="5"/>
        <v>4</v>
      </c>
      <c r="K19" s="2">
        <f t="shared" si="1"/>
        <v>3.9344262295081966</v>
      </c>
      <c r="L19" s="3">
        <v>2</v>
      </c>
      <c r="M19" s="2">
        <f t="shared" si="2"/>
        <v>4.6511627906976747</v>
      </c>
      <c r="N19" s="3">
        <v>5</v>
      </c>
      <c r="O19" s="2">
        <f t="shared" si="3"/>
        <v>11.627906976744185</v>
      </c>
      <c r="P19" s="7">
        <f t="shared" si="6"/>
        <v>0.24168618266978922</v>
      </c>
      <c r="Q19" s="13"/>
    </row>
    <row r="20" spans="1:17" s="9" customFormat="1">
      <c r="A20" s="9" t="s">
        <v>20</v>
      </c>
      <c r="B20" s="10">
        <f t="shared" ref="B20:O20" si="7">SUM(B4:B19)</f>
        <v>58</v>
      </c>
      <c r="C20" s="10">
        <f t="shared" si="7"/>
        <v>29</v>
      </c>
      <c r="D20" s="10">
        <f t="shared" si="7"/>
        <v>54</v>
      </c>
      <c r="E20" s="10">
        <f t="shared" si="7"/>
        <v>29</v>
      </c>
      <c r="F20" s="10">
        <f t="shared" si="7"/>
        <v>87</v>
      </c>
      <c r="G20" s="10">
        <f t="shared" si="7"/>
        <v>48</v>
      </c>
      <c r="H20" s="10">
        <f t="shared" si="7"/>
        <v>66.333333333333329</v>
      </c>
      <c r="I20" s="10">
        <f t="shared" si="7"/>
        <v>35.333333333333329</v>
      </c>
      <c r="J20" s="10">
        <f t="shared" si="7"/>
        <v>101.66666666666667</v>
      </c>
      <c r="K20" s="10">
        <f t="shared" si="7"/>
        <v>99.999999999999986</v>
      </c>
      <c r="L20" s="10">
        <f t="shared" si="7"/>
        <v>43</v>
      </c>
      <c r="M20" s="10">
        <f t="shared" si="7"/>
        <v>100</v>
      </c>
      <c r="N20" s="10">
        <f t="shared" si="7"/>
        <v>43</v>
      </c>
      <c r="O20" s="10">
        <f t="shared" si="7"/>
        <v>100</v>
      </c>
      <c r="P20" s="10"/>
    </row>
    <row r="22" spans="1:17">
      <c r="L22" s="7"/>
    </row>
    <row r="23" spans="1:17" s="2" customFormat="1">
      <c r="A23" s="1"/>
      <c r="J23" s="3"/>
      <c r="K23" s="3"/>
      <c r="L23" s="3"/>
      <c r="M23" s="3"/>
      <c r="N23" s="3"/>
      <c r="O23" s="3"/>
      <c r="P23" s="3"/>
      <c r="Q23" s="1"/>
    </row>
    <row r="24" spans="1:17" s="2" customFormat="1">
      <c r="A24" s="1"/>
      <c r="J24" s="3"/>
      <c r="K24" s="3"/>
      <c r="L24" s="3"/>
      <c r="M24" s="3"/>
      <c r="N24" s="3"/>
      <c r="O24" s="3"/>
      <c r="P24" s="3"/>
      <c r="Q24" s="1"/>
    </row>
    <row r="25" spans="1:17" s="2" customFormat="1">
      <c r="A25" s="1"/>
      <c r="J25" s="3"/>
      <c r="K25" s="3"/>
      <c r="L25" s="3"/>
      <c r="M25" s="3"/>
      <c r="N25" s="3"/>
      <c r="O25" s="3"/>
      <c r="P25" s="3"/>
      <c r="Q25" s="1"/>
    </row>
    <row r="26" spans="1:17" s="2" customFormat="1">
      <c r="A26" s="1"/>
      <c r="J26" s="3"/>
      <c r="K26" s="3"/>
      <c r="L26" s="3"/>
      <c r="M26" s="3"/>
      <c r="N26" s="3"/>
      <c r="O26" s="3"/>
      <c r="P26" s="3"/>
      <c r="Q26" s="1"/>
    </row>
    <row r="27" spans="1:17" s="2" customFormat="1">
      <c r="A27" s="1"/>
      <c r="J27" s="3"/>
      <c r="K27" s="3"/>
      <c r="L27" s="3"/>
      <c r="M27" s="3"/>
      <c r="N27" s="3"/>
      <c r="O27" s="3"/>
      <c r="P27" s="3"/>
      <c r="Q27" s="1"/>
    </row>
    <row r="28" spans="1:17" s="2" customFormat="1">
      <c r="A28" s="1"/>
      <c r="J28" s="3"/>
      <c r="K28" s="3"/>
      <c r="L28" s="3"/>
      <c r="M28" s="3"/>
      <c r="N28" s="3"/>
      <c r="O28" s="3"/>
      <c r="P28" s="3"/>
      <c r="Q28" s="1"/>
    </row>
    <row r="29" spans="1:17" s="2" customFormat="1">
      <c r="A29" s="1"/>
      <c r="J29" s="3"/>
      <c r="K29" s="3"/>
      <c r="L29" s="3"/>
      <c r="M29" s="3"/>
      <c r="N29" s="3"/>
      <c r="O29" s="3"/>
      <c r="P29" s="3"/>
      <c r="Q29" s="1"/>
    </row>
    <row r="30" spans="1:17" s="2" customFormat="1">
      <c r="A30" s="1"/>
      <c r="J30" s="3"/>
      <c r="K30" s="3"/>
      <c r="L30" s="3"/>
      <c r="M30" s="3"/>
      <c r="N30" s="3"/>
      <c r="O30" s="3"/>
      <c r="P30" s="3"/>
      <c r="Q30" s="1"/>
    </row>
  </sheetData>
  <mergeCells count="6">
    <mergeCell ref="B1:C1"/>
    <mergeCell ref="D1:E1"/>
    <mergeCell ref="F1:G1"/>
    <mergeCell ref="B2:C2"/>
    <mergeCell ref="D2:E2"/>
    <mergeCell ref="F2:G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B2" sqref="B2:G2"/>
    </sheetView>
  </sheetViews>
  <sheetFormatPr defaultRowHeight="12.75"/>
  <cols>
    <col min="1" max="1" width="68" style="1" bestFit="1" customWidth="1"/>
    <col min="2" max="7" width="9.140625" style="3"/>
    <col min="8" max="9" width="9.140625" style="2"/>
    <col min="10" max="10" width="10.28515625" style="3" bestFit="1" customWidth="1"/>
    <col min="11" max="16" width="9.140625" style="3"/>
    <col min="17" max="16384" width="9.140625" style="1"/>
  </cols>
  <sheetData>
    <row r="1" spans="1:17">
      <c r="A1" s="1" t="s">
        <v>0</v>
      </c>
      <c r="B1" s="14">
        <v>1</v>
      </c>
      <c r="C1" s="14"/>
      <c r="D1" s="14">
        <v>1</v>
      </c>
      <c r="E1" s="14"/>
      <c r="F1" s="14">
        <v>1</v>
      </c>
      <c r="G1" s="14"/>
      <c r="H1" s="2">
        <v>1</v>
      </c>
      <c r="I1" s="2">
        <v>1</v>
      </c>
      <c r="L1" s="2">
        <v>1</v>
      </c>
      <c r="N1" s="2">
        <v>1</v>
      </c>
    </row>
    <row r="2" spans="1:17">
      <c r="B2" s="15" t="s">
        <v>41</v>
      </c>
      <c r="C2" s="15"/>
      <c r="D2" s="15" t="s">
        <v>1</v>
      </c>
      <c r="E2" s="15"/>
      <c r="F2" s="15" t="s">
        <v>42</v>
      </c>
      <c r="G2" s="15"/>
    </row>
    <row r="3" spans="1:17" s="4" customFormat="1" ht="25.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5" t="s">
        <v>5</v>
      </c>
      <c r="I3" s="5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</row>
    <row r="4" spans="1:17">
      <c r="A4" s="6" t="s">
        <v>14</v>
      </c>
      <c r="B4" s="3">
        <v>8</v>
      </c>
      <c r="C4" s="3">
        <v>3</v>
      </c>
      <c r="D4" s="3">
        <v>8</v>
      </c>
      <c r="E4" s="3">
        <v>3</v>
      </c>
      <c r="F4" s="3">
        <v>8</v>
      </c>
      <c r="G4" s="3">
        <v>8</v>
      </c>
      <c r="H4" s="2">
        <f t="shared" ref="H4:I9" si="0">B4*$B$1/($B$1+$D$1+$F$1)+D4*$D$1/($B$1+$D$1+$F$1)+F4*$F$1/($B$1+$D$1+$F$1)</f>
        <v>8</v>
      </c>
      <c r="I4" s="2">
        <f t="shared" si="0"/>
        <v>4.6666666666666661</v>
      </c>
      <c r="J4" s="2">
        <f t="shared" ref="J4:J9" si="1">H4*$H$1+I4*$I$1</f>
        <v>12.666666666666666</v>
      </c>
      <c r="K4" s="2">
        <f t="shared" ref="K4:K9" si="2">100*J4/$J$10</f>
        <v>22.222222222222218</v>
      </c>
      <c r="L4" s="3">
        <v>1</v>
      </c>
      <c r="M4" s="2">
        <f t="shared" ref="M4:M9" si="3">100*L4/$L$10</f>
        <v>9.0909090909090917</v>
      </c>
      <c r="N4" s="3">
        <v>1</v>
      </c>
      <c r="O4" s="2">
        <f t="shared" ref="O4:O9" si="4">100*N4/$N$10</f>
        <v>16.666666666666668</v>
      </c>
      <c r="P4" s="7">
        <f t="shared" ref="P4:P9" si="5">K4/(M4*$L$1+O4*$N$1)</f>
        <v>0.86274509803921551</v>
      </c>
      <c r="Q4" s="11"/>
    </row>
    <row r="5" spans="1:17">
      <c r="A5" s="6" t="s">
        <v>15</v>
      </c>
      <c r="B5" s="3">
        <v>5</v>
      </c>
      <c r="C5" s="3">
        <v>3</v>
      </c>
      <c r="D5" s="3">
        <v>5</v>
      </c>
      <c r="E5" s="3">
        <v>2</v>
      </c>
      <c r="F5" s="3">
        <v>5</v>
      </c>
      <c r="G5" s="3">
        <v>5</v>
      </c>
      <c r="H5" s="2">
        <f t="shared" si="0"/>
        <v>5</v>
      </c>
      <c r="I5" s="2">
        <f t="shared" si="0"/>
        <v>3.333333333333333</v>
      </c>
      <c r="J5" s="2">
        <f t="shared" si="1"/>
        <v>8.3333333333333321</v>
      </c>
      <c r="K5" s="2">
        <f t="shared" si="2"/>
        <v>14.619883040935671</v>
      </c>
      <c r="L5" s="3">
        <v>1</v>
      </c>
      <c r="M5" s="2">
        <f t="shared" si="3"/>
        <v>9.0909090909090917</v>
      </c>
      <c r="N5" s="3">
        <v>1</v>
      </c>
      <c r="O5" s="2">
        <f t="shared" si="4"/>
        <v>16.666666666666668</v>
      </c>
      <c r="P5" s="7">
        <f t="shared" si="5"/>
        <v>0.56759545923632604</v>
      </c>
      <c r="Q5" s="11"/>
    </row>
    <row r="6" spans="1:17">
      <c r="A6" s="6" t="s">
        <v>16</v>
      </c>
      <c r="B6" s="3">
        <v>5</v>
      </c>
      <c r="C6" s="3">
        <v>3</v>
      </c>
      <c r="D6" s="3">
        <v>5</v>
      </c>
      <c r="E6" s="3">
        <v>3</v>
      </c>
      <c r="F6" s="3">
        <v>8</v>
      </c>
      <c r="G6" s="3">
        <v>5</v>
      </c>
      <c r="H6" s="2">
        <f t="shared" si="0"/>
        <v>6</v>
      </c>
      <c r="I6" s="2">
        <f t="shared" si="0"/>
        <v>3.666666666666667</v>
      </c>
      <c r="J6" s="2">
        <f t="shared" si="1"/>
        <v>9.6666666666666679</v>
      </c>
      <c r="K6" s="2">
        <f t="shared" si="2"/>
        <v>16.959064327485383</v>
      </c>
      <c r="L6" s="3">
        <v>2</v>
      </c>
      <c r="M6" s="2">
        <f t="shared" si="3"/>
        <v>18.181818181818183</v>
      </c>
      <c r="N6" s="3">
        <v>1</v>
      </c>
      <c r="O6" s="2">
        <f t="shared" si="4"/>
        <v>16.666666666666668</v>
      </c>
      <c r="P6" s="7">
        <f t="shared" si="5"/>
        <v>0.48665141113653704</v>
      </c>
      <c r="Q6" s="11"/>
    </row>
    <row r="7" spans="1:17">
      <c r="A7" s="6" t="s">
        <v>17</v>
      </c>
      <c r="B7" s="3">
        <v>5</v>
      </c>
      <c r="C7" s="3">
        <v>3</v>
      </c>
      <c r="D7" s="3">
        <v>5</v>
      </c>
      <c r="E7" s="3">
        <v>3</v>
      </c>
      <c r="F7" s="3">
        <v>8</v>
      </c>
      <c r="G7" s="3">
        <v>5</v>
      </c>
      <c r="H7" s="2">
        <f t="shared" si="0"/>
        <v>6</v>
      </c>
      <c r="I7" s="2">
        <f t="shared" si="0"/>
        <v>3.666666666666667</v>
      </c>
      <c r="J7" s="2">
        <f t="shared" si="1"/>
        <v>9.6666666666666679</v>
      </c>
      <c r="K7" s="2">
        <f t="shared" si="2"/>
        <v>16.959064327485383</v>
      </c>
      <c r="L7" s="3">
        <v>2</v>
      </c>
      <c r="M7" s="2">
        <f t="shared" si="3"/>
        <v>18.181818181818183</v>
      </c>
      <c r="N7" s="3">
        <v>1</v>
      </c>
      <c r="O7" s="2">
        <f t="shared" si="4"/>
        <v>16.666666666666668</v>
      </c>
      <c r="P7" s="7">
        <f t="shared" si="5"/>
        <v>0.48665141113653704</v>
      </c>
      <c r="Q7" s="12"/>
    </row>
    <row r="8" spans="1:17">
      <c r="A8" s="6" t="s">
        <v>18</v>
      </c>
      <c r="B8" s="3">
        <v>5</v>
      </c>
      <c r="C8" s="3">
        <v>3</v>
      </c>
      <c r="D8" s="3">
        <v>5</v>
      </c>
      <c r="E8" s="3">
        <v>3</v>
      </c>
      <c r="F8" s="3">
        <v>5</v>
      </c>
      <c r="G8" s="3">
        <v>3</v>
      </c>
      <c r="H8" s="2">
        <f t="shared" si="0"/>
        <v>5</v>
      </c>
      <c r="I8" s="2">
        <f t="shared" si="0"/>
        <v>3</v>
      </c>
      <c r="J8" s="2">
        <f t="shared" si="1"/>
        <v>8</v>
      </c>
      <c r="K8" s="2">
        <f t="shared" si="2"/>
        <v>14.035087719298245</v>
      </c>
      <c r="L8" s="3">
        <v>2</v>
      </c>
      <c r="M8" s="2">
        <f t="shared" si="3"/>
        <v>18.181818181818183</v>
      </c>
      <c r="N8" s="3">
        <v>1</v>
      </c>
      <c r="O8" s="2">
        <f t="shared" si="4"/>
        <v>16.666666666666668</v>
      </c>
      <c r="P8" s="7">
        <f t="shared" si="5"/>
        <v>0.40274599542334089</v>
      </c>
      <c r="Q8" s="12"/>
    </row>
    <row r="9" spans="1:17">
      <c r="A9" s="6" t="s">
        <v>19</v>
      </c>
      <c r="B9" s="3">
        <v>5</v>
      </c>
      <c r="C9" s="3">
        <v>3</v>
      </c>
      <c r="D9" s="3">
        <v>5</v>
      </c>
      <c r="E9" s="3">
        <v>3</v>
      </c>
      <c r="F9" s="3">
        <v>5</v>
      </c>
      <c r="G9" s="3">
        <v>5</v>
      </c>
      <c r="H9" s="2">
        <f t="shared" si="0"/>
        <v>5</v>
      </c>
      <c r="I9" s="2">
        <f t="shared" si="0"/>
        <v>3.666666666666667</v>
      </c>
      <c r="J9" s="2">
        <f t="shared" si="1"/>
        <v>8.6666666666666679</v>
      </c>
      <c r="K9" s="2">
        <f t="shared" si="2"/>
        <v>15.2046783625731</v>
      </c>
      <c r="L9" s="3">
        <v>3</v>
      </c>
      <c r="M9" s="2">
        <f t="shared" si="3"/>
        <v>27.272727272727273</v>
      </c>
      <c r="N9" s="3">
        <v>1</v>
      </c>
      <c r="O9" s="2">
        <f t="shared" si="4"/>
        <v>16.666666666666668</v>
      </c>
      <c r="P9" s="7">
        <f t="shared" si="5"/>
        <v>0.34603750756200852</v>
      </c>
      <c r="Q9" s="12"/>
    </row>
    <row r="10" spans="1:17" s="9" customFormat="1">
      <c r="A10" s="9" t="s">
        <v>20</v>
      </c>
      <c r="B10" s="10">
        <f t="shared" ref="B10:O10" si="6">SUM(B4:B9)</f>
        <v>33</v>
      </c>
      <c r="C10" s="10">
        <f t="shared" si="6"/>
        <v>18</v>
      </c>
      <c r="D10" s="10">
        <f t="shared" si="6"/>
        <v>33</v>
      </c>
      <c r="E10" s="10">
        <f t="shared" si="6"/>
        <v>17</v>
      </c>
      <c r="F10" s="10">
        <f t="shared" si="6"/>
        <v>39</v>
      </c>
      <c r="G10" s="10">
        <f t="shared" si="6"/>
        <v>31</v>
      </c>
      <c r="H10" s="10">
        <f t="shared" si="6"/>
        <v>35</v>
      </c>
      <c r="I10" s="10">
        <f t="shared" si="6"/>
        <v>22</v>
      </c>
      <c r="J10" s="10">
        <f t="shared" si="6"/>
        <v>57</v>
      </c>
      <c r="K10" s="10">
        <f t="shared" si="6"/>
        <v>100</v>
      </c>
      <c r="L10" s="10">
        <f t="shared" si="6"/>
        <v>11</v>
      </c>
      <c r="M10" s="10">
        <f t="shared" si="6"/>
        <v>100</v>
      </c>
      <c r="N10" s="10">
        <f t="shared" si="6"/>
        <v>6</v>
      </c>
      <c r="O10" s="10">
        <f t="shared" si="6"/>
        <v>100.00000000000001</v>
      </c>
      <c r="P10" s="10"/>
    </row>
    <row r="13" spans="1:17" s="2" customFormat="1">
      <c r="A13" s="1" t="s">
        <v>36</v>
      </c>
      <c r="J13" s="3"/>
      <c r="K13" s="3"/>
      <c r="L13" s="3"/>
      <c r="M13" s="3"/>
      <c r="N13" s="3"/>
      <c r="O13" s="3"/>
      <c r="P13" s="3"/>
      <c r="Q13" s="1"/>
    </row>
    <row r="14" spans="1:17" s="2" customFormat="1">
      <c r="A14" s="1" t="s">
        <v>37</v>
      </c>
      <c r="J14" s="3"/>
      <c r="K14" s="3"/>
      <c r="L14" s="3"/>
      <c r="M14" s="3"/>
      <c r="N14" s="3"/>
      <c r="O14" s="3"/>
      <c r="P14" s="3"/>
      <c r="Q14" s="1"/>
    </row>
    <row r="15" spans="1:17" s="2" customFormat="1">
      <c r="A15" s="1" t="s">
        <v>38</v>
      </c>
      <c r="J15" s="3"/>
      <c r="K15" s="3"/>
      <c r="L15" s="3"/>
      <c r="M15" s="3"/>
      <c r="N15" s="3"/>
      <c r="O15" s="3"/>
      <c r="P15" s="3"/>
      <c r="Q15" s="1"/>
    </row>
    <row r="16" spans="1:17" s="2" customFormat="1">
      <c r="A16" s="1"/>
      <c r="J16" s="3"/>
      <c r="K16" s="3"/>
      <c r="L16" s="3"/>
      <c r="M16" s="3"/>
      <c r="N16" s="3"/>
      <c r="O16" s="3"/>
      <c r="P16" s="3"/>
      <c r="Q16" s="1"/>
    </row>
    <row r="17" spans="1:17" s="2" customFormat="1">
      <c r="A17" s="1"/>
      <c r="J17" s="3"/>
      <c r="K17" s="3"/>
      <c r="L17" s="3"/>
      <c r="M17" s="3"/>
      <c r="N17" s="3"/>
      <c r="O17" s="3"/>
      <c r="P17" s="3"/>
      <c r="Q17" s="1"/>
    </row>
    <row r="18" spans="1:17" s="2" customFormat="1">
      <c r="A18" s="1"/>
      <c r="J18" s="3"/>
      <c r="K18" s="3"/>
      <c r="L18" s="3"/>
      <c r="M18" s="3"/>
      <c r="N18" s="3"/>
      <c r="O18" s="3"/>
      <c r="P18" s="3"/>
      <c r="Q18" s="1"/>
    </row>
    <row r="19" spans="1:17" s="2" customFormat="1">
      <c r="A19" s="1"/>
      <c r="J19" s="3"/>
      <c r="K19" s="3"/>
      <c r="L19" s="3"/>
      <c r="M19" s="3"/>
      <c r="N19" s="3"/>
      <c r="O19" s="3"/>
      <c r="P19" s="3"/>
      <c r="Q19" s="1"/>
    </row>
    <row r="20" spans="1:17" s="2" customFormat="1">
      <c r="A20" s="1"/>
      <c r="J20" s="3"/>
      <c r="K20" s="3"/>
      <c r="L20" s="3"/>
      <c r="M20" s="3"/>
      <c r="N20" s="3"/>
      <c r="O20" s="3"/>
      <c r="P20" s="3"/>
      <c r="Q20" s="1"/>
    </row>
    <row r="21" spans="1:17" s="2" customFormat="1">
      <c r="A21" s="1"/>
      <c r="J21" s="3"/>
      <c r="K21" s="3"/>
      <c r="L21" s="3"/>
      <c r="M21" s="3"/>
      <c r="N21" s="3"/>
      <c r="O21" s="3"/>
      <c r="P21" s="3"/>
      <c r="Q21" s="1"/>
    </row>
    <row r="22" spans="1:17" s="2" customFormat="1">
      <c r="A22" s="1"/>
      <c r="J22" s="3"/>
      <c r="K22" s="3"/>
      <c r="L22" s="3"/>
      <c r="M22" s="3"/>
      <c r="N22" s="3"/>
      <c r="O22" s="3"/>
      <c r="P22" s="3"/>
      <c r="Q22" s="1"/>
    </row>
    <row r="23" spans="1:17" s="2" customFormat="1">
      <c r="A23" s="1"/>
      <c r="J23" s="3"/>
      <c r="K23" s="3"/>
      <c r="L23" s="3"/>
      <c r="M23" s="3"/>
      <c r="N23" s="3"/>
      <c r="O23" s="3"/>
      <c r="P23" s="3"/>
      <c r="Q23" s="1"/>
    </row>
    <row r="24" spans="1:17" s="2" customFormat="1">
      <c r="A24" s="1"/>
      <c r="J24" s="3"/>
      <c r="K24" s="3"/>
      <c r="L24" s="3"/>
      <c r="M24" s="3"/>
      <c r="N24" s="3"/>
      <c r="O24" s="3"/>
      <c r="P24" s="3"/>
      <c r="Q24" s="1"/>
    </row>
    <row r="25" spans="1:17" s="2" customFormat="1">
      <c r="A25" s="1"/>
      <c r="J25" s="3"/>
      <c r="K25" s="3"/>
      <c r="L25" s="3"/>
      <c r="M25" s="3"/>
      <c r="N25" s="3"/>
      <c r="O25" s="3"/>
      <c r="P25" s="3"/>
      <c r="Q25" s="1"/>
    </row>
    <row r="26" spans="1:17" s="2" customFormat="1">
      <c r="A26" s="1"/>
      <c r="J26" s="3"/>
      <c r="K26" s="3"/>
      <c r="L26" s="3"/>
      <c r="M26" s="3"/>
      <c r="N26" s="3"/>
      <c r="O26" s="3"/>
      <c r="P26" s="3"/>
      <c r="Q26" s="1"/>
    </row>
    <row r="27" spans="1:17" s="2" customFormat="1">
      <c r="A27" s="1"/>
      <c r="J27" s="3"/>
      <c r="K27" s="3"/>
      <c r="L27" s="3"/>
      <c r="M27" s="3"/>
      <c r="N27" s="3"/>
      <c r="O27" s="3"/>
      <c r="P27" s="3"/>
      <c r="Q27" s="1"/>
    </row>
    <row r="28" spans="1:17" s="2" customFormat="1">
      <c r="A28" s="1"/>
      <c r="J28" s="3"/>
      <c r="K28" s="3"/>
      <c r="L28" s="3"/>
      <c r="M28" s="3"/>
      <c r="N28" s="3"/>
      <c r="O28" s="3"/>
      <c r="P28" s="3"/>
      <c r="Q28" s="1"/>
    </row>
    <row r="29" spans="1:17" s="2" customFormat="1">
      <c r="A29" s="1"/>
      <c r="J29" s="3"/>
      <c r="K29" s="3"/>
      <c r="L29" s="3"/>
      <c r="M29" s="3"/>
      <c r="N29" s="3"/>
      <c r="O29" s="3"/>
      <c r="P29" s="3"/>
      <c r="Q29" s="1"/>
    </row>
    <row r="30" spans="1:17" s="2" customFormat="1">
      <c r="A30" s="1"/>
      <c r="J30" s="3"/>
      <c r="K30" s="3"/>
      <c r="L30" s="3"/>
      <c r="M30" s="3"/>
      <c r="N30" s="3"/>
      <c r="O30" s="3"/>
      <c r="P30" s="3"/>
      <c r="Q30" s="1"/>
    </row>
    <row r="31" spans="1:17" s="2" customFormat="1">
      <c r="A31" s="1"/>
      <c r="J31" s="3"/>
      <c r="K31" s="3"/>
      <c r="L31" s="3"/>
      <c r="M31" s="3"/>
      <c r="N31" s="3"/>
      <c r="O31" s="3"/>
      <c r="P31" s="3"/>
      <c r="Q31" s="1"/>
    </row>
    <row r="32" spans="1:17" s="2" customFormat="1">
      <c r="A32" s="1"/>
      <c r="J32" s="3"/>
      <c r="K32" s="3"/>
      <c r="L32" s="3"/>
      <c r="M32" s="3"/>
      <c r="N32" s="3"/>
      <c r="O32" s="3"/>
      <c r="P32" s="3"/>
      <c r="Q32" s="1"/>
    </row>
  </sheetData>
  <mergeCells count="6">
    <mergeCell ref="B1:C1"/>
    <mergeCell ref="D1:E1"/>
    <mergeCell ref="F1:G1"/>
    <mergeCell ref="B2:C2"/>
    <mergeCell ref="D2:E2"/>
    <mergeCell ref="F2:G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D33" sqref="D33"/>
    </sheetView>
  </sheetViews>
  <sheetFormatPr defaultRowHeight="12.75"/>
  <cols>
    <col min="1" max="1" width="68" style="1" bestFit="1" customWidth="1"/>
    <col min="2" max="7" width="9.140625" style="3"/>
    <col min="8" max="9" width="9.140625" style="2"/>
    <col min="10" max="10" width="10.28515625" style="3" bestFit="1" customWidth="1"/>
    <col min="11" max="16" width="9.140625" style="3"/>
    <col min="17" max="16384" width="9.140625" style="1"/>
  </cols>
  <sheetData>
    <row r="1" spans="1:17">
      <c r="A1" s="1" t="s">
        <v>0</v>
      </c>
      <c r="B1" s="14">
        <v>1</v>
      </c>
      <c r="C1" s="14"/>
      <c r="D1" s="14">
        <v>1</v>
      </c>
      <c r="E1" s="14"/>
      <c r="F1" s="14">
        <v>1</v>
      </c>
      <c r="G1" s="14"/>
      <c r="H1" s="2">
        <v>1</v>
      </c>
      <c r="I1" s="2">
        <v>1</v>
      </c>
      <c r="L1" s="2">
        <v>1</v>
      </c>
      <c r="N1" s="2">
        <v>1</v>
      </c>
    </row>
    <row r="2" spans="1:17">
      <c r="B2" s="15" t="s">
        <v>41</v>
      </c>
      <c r="C2" s="15"/>
      <c r="D2" s="15" t="s">
        <v>1</v>
      </c>
      <c r="E2" s="15"/>
      <c r="F2" s="15" t="s">
        <v>42</v>
      </c>
      <c r="G2" s="15"/>
    </row>
    <row r="3" spans="1:17" s="4" customFormat="1" ht="25.5">
      <c r="A3" s="4" t="s">
        <v>2</v>
      </c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5" t="s">
        <v>5</v>
      </c>
      <c r="I3" s="5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</row>
    <row r="4" spans="1:17">
      <c r="A4" s="6" t="s">
        <v>14</v>
      </c>
      <c r="B4" s="3">
        <v>8</v>
      </c>
      <c r="C4" s="3">
        <v>3</v>
      </c>
      <c r="D4" s="3">
        <v>8</v>
      </c>
      <c r="E4" s="3">
        <v>3</v>
      </c>
      <c r="F4" s="3">
        <v>8</v>
      </c>
      <c r="G4" s="3">
        <v>8</v>
      </c>
      <c r="H4" s="2">
        <f t="shared" ref="H4:I16" si="0">B4*$B$1/($B$1+$D$1+$F$1)+D4*$D$1/($B$1+$D$1+$F$1)+F4*$F$1/($B$1+$D$1+$F$1)</f>
        <v>8</v>
      </c>
      <c r="I4" s="2">
        <f t="shared" si="0"/>
        <v>4.6666666666666661</v>
      </c>
      <c r="J4" s="2">
        <f t="shared" ref="J4:J9" si="1">H4*$H$1+I4*$I$1</f>
        <v>12.666666666666666</v>
      </c>
      <c r="K4" s="2">
        <f>100*J4/$J$25</f>
        <v>8.5778781038374738</v>
      </c>
      <c r="L4" s="3">
        <v>1</v>
      </c>
      <c r="M4" s="2">
        <f>100*L4/$L$25</f>
        <v>1.8867924528301887</v>
      </c>
      <c r="N4" s="3">
        <v>1</v>
      </c>
      <c r="O4" s="2">
        <f>100*N4/$N$25</f>
        <v>1.6129032258064515</v>
      </c>
      <c r="P4" s="7">
        <f t="shared" ref="P4:P9" si="2">K4/(M4*$L$1+O4*$N$1)</f>
        <v>2.4510354303660815</v>
      </c>
      <c r="Q4" s="11"/>
    </row>
    <row r="5" spans="1:17">
      <c r="A5" s="6" t="s">
        <v>15</v>
      </c>
      <c r="B5" s="3">
        <v>5</v>
      </c>
      <c r="C5" s="3">
        <v>3</v>
      </c>
      <c r="D5" s="3">
        <v>5</v>
      </c>
      <c r="E5" s="3">
        <v>2</v>
      </c>
      <c r="F5" s="3">
        <v>5</v>
      </c>
      <c r="G5" s="3">
        <v>5</v>
      </c>
      <c r="H5" s="2">
        <f t="shared" si="0"/>
        <v>5</v>
      </c>
      <c r="I5" s="2">
        <f t="shared" si="0"/>
        <v>3.333333333333333</v>
      </c>
      <c r="J5" s="2">
        <f t="shared" si="1"/>
        <v>8.3333333333333321</v>
      </c>
      <c r="K5" s="2">
        <f>100*J5/$J$25</f>
        <v>5.6433408577878117</v>
      </c>
      <c r="L5" s="3">
        <v>1</v>
      </c>
      <c r="M5" s="2">
        <f>100*L5/$L$25</f>
        <v>1.8867924528301887</v>
      </c>
      <c r="N5" s="3">
        <v>1</v>
      </c>
      <c r="O5" s="2">
        <f>100*N5/$N$25</f>
        <v>1.6129032258064515</v>
      </c>
      <c r="P5" s="7">
        <f t="shared" si="2"/>
        <v>1.6125233094513696</v>
      </c>
      <c r="Q5" s="11"/>
    </row>
    <row r="6" spans="1:17">
      <c r="A6" s="6" t="s">
        <v>16</v>
      </c>
      <c r="B6" s="3">
        <v>5</v>
      </c>
      <c r="C6" s="3">
        <v>3</v>
      </c>
      <c r="D6" s="3">
        <v>5</v>
      </c>
      <c r="E6" s="3">
        <v>3</v>
      </c>
      <c r="F6" s="3">
        <v>8</v>
      </c>
      <c r="G6" s="3">
        <v>5</v>
      </c>
      <c r="H6" s="2">
        <f t="shared" si="0"/>
        <v>6</v>
      </c>
      <c r="I6" s="2">
        <f t="shared" si="0"/>
        <v>3.666666666666667</v>
      </c>
      <c r="J6" s="2">
        <f t="shared" si="1"/>
        <v>9.6666666666666679</v>
      </c>
      <c r="K6" s="2">
        <f>100*J6/$J$25</f>
        <v>6.5462753950338621</v>
      </c>
      <c r="L6" s="3">
        <v>2</v>
      </c>
      <c r="M6" s="2">
        <f>100*L6/$L$25</f>
        <v>3.7735849056603774</v>
      </c>
      <c r="N6" s="3">
        <v>1</v>
      </c>
      <c r="O6" s="2">
        <f>100*N6/$N$25</f>
        <v>1.6129032258064515</v>
      </c>
      <c r="P6" s="7">
        <f t="shared" si="2"/>
        <v>1.215314177857699</v>
      </c>
      <c r="Q6" s="11"/>
    </row>
    <row r="7" spans="1:17">
      <c r="A7" s="6" t="s">
        <v>17</v>
      </c>
      <c r="B7" s="3">
        <v>5</v>
      </c>
      <c r="C7" s="3">
        <v>3</v>
      </c>
      <c r="D7" s="3">
        <v>5</v>
      </c>
      <c r="E7" s="3">
        <v>3</v>
      </c>
      <c r="F7" s="3">
        <v>8</v>
      </c>
      <c r="G7" s="3">
        <v>5</v>
      </c>
      <c r="H7" s="2">
        <f t="shared" si="0"/>
        <v>6</v>
      </c>
      <c r="I7" s="2">
        <f t="shared" si="0"/>
        <v>3.666666666666667</v>
      </c>
      <c r="J7" s="2">
        <f t="shared" si="1"/>
        <v>9.6666666666666679</v>
      </c>
      <c r="K7" s="2">
        <f>100*J7/$J$25</f>
        <v>6.5462753950338621</v>
      </c>
      <c r="L7" s="3">
        <v>2</v>
      </c>
      <c r="M7" s="2">
        <f>100*L7/$L$25</f>
        <v>3.7735849056603774</v>
      </c>
      <c r="N7" s="3">
        <v>1</v>
      </c>
      <c r="O7" s="2">
        <f>100*N7/$N$25</f>
        <v>1.6129032258064515</v>
      </c>
      <c r="P7" s="7">
        <f t="shared" si="2"/>
        <v>1.215314177857699</v>
      </c>
      <c r="Q7" s="8"/>
    </row>
    <row r="8" spans="1:17">
      <c r="A8" s="6" t="s">
        <v>18</v>
      </c>
      <c r="B8" s="3">
        <v>5</v>
      </c>
      <c r="C8" s="3">
        <v>3</v>
      </c>
      <c r="D8" s="3">
        <v>5</v>
      </c>
      <c r="E8" s="3">
        <v>3</v>
      </c>
      <c r="F8" s="3">
        <v>5</v>
      </c>
      <c r="G8" s="3">
        <v>3</v>
      </c>
      <c r="H8" s="2">
        <f t="shared" si="0"/>
        <v>5</v>
      </c>
      <c r="I8" s="2">
        <f t="shared" si="0"/>
        <v>3</v>
      </c>
      <c r="J8" s="2">
        <f t="shared" si="1"/>
        <v>8</v>
      </c>
      <c r="K8" s="2">
        <f>100*J8/$J$25</f>
        <v>5.4176072234762991</v>
      </c>
      <c r="L8" s="3">
        <v>2</v>
      </c>
      <c r="M8" s="2">
        <f t="shared" ref="M8:M24" si="3">100*L8/$L$25</f>
        <v>3.7735849056603774</v>
      </c>
      <c r="N8" s="3">
        <v>1</v>
      </c>
      <c r="O8" s="2">
        <f t="shared" ref="O8:O24" si="4">100*N8/$N$25</f>
        <v>1.6129032258064515</v>
      </c>
      <c r="P8" s="7">
        <f t="shared" si="2"/>
        <v>1.0057772506408542</v>
      </c>
      <c r="Q8" s="8"/>
    </row>
    <row r="9" spans="1:17">
      <c r="A9" s="6" t="s">
        <v>19</v>
      </c>
      <c r="B9" s="3">
        <v>5</v>
      </c>
      <c r="C9" s="3">
        <v>3</v>
      </c>
      <c r="D9" s="3">
        <v>5</v>
      </c>
      <c r="E9" s="3">
        <v>3</v>
      </c>
      <c r="F9" s="3">
        <v>5</v>
      </c>
      <c r="G9" s="3">
        <v>5</v>
      </c>
      <c r="H9" s="2">
        <f t="shared" si="0"/>
        <v>5</v>
      </c>
      <c r="I9" s="2">
        <f t="shared" si="0"/>
        <v>3.666666666666667</v>
      </c>
      <c r="J9" s="2">
        <f t="shared" si="1"/>
        <v>8.6666666666666679</v>
      </c>
      <c r="K9" s="2">
        <f t="shared" ref="K9:K24" si="5">100*J9/$J$25</f>
        <v>5.8690744920993252</v>
      </c>
      <c r="L9" s="3">
        <v>3</v>
      </c>
      <c r="M9" s="2">
        <f t="shared" si="3"/>
        <v>5.6603773584905657</v>
      </c>
      <c r="N9" s="3">
        <v>1</v>
      </c>
      <c r="O9" s="2">
        <f t="shared" si="4"/>
        <v>1.6129032258064515</v>
      </c>
      <c r="P9" s="7">
        <f t="shared" si="2"/>
        <v>0.80693635067106206</v>
      </c>
      <c r="Q9" s="8"/>
    </row>
    <row r="10" spans="1:17">
      <c r="A10" s="6" t="s">
        <v>25</v>
      </c>
      <c r="B10" s="3">
        <v>3</v>
      </c>
      <c r="C10" s="3">
        <v>3</v>
      </c>
      <c r="D10" s="3">
        <v>2</v>
      </c>
      <c r="E10" s="3">
        <v>3</v>
      </c>
      <c r="F10" s="3">
        <v>8</v>
      </c>
      <c r="G10" s="3">
        <v>5</v>
      </c>
      <c r="H10" s="2">
        <f t="shared" si="0"/>
        <v>4.333333333333333</v>
      </c>
      <c r="I10" s="2">
        <f t="shared" si="0"/>
        <v>3.666666666666667</v>
      </c>
      <c r="J10" s="2">
        <f t="shared" ref="J10:J22" si="6">H10*$H$1+I10*$I$1</f>
        <v>8</v>
      </c>
      <c r="K10" s="2">
        <f t="shared" si="5"/>
        <v>5.4176072234762991</v>
      </c>
      <c r="L10" s="3">
        <v>1</v>
      </c>
      <c r="M10" s="2">
        <f t="shared" si="3"/>
        <v>1.8867924528301887</v>
      </c>
      <c r="N10" s="3">
        <v>3</v>
      </c>
      <c r="O10" s="2">
        <f t="shared" si="4"/>
        <v>4.838709677419355</v>
      </c>
      <c r="P10" s="7">
        <f t="shared" ref="P10:P22" si="7">K10/(M10*$L$1+O10*$N$1)</f>
        <v>0.80553200616937193</v>
      </c>
      <c r="Q10" s="8"/>
    </row>
    <row r="11" spans="1:17">
      <c r="A11" s="6" t="s">
        <v>22</v>
      </c>
      <c r="B11" s="3">
        <v>5</v>
      </c>
      <c r="C11" s="3">
        <v>2</v>
      </c>
      <c r="D11" s="3">
        <v>3</v>
      </c>
      <c r="E11" s="3">
        <v>2</v>
      </c>
      <c r="F11" s="3">
        <v>5</v>
      </c>
      <c r="G11" s="3">
        <v>3</v>
      </c>
      <c r="H11" s="2">
        <f t="shared" si="0"/>
        <v>4.3333333333333339</v>
      </c>
      <c r="I11" s="2">
        <f t="shared" si="0"/>
        <v>2.333333333333333</v>
      </c>
      <c r="J11" s="2">
        <f t="shared" si="6"/>
        <v>6.666666666666667</v>
      </c>
      <c r="K11" s="2">
        <f t="shared" si="5"/>
        <v>4.5146726862302504</v>
      </c>
      <c r="L11" s="3">
        <v>2</v>
      </c>
      <c r="M11" s="2">
        <f t="shared" si="3"/>
        <v>3.7735849056603774</v>
      </c>
      <c r="N11" s="3">
        <v>2</v>
      </c>
      <c r="O11" s="2">
        <f t="shared" si="4"/>
        <v>3.225806451612903</v>
      </c>
      <c r="P11" s="7">
        <f t="shared" si="7"/>
        <v>0.64500932378054798</v>
      </c>
      <c r="Q11" s="8"/>
    </row>
    <row r="12" spans="1:17">
      <c r="A12" s="6" t="s">
        <v>31</v>
      </c>
      <c r="B12" s="3">
        <v>5</v>
      </c>
      <c r="C12" s="3">
        <v>2</v>
      </c>
      <c r="D12" s="3">
        <v>5</v>
      </c>
      <c r="E12" s="3">
        <v>2</v>
      </c>
      <c r="F12" s="3">
        <v>5</v>
      </c>
      <c r="G12" s="3">
        <v>5</v>
      </c>
      <c r="H12" s="2">
        <f t="shared" si="0"/>
        <v>5</v>
      </c>
      <c r="I12" s="2">
        <f t="shared" si="0"/>
        <v>3</v>
      </c>
      <c r="J12" s="2">
        <f t="shared" si="6"/>
        <v>8</v>
      </c>
      <c r="K12" s="2">
        <f t="shared" si="5"/>
        <v>5.4176072234762991</v>
      </c>
      <c r="L12" s="3">
        <v>3</v>
      </c>
      <c r="M12" s="2">
        <f t="shared" si="3"/>
        <v>5.6603773584905657</v>
      </c>
      <c r="N12" s="3">
        <v>2</v>
      </c>
      <c r="O12" s="2">
        <f t="shared" si="4"/>
        <v>3.225806451612903</v>
      </c>
      <c r="P12" s="7">
        <f t="shared" si="7"/>
        <v>0.60966634713503842</v>
      </c>
      <c r="Q12" s="8"/>
    </row>
    <row r="13" spans="1:17">
      <c r="A13" s="6" t="s">
        <v>28</v>
      </c>
      <c r="B13" s="3">
        <v>5</v>
      </c>
      <c r="C13" s="3">
        <v>2</v>
      </c>
      <c r="D13" s="3">
        <v>5</v>
      </c>
      <c r="E13" s="3">
        <v>1</v>
      </c>
      <c r="F13" s="3">
        <v>5</v>
      </c>
      <c r="G13" s="3">
        <v>3</v>
      </c>
      <c r="H13" s="2">
        <f>B13*$B$1/($B$1+$D$1+$F$1)+D13*$D$1/($B$1+$D$1+$F$1)+F13*$F$1/($B$1+$D$1+$F$1)</f>
        <v>5</v>
      </c>
      <c r="I13" s="2">
        <f>C13*$B$1/($B$1+$D$1+$F$1)+E13*$D$1/($B$1+$D$1+$F$1)+G13*$F$1/($B$1+$D$1+$F$1)</f>
        <v>2</v>
      </c>
      <c r="J13" s="2">
        <f>H13*$H$1+I13*$I$1</f>
        <v>7</v>
      </c>
      <c r="K13" s="2">
        <f t="shared" si="5"/>
        <v>4.7404063205417621</v>
      </c>
      <c r="L13" s="3">
        <v>3</v>
      </c>
      <c r="M13" s="2">
        <f t="shared" si="3"/>
        <v>5.6603773584905657</v>
      </c>
      <c r="N13" s="3">
        <v>2</v>
      </c>
      <c r="O13" s="2">
        <f t="shared" si="4"/>
        <v>3.225806451612903</v>
      </c>
      <c r="P13" s="7">
        <f>K13/(M13*$L$1+O13*$N$1)</f>
        <v>0.53345805374315869</v>
      </c>
      <c r="Q13" s="8"/>
    </row>
    <row r="14" spans="1:17">
      <c r="A14" s="6" t="s">
        <v>21</v>
      </c>
      <c r="B14" s="3">
        <v>3</v>
      </c>
      <c r="C14" s="3">
        <v>2</v>
      </c>
      <c r="D14" s="3">
        <v>3</v>
      </c>
      <c r="E14" s="3">
        <v>2</v>
      </c>
      <c r="F14" s="3">
        <v>3</v>
      </c>
      <c r="G14" s="3">
        <v>3</v>
      </c>
      <c r="H14" s="2">
        <f t="shared" si="0"/>
        <v>3</v>
      </c>
      <c r="I14" s="2">
        <f t="shared" si="0"/>
        <v>2.333333333333333</v>
      </c>
      <c r="J14" s="2">
        <f t="shared" si="6"/>
        <v>5.333333333333333</v>
      </c>
      <c r="K14" s="2">
        <f t="shared" si="5"/>
        <v>3.6117381489841991</v>
      </c>
      <c r="L14" s="3">
        <v>3</v>
      </c>
      <c r="M14" s="2">
        <f t="shared" si="3"/>
        <v>5.6603773584905657</v>
      </c>
      <c r="N14" s="3">
        <v>2</v>
      </c>
      <c r="O14" s="2">
        <f t="shared" si="4"/>
        <v>3.225806451612903</v>
      </c>
      <c r="P14" s="7">
        <f t="shared" si="7"/>
        <v>0.40644423142335889</v>
      </c>
      <c r="Q14" s="8"/>
    </row>
    <row r="15" spans="1:17">
      <c r="A15" s="6" t="s">
        <v>30</v>
      </c>
      <c r="B15" s="3">
        <v>2</v>
      </c>
      <c r="C15" s="3">
        <v>1</v>
      </c>
      <c r="D15" s="3">
        <v>3</v>
      </c>
      <c r="E15" s="3">
        <v>2</v>
      </c>
      <c r="F15" s="3">
        <v>5</v>
      </c>
      <c r="G15" s="3">
        <v>3</v>
      </c>
      <c r="H15" s="2">
        <f>B15*$B$1/($B$1+$D$1+$F$1)+D15*$D$1/($B$1+$D$1+$F$1)+F15*$F$1/($B$1+$D$1+$F$1)</f>
        <v>3.333333333333333</v>
      </c>
      <c r="I15" s="2">
        <f>C15*$B$1/($B$1+$D$1+$F$1)+E15*$D$1/($B$1+$D$1+$F$1)+G15*$F$1/($B$1+$D$1+$F$1)</f>
        <v>2</v>
      </c>
      <c r="J15" s="2">
        <f>H15*$H$1+I15*$I$1</f>
        <v>5.333333333333333</v>
      </c>
      <c r="K15" s="2">
        <f t="shared" si="5"/>
        <v>3.6117381489841991</v>
      </c>
      <c r="L15" s="3">
        <v>2</v>
      </c>
      <c r="M15" s="2">
        <f t="shared" si="3"/>
        <v>3.7735849056603774</v>
      </c>
      <c r="N15" s="3">
        <v>3</v>
      </c>
      <c r="O15" s="2">
        <f t="shared" si="4"/>
        <v>4.838709677419355</v>
      </c>
      <c r="P15" s="7">
        <f>K15/(M15*$L$1+O15*$N$1)</f>
        <v>0.41937001970184024</v>
      </c>
      <c r="Q15" s="8"/>
    </row>
    <row r="16" spans="1:17">
      <c r="A16" s="6" t="s">
        <v>23</v>
      </c>
      <c r="B16" s="3">
        <v>3</v>
      </c>
      <c r="C16" s="3">
        <v>1</v>
      </c>
      <c r="D16" s="3">
        <v>3</v>
      </c>
      <c r="E16" s="3">
        <v>1</v>
      </c>
      <c r="F16" s="3">
        <v>8</v>
      </c>
      <c r="G16" s="3">
        <v>2</v>
      </c>
      <c r="H16" s="2">
        <f t="shared" si="0"/>
        <v>4.6666666666666661</v>
      </c>
      <c r="I16" s="2">
        <f t="shared" si="0"/>
        <v>1.3333333333333333</v>
      </c>
      <c r="J16" s="2">
        <f t="shared" si="6"/>
        <v>5.9999999999999991</v>
      </c>
      <c r="K16" s="2">
        <f t="shared" si="5"/>
        <v>4.0632054176072234</v>
      </c>
      <c r="L16" s="3">
        <v>3</v>
      </c>
      <c r="M16" s="2">
        <f t="shared" si="3"/>
        <v>5.6603773584905657</v>
      </c>
      <c r="N16" s="3">
        <v>3</v>
      </c>
      <c r="O16" s="2">
        <f t="shared" si="4"/>
        <v>4.838709677419355</v>
      </c>
      <c r="P16" s="7">
        <f t="shared" si="7"/>
        <v>0.38700559426832865</v>
      </c>
      <c r="Q16" s="8"/>
    </row>
    <row r="17" spans="1:17">
      <c r="A17" s="6" t="s">
        <v>33</v>
      </c>
      <c r="B17" s="3">
        <v>2</v>
      </c>
      <c r="C17" s="3">
        <v>2</v>
      </c>
      <c r="D17" s="3">
        <v>2</v>
      </c>
      <c r="E17" s="3">
        <v>2</v>
      </c>
      <c r="F17" s="3">
        <v>5</v>
      </c>
      <c r="G17" s="3">
        <v>3</v>
      </c>
      <c r="H17" s="2">
        <f t="shared" ref="H17:I20" si="8">B17*$B$1/($B$1+$D$1+$F$1)+D17*$D$1/($B$1+$D$1+$F$1)+F17*$F$1/($B$1+$D$1+$F$1)</f>
        <v>3</v>
      </c>
      <c r="I17" s="2">
        <f t="shared" si="8"/>
        <v>2.333333333333333</v>
      </c>
      <c r="J17" s="2">
        <f t="shared" si="6"/>
        <v>5.333333333333333</v>
      </c>
      <c r="K17" s="2">
        <f t="shared" si="5"/>
        <v>3.6117381489841991</v>
      </c>
      <c r="L17" s="3">
        <v>3</v>
      </c>
      <c r="M17" s="2">
        <f t="shared" si="3"/>
        <v>5.6603773584905657</v>
      </c>
      <c r="N17" s="3">
        <v>3</v>
      </c>
      <c r="O17" s="2">
        <f t="shared" si="4"/>
        <v>4.838709677419355</v>
      </c>
      <c r="P17" s="7">
        <f t="shared" si="7"/>
        <v>0.34400497268295882</v>
      </c>
      <c r="Q17" s="8"/>
    </row>
    <row r="18" spans="1:17">
      <c r="A18" s="6" t="s">
        <v>24</v>
      </c>
      <c r="B18" s="3">
        <v>5</v>
      </c>
      <c r="C18" s="3">
        <v>1</v>
      </c>
      <c r="D18" s="3">
        <v>3</v>
      </c>
      <c r="E18" s="3">
        <v>1</v>
      </c>
      <c r="F18" s="3">
        <v>5</v>
      </c>
      <c r="G18" s="3">
        <v>2</v>
      </c>
      <c r="H18" s="2">
        <f t="shared" si="8"/>
        <v>4.3333333333333339</v>
      </c>
      <c r="I18" s="2">
        <f t="shared" si="8"/>
        <v>1.3333333333333333</v>
      </c>
      <c r="J18" s="2">
        <f t="shared" si="6"/>
        <v>5.666666666666667</v>
      </c>
      <c r="K18" s="2">
        <f t="shared" si="5"/>
        <v>3.8374717832957126</v>
      </c>
      <c r="L18" s="3">
        <v>5</v>
      </c>
      <c r="M18" s="2">
        <f t="shared" si="3"/>
        <v>9.433962264150944</v>
      </c>
      <c r="N18" s="3">
        <v>2</v>
      </c>
      <c r="O18" s="2">
        <f t="shared" si="4"/>
        <v>3.225806451612903</v>
      </c>
      <c r="P18" s="7">
        <f t="shared" si="7"/>
        <v>0.30312337211321422</v>
      </c>
      <c r="Q18" s="8"/>
    </row>
    <row r="19" spans="1:17">
      <c r="A19" s="6" t="s">
        <v>27</v>
      </c>
      <c r="B19" s="3">
        <v>2</v>
      </c>
      <c r="C19" s="3">
        <v>1</v>
      </c>
      <c r="D19" s="3">
        <v>3</v>
      </c>
      <c r="E19" s="3">
        <v>1</v>
      </c>
      <c r="F19" s="3">
        <v>5</v>
      </c>
      <c r="G19" s="3">
        <v>1</v>
      </c>
      <c r="H19" s="2">
        <f t="shared" si="8"/>
        <v>3.333333333333333</v>
      </c>
      <c r="I19" s="2">
        <f t="shared" si="8"/>
        <v>1</v>
      </c>
      <c r="J19" s="2">
        <f t="shared" si="6"/>
        <v>4.333333333333333</v>
      </c>
      <c r="K19" s="2">
        <f t="shared" si="5"/>
        <v>2.9345372460496622</v>
      </c>
      <c r="L19" s="3">
        <v>3</v>
      </c>
      <c r="M19" s="2">
        <f t="shared" si="3"/>
        <v>5.6603773584905657</v>
      </c>
      <c r="N19" s="3">
        <v>3</v>
      </c>
      <c r="O19" s="2">
        <f t="shared" si="4"/>
        <v>4.838709677419355</v>
      </c>
      <c r="P19" s="7">
        <f t="shared" si="7"/>
        <v>0.27950404030490406</v>
      </c>
      <c r="Q19" s="8"/>
    </row>
    <row r="20" spans="1:17">
      <c r="A20" s="6" t="s">
        <v>29</v>
      </c>
      <c r="B20" s="3">
        <v>3</v>
      </c>
      <c r="C20" s="3">
        <v>1</v>
      </c>
      <c r="D20" s="3">
        <v>3</v>
      </c>
      <c r="E20" s="3">
        <v>1</v>
      </c>
      <c r="F20" s="3">
        <v>5</v>
      </c>
      <c r="G20" s="3">
        <v>2</v>
      </c>
      <c r="H20" s="2">
        <f t="shared" si="8"/>
        <v>3.666666666666667</v>
      </c>
      <c r="I20" s="2">
        <f t="shared" si="8"/>
        <v>1.3333333333333333</v>
      </c>
      <c r="J20" s="2">
        <f t="shared" si="6"/>
        <v>5</v>
      </c>
      <c r="K20" s="2">
        <f t="shared" si="5"/>
        <v>3.3860045146726869</v>
      </c>
      <c r="L20" s="3">
        <v>3</v>
      </c>
      <c r="M20" s="2">
        <f t="shared" si="3"/>
        <v>5.6603773584905657</v>
      </c>
      <c r="N20" s="3">
        <v>5</v>
      </c>
      <c r="O20" s="2">
        <f t="shared" si="4"/>
        <v>8.064516129032258</v>
      </c>
      <c r="P20" s="7">
        <f t="shared" si="7"/>
        <v>0.24670534002692793</v>
      </c>
      <c r="Q20" s="8"/>
    </row>
    <row r="21" spans="1:17">
      <c r="A21" s="6" t="s">
        <v>26</v>
      </c>
      <c r="B21" s="3">
        <v>3</v>
      </c>
      <c r="C21" s="3">
        <v>1</v>
      </c>
      <c r="D21" s="3">
        <v>3</v>
      </c>
      <c r="E21" s="3">
        <v>1</v>
      </c>
      <c r="F21" s="3">
        <v>5</v>
      </c>
      <c r="G21" s="3">
        <v>1</v>
      </c>
      <c r="H21" s="2">
        <f t="shared" ref="H21:I24" si="9">B21*$B$1/($B$1+$D$1+$F$1)+D21*$D$1/($B$1+$D$1+$F$1)+F21*$F$1/($B$1+$D$1+$F$1)</f>
        <v>3.666666666666667</v>
      </c>
      <c r="I21" s="2">
        <f t="shared" si="9"/>
        <v>1</v>
      </c>
      <c r="J21" s="2">
        <f t="shared" si="6"/>
        <v>4.666666666666667</v>
      </c>
      <c r="K21" s="2">
        <f t="shared" si="5"/>
        <v>3.1602708803611748</v>
      </c>
      <c r="L21" s="3">
        <v>3</v>
      </c>
      <c r="M21" s="2">
        <f t="shared" si="3"/>
        <v>5.6603773584905657</v>
      </c>
      <c r="N21" s="3">
        <v>5</v>
      </c>
      <c r="O21" s="2">
        <f t="shared" si="4"/>
        <v>8.064516129032258</v>
      </c>
      <c r="P21" s="7">
        <f t="shared" si="7"/>
        <v>0.23025831735846608</v>
      </c>
      <c r="Q21" s="8"/>
    </row>
    <row r="22" spans="1:17">
      <c r="A22" s="6" t="s">
        <v>32</v>
      </c>
      <c r="B22" s="3">
        <v>2</v>
      </c>
      <c r="C22" s="3">
        <v>1</v>
      </c>
      <c r="D22" s="3">
        <v>1</v>
      </c>
      <c r="E22" s="3">
        <v>1</v>
      </c>
      <c r="F22" s="3">
        <v>5</v>
      </c>
      <c r="G22" s="3">
        <v>2</v>
      </c>
      <c r="H22" s="2">
        <f t="shared" si="9"/>
        <v>2.666666666666667</v>
      </c>
      <c r="I22" s="2">
        <f t="shared" si="9"/>
        <v>1.3333333333333333</v>
      </c>
      <c r="J22" s="2">
        <f t="shared" si="6"/>
        <v>4</v>
      </c>
      <c r="K22" s="2">
        <f t="shared" si="5"/>
        <v>2.7088036117381495</v>
      </c>
      <c r="L22" s="3">
        <v>2</v>
      </c>
      <c r="M22" s="2">
        <f t="shared" si="3"/>
        <v>3.7735849056603774</v>
      </c>
      <c r="N22" s="3">
        <v>5</v>
      </c>
      <c r="O22" s="2">
        <f t="shared" si="4"/>
        <v>8.064516129032258</v>
      </c>
      <c r="P22" s="7">
        <f t="shared" si="7"/>
        <v>0.22882078838487302</v>
      </c>
      <c r="Q22" s="8"/>
    </row>
    <row r="23" spans="1:17">
      <c r="A23" s="6" t="s">
        <v>34</v>
      </c>
      <c r="B23" s="3">
        <v>3</v>
      </c>
      <c r="C23" s="3">
        <v>2</v>
      </c>
      <c r="D23" s="3">
        <v>3</v>
      </c>
      <c r="E23" s="3">
        <v>2</v>
      </c>
      <c r="F23" s="3">
        <v>8</v>
      </c>
      <c r="G23" s="3">
        <v>5</v>
      </c>
      <c r="H23" s="2">
        <f t="shared" si="9"/>
        <v>4.6666666666666661</v>
      </c>
      <c r="I23" s="2">
        <f t="shared" si="9"/>
        <v>3</v>
      </c>
      <c r="J23" s="2">
        <f>H23*$H$1+I23*$I$1</f>
        <v>7.6666666666666661</v>
      </c>
      <c r="K23" s="2">
        <f t="shared" si="5"/>
        <v>5.1918735891647865</v>
      </c>
      <c r="L23" s="3">
        <v>3</v>
      </c>
      <c r="M23" s="2">
        <f t="shared" si="3"/>
        <v>5.6603773584905657</v>
      </c>
      <c r="N23" s="3">
        <v>8</v>
      </c>
      <c r="O23" s="2">
        <f t="shared" si="4"/>
        <v>12.903225806451612</v>
      </c>
      <c r="P23" s="7">
        <f>K23/(M23*$L$1+O23*$N$1)</f>
        <v>0.27968027236058179</v>
      </c>
      <c r="Q23" s="8"/>
    </row>
    <row r="24" spans="1:17">
      <c r="A24" s="6" t="s">
        <v>35</v>
      </c>
      <c r="B24" s="3">
        <v>3</v>
      </c>
      <c r="C24" s="3">
        <v>2</v>
      </c>
      <c r="D24" s="3">
        <v>3</v>
      </c>
      <c r="E24" s="3">
        <v>2</v>
      </c>
      <c r="F24" s="3">
        <v>8</v>
      </c>
      <c r="G24" s="3">
        <v>5</v>
      </c>
      <c r="H24" s="2">
        <f t="shared" si="9"/>
        <v>4.6666666666666661</v>
      </c>
      <c r="I24" s="2">
        <f t="shared" si="9"/>
        <v>3</v>
      </c>
      <c r="J24" s="2">
        <f>H24*$H$1+I24*$I$1</f>
        <v>7.6666666666666661</v>
      </c>
      <c r="K24" s="2">
        <f t="shared" si="5"/>
        <v>5.1918735891647865</v>
      </c>
      <c r="L24" s="3">
        <v>3</v>
      </c>
      <c r="M24" s="2">
        <f t="shared" si="3"/>
        <v>5.6603773584905657</v>
      </c>
      <c r="N24" s="3">
        <v>8</v>
      </c>
      <c r="O24" s="2">
        <f t="shared" si="4"/>
        <v>12.903225806451612</v>
      </c>
      <c r="P24" s="7">
        <f>K24/(M24*$L$1+O24*$N$1)</f>
        <v>0.27968027236058179</v>
      </c>
      <c r="Q24" s="8"/>
    </row>
    <row r="25" spans="1:17" s="9" customFormat="1">
      <c r="A25" s="9" t="s">
        <v>20</v>
      </c>
      <c r="B25" s="10">
        <f>SUM(B4:B24)</f>
        <v>82</v>
      </c>
      <c r="C25" s="10">
        <f t="shared" ref="C25:O25" si="10">SUM(C4:C24)</f>
        <v>42</v>
      </c>
      <c r="D25" s="10">
        <f t="shared" si="10"/>
        <v>78</v>
      </c>
      <c r="E25" s="10">
        <f t="shared" si="10"/>
        <v>41</v>
      </c>
      <c r="F25" s="10">
        <f t="shared" si="10"/>
        <v>124</v>
      </c>
      <c r="G25" s="10">
        <f t="shared" si="10"/>
        <v>76</v>
      </c>
      <c r="H25" s="10">
        <f t="shared" si="10"/>
        <v>94.666666666666686</v>
      </c>
      <c r="I25" s="10">
        <f t="shared" si="10"/>
        <v>53.000000000000014</v>
      </c>
      <c r="J25" s="10">
        <f t="shared" si="10"/>
        <v>147.66666666666663</v>
      </c>
      <c r="K25" s="10">
        <f t="shared" si="10"/>
        <v>100.00000000000003</v>
      </c>
      <c r="L25" s="10">
        <f t="shared" si="10"/>
        <v>53</v>
      </c>
      <c r="M25" s="10">
        <f t="shared" si="10"/>
        <v>99.999999999999986</v>
      </c>
      <c r="N25" s="10">
        <f t="shared" si="10"/>
        <v>62</v>
      </c>
      <c r="O25" s="10">
        <f t="shared" si="10"/>
        <v>100</v>
      </c>
      <c r="P25" s="10"/>
    </row>
    <row r="28" spans="1:17" s="2" customFormat="1">
      <c r="A28" s="6"/>
      <c r="J28" s="3"/>
      <c r="K28" s="3"/>
      <c r="L28" s="3"/>
      <c r="M28" s="3"/>
      <c r="N28" s="3"/>
      <c r="O28" s="3"/>
      <c r="P28" s="3"/>
      <c r="Q28" s="1"/>
    </row>
    <row r="29" spans="1:17" s="2" customFormat="1">
      <c r="A29" s="1"/>
      <c r="J29" s="3"/>
      <c r="K29" s="3"/>
      <c r="L29" s="3"/>
      <c r="M29" s="3"/>
      <c r="N29" s="3"/>
      <c r="O29" s="3"/>
      <c r="P29" s="3"/>
      <c r="Q29" s="1"/>
    </row>
    <row r="30" spans="1:17" s="2" customFormat="1">
      <c r="A30" s="1"/>
      <c r="J30" s="3"/>
      <c r="K30" s="3"/>
      <c r="L30" s="3"/>
      <c r="M30" s="3"/>
      <c r="N30" s="3"/>
      <c r="O30" s="3"/>
      <c r="P30" s="3"/>
      <c r="Q30" s="1"/>
    </row>
    <row r="31" spans="1:17" s="2" customFormat="1">
      <c r="A31" s="1"/>
      <c r="J31" s="3"/>
      <c r="K31" s="3"/>
      <c r="L31" s="3"/>
      <c r="M31" s="3"/>
      <c r="N31" s="3"/>
      <c r="O31" s="3"/>
      <c r="P31" s="3"/>
      <c r="Q31" s="1"/>
    </row>
    <row r="32" spans="1:17" s="2" customFormat="1">
      <c r="A32" s="1"/>
      <c r="J32" s="3"/>
      <c r="K32" s="3"/>
      <c r="L32" s="3"/>
      <c r="M32" s="3"/>
      <c r="N32" s="3"/>
      <c r="O32" s="3"/>
      <c r="P32" s="3"/>
      <c r="Q32" s="1"/>
    </row>
    <row r="33" spans="1:17" s="2" customFormat="1">
      <c r="A33" s="1"/>
      <c r="J33" s="3"/>
      <c r="K33" s="3"/>
      <c r="L33" s="3"/>
      <c r="M33" s="3"/>
      <c r="N33" s="3"/>
      <c r="O33" s="3"/>
      <c r="P33" s="3"/>
      <c r="Q33" s="1"/>
    </row>
    <row r="34" spans="1:17" s="2" customFormat="1">
      <c r="A34" s="1"/>
      <c r="J34" s="3"/>
      <c r="K34" s="3"/>
      <c r="L34" s="3"/>
      <c r="M34" s="3"/>
      <c r="N34" s="3"/>
      <c r="O34" s="3"/>
      <c r="P34" s="3"/>
      <c r="Q34" s="1"/>
    </row>
    <row r="35" spans="1:17" s="2" customFormat="1">
      <c r="A35" s="1"/>
      <c r="J35" s="3"/>
      <c r="K35" s="3"/>
      <c r="L35" s="3"/>
      <c r="M35" s="3"/>
      <c r="N35" s="3"/>
      <c r="O35" s="3"/>
      <c r="P35" s="3"/>
      <c r="Q35" s="1"/>
    </row>
    <row r="36" spans="1:17" s="2" customFormat="1">
      <c r="A36" s="1"/>
      <c r="J36" s="3"/>
      <c r="K36" s="3"/>
      <c r="L36" s="3"/>
      <c r="M36" s="3"/>
      <c r="N36" s="3"/>
      <c r="O36" s="3"/>
      <c r="P36" s="3"/>
      <c r="Q36" s="1"/>
    </row>
    <row r="37" spans="1:17" s="2" customFormat="1">
      <c r="A37" s="1"/>
      <c r="J37" s="3"/>
      <c r="K37" s="3"/>
      <c r="L37" s="3"/>
      <c r="M37" s="3"/>
      <c r="N37" s="3"/>
      <c r="O37" s="3"/>
      <c r="P37" s="3"/>
      <c r="Q37" s="1"/>
    </row>
    <row r="38" spans="1:17" s="2" customFormat="1">
      <c r="A38" s="1"/>
      <c r="J38" s="3"/>
      <c r="K38" s="3"/>
      <c r="L38" s="3"/>
      <c r="M38" s="3"/>
      <c r="N38" s="3"/>
      <c r="O38" s="3"/>
      <c r="P38" s="3"/>
      <c r="Q38" s="1"/>
    </row>
    <row r="39" spans="1:17" s="2" customFormat="1">
      <c r="A39" s="1"/>
      <c r="J39" s="3"/>
      <c r="K39" s="3"/>
      <c r="L39" s="3"/>
      <c r="M39" s="3"/>
      <c r="N39" s="3"/>
      <c r="O39" s="3"/>
      <c r="P39" s="3"/>
      <c r="Q39" s="1"/>
    </row>
    <row r="40" spans="1:17" s="2" customFormat="1">
      <c r="A40" s="1"/>
      <c r="J40" s="3"/>
      <c r="K40" s="3"/>
      <c r="L40" s="3"/>
      <c r="M40" s="3"/>
      <c r="N40" s="3"/>
      <c r="O40" s="3"/>
      <c r="P40" s="3"/>
      <c r="Q40" s="1"/>
    </row>
    <row r="41" spans="1:17" s="2" customFormat="1">
      <c r="A41" s="1"/>
      <c r="J41" s="3"/>
      <c r="K41" s="3"/>
      <c r="L41" s="3"/>
      <c r="M41" s="3"/>
      <c r="N41" s="3"/>
      <c r="O41" s="3"/>
      <c r="P41" s="3"/>
      <c r="Q41" s="1"/>
    </row>
    <row r="42" spans="1:17" s="2" customFormat="1">
      <c r="A42" s="1"/>
      <c r="J42" s="3"/>
      <c r="K42" s="3"/>
      <c r="L42" s="3"/>
      <c r="M42" s="3"/>
      <c r="N42" s="3"/>
      <c r="O42" s="3"/>
      <c r="P42" s="3"/>
      <c r="Q42" s="1"/>
    </row>
    <row r="43" spans="1:17" s="2" customFormat="1">
      <c r="A43" s="1"/>
      <c r="J43" s="3"/>
      <c r="K43" s="3"/>
      <c r="L43" s="3"/>
      <c r="M43" s="3"/>
      <c r="N43" s="3"/>
      <c r="O43" s="3"/>
      <c r="P43" s="3"/>
      <c r="Q43" s="1"/>
    </row>
    <row r="44" spans="1:17" s="2" customFormat="1">
      <c r="A44" s="1"/>
      <c r="J44" s="3"/>
      <c r="K44" s="3"/>
      <c r="L44" s="3"/>
      <c r="M44" s="3"/>
      <c r="N44" s="3"/>
      <c r="O44" s="3"/>
      <c r="P44" s="3"/>
      <c r="Q44" s="1"/>
    </row>
    <row r="45" spans="1:17" s="2" customFormat="1">
      <c r="A45" s="1"/>
      <c r="J45" s="3"/>
      <c r="K45" s="3"/>
      <c r="L45" s="3"/>
      <c r="M45" s="3"/>
      <c r="N45" s="3"/>
      <c r="O45" s="3"/>
      <c r="P45" s="3"/>
      <c r="Q45" s="1"/>
    </row>
    <row r="46" spans="1:17" s="2" customFormat="1">
      <c r="A46" s="1"/>
      <c r="J46" s="3"/>
      <c r="K46" s="3"/>
      <c r="L46" s="3"/>
      <c r="M46" s="3"/>
      <c r="N46" s="3"/>
      <c r="O46" s="3"/>
      <c r="P46" s="3"/>
      <c r="Q46" s="1"/>
    </row>
    <row r="47" spans="1:17" s="2" customFormat="1">
      <c r="A47" s="1"/>
      <c r="J47" s="3"/>
      <c r="K47" s="3"/>
      <c r="L47" s="3"/>
      <c r="M47" s="3"/>
      <c r="N47" s="3"/>
      <c r="O47" s="3"/>
      <c r="P47" s="3"/>
      <c r="Q47" s="1"/>
    </row>
  </sheetData>
  <mergeCells count="6">
    <mergeCell ref="B1:C1"/>
    <mergeCell ref="D1:E1"/>
    <mergeCell ref="F1:G1"/>
    <mergeCell ref="B2:C2"/>
    <mergeCell ref="D2:E2"/>
    <mergeCell ref="F2:G2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3rd sprint</vt:lpstr>
      <vt:lpstr>2nd sprint</vt:lpstr>
      <vt:lpstr>1st sprint</vt:lpstr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2015-02-16T11:06:45Z</dcterms:modified>
</cp:coreProperties>
</file>