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croux paul\Documents\mission R &amp; D\"/>
    </mc:Choice>
  </mc:AlternateContent>
  <xr:revisionPtr revIDLastSave="0" documentId="13_ncr:1_{8A29C39F-2AE3-46C2-ABCD-FA0B49867722}" xr6:coauthVersionLast="47" xr6:coauthVersionMax="47" xr10:uidLastSave="{00000000-0000-0000-0000-000000000000}"/>
  <bookViews>
    <workbookView xWindow="-108" yWindow="-108" windowWidth="23256" windowHeight="12456" activeTab="1" xr2:uid="{5AC80E65-7836-4795-A0BE-09A1AE2308D7}"/>
  </bookViews>
  <sheets>
    <sheet name="teste de correlation linéaire" sheetId="1" r:id="rId1"/>
    <sheet name="Feuil2" sheetId="2" r:id="rId2"/>
  </sheets>
  <definedNames>
    <definedName name="_xlchart.v1.0" hidden="1">'teste de correlation linéaire'!$1:$1</definedName>
    <definedName name="_xlchart.v1.1" hidden="1">'teste de correlation linéaire'!$2:$2</definedName>
    <definedName name="_xlchart.v1.2" hidden="1">'teste de correlation linéaire'!$3:$3</definedName>
    <definedName name="_xlchart.v1.3" hidden="1">'teste de correlation linéaire'!$1:$1</definedName>
    <definedName name="_xlchart.v1.4" hidden="1">'teste de correlation linéaire'!$2:$2</definedName>
    <definedName name="_xlchart.v1.5" hidden="1">'teste de correlation linéaire'!$3:$3</definedName>
    <definedName name="_xlchart.v1.6" hidden="1">'teste de correlation linéaire'!$1:$1</definedName>
    <definedName name="_xlchart.v1.7" hidden="1">'teste de correlation linéaire'!$2:$2</definedName>
    <definedName name="_xlchart.v1.8" hidden="1">'teste de correlation linéaire'!$3:$3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T2" i="1"/>
  <c r="S2" i="1"/>
  <c r="P2" i="1"/>
  <c r="O3" i="1"/>
  <c r="O2" i="1"/>
  <c r="Q2" i="1" s="1"/>
  <c r="R2" i="1" s="1"/>
  <c r="N3" i="1"/>
  <c r="N2" i="1"/>
  <c r="C1" i="1"/>
  <c r="D1" i="1" s="1"/>
  <c r="E1" i="1" s="1"/>
  <c r="F1" i="1" s="1"/>
  <c r="G1" i="1" s="1"/>
  <c r="H1" i="1" s="1"/>
  <c r="I1" i="1" s="1"/>
  <c r="J1" i="1" s="1"/>
  <c r="K1" i="1" s="1"/>
  <c r="L1" i="1" s="1"/>
</calcChain>
</file>

<file path=xl/sharedStrings.xml><?xml version="1.0" encoding="utf-8"?>
<sst xmlns="http://schemas.openxmlformats.org/spreadsheetml/2006/main" count="28" uniqueCount="28">
  <si>
    <t>x</t>
  </si>
  <si>
    <t>y</t>
  </si>
  <si>
    <t>moyenne</t>
  </si>
  <si>
    <t>covariance</t>
  </si>
  <si>
    <t>s*</t>
  </si>
  <si>
    <t>r</t>
  </si>
  <si>
    <t>t</t>
  </si>
  <si>
    <t>DDL</t>
  </si>
  <si>
    <t>1–α</t>
  </si>
  <si>
    <t>75 %</t>
  </si>
  <si>
    <t>80 %</t>
  </si>
  <si>
    <t>85 %</t>
  </si>
  <si>
    <t>90 %</t>
  </si>
  <si>
    <t>95 %</t>
  </si>
  <si>
    <t>97,5 %</t>
  </si>
  <si>
    <t>99 %</t>
  </si>
  <si>
    <t>99,5 %</t>
  </si>
  <si>
    <t>99,75 %</t>
  </si>
  <si>
    <t>99,9 %</t>
  </si>
  <si>
    <t>99,95 %</t>
  </si>
  <si>
    <t>k</t>
  </si>
  <si>
    <t>∞</t>
  </si>
  <si>
    <t>t.théorique</t>
  </si>
  <si>
    <t>teste a droit:</t>
  </si>
  <si>
    <t>t&gt;t.théorique -&gt;  &lt; rejet de H0 donc les deux variables ont un lien positif</t>
  </si>
  <si>
    <t>pValeur</t>
  </si>
  <si>
    <t>https://www.youtube.com/watch?v=rhUI78pRJo8</t>
  </si>
  <si>
    <t>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</si>
</sst>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8"/>
      <color rgb="FF202122"/>
      <name val="Arial"/>
      <family val="2"/>
    </font>
    <font>
      <b/>
      <sz val="10"/>
      <color rgb="FF202122"/>
      <name val="Times New Roman"/>
      <family val="1"/>
    </font>
    <font>
      <b/>
      <i/>
      <sz val="8"/>
      <color rgb="FF202122"/>
      <name val="Arial"/>
      <family val="2"/>
    </font>
    <font>
      <sz val="8"/>
      <color rgb="FF2021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correlation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'teste de correlation linéaire'!$B$2:$M$2</c:f>
              <c:numCache>
                <c:formatCode>General</c:formatCode>
                <c:ptCount val="12"/>
                <c:pt idx="0">
                  <c:v>123</c:v>
                </c:pt>
                <c:pt idx="1">
                  <c:v>144</c:v>
                </c:pt>
                <c:pt idx="2">
                  <c:v>105</c:v>
                </c:pt>
                <c:pt idx="3">
                  <c:v>110</c:v>
                </c:pt>
                <c:pt idx="4">
                  <c:v>98</c:v>
                </c:pt>
                <c:pt idx="5">
                  <c:v>138</c:v>
                </c:pt>
                <c:pt idx="6">
                  <c:v>131</c:v>
                </c:pt>
                <c:pt idx="7">
                  <c:v>90</c:v>
                </c:pt>
                <c:pt idx="8">
                  <c:v>119</c:v>
                </c:pt>
                <c:pt idx="9">
                  <c:v>109</c:v>
                </c:pt>
                <c:pt idx="10">
                  <c:v>125</c:v>
                </c:pt>
                <c:pt idx="11">
                  <c:v>100</c:v>
                </c:pt>
              </c:numCache>
            </c:numRef>
          </c:xVal>
          <c:yVal>
            <c:numRef>
              <c:f>'teste de correlation linéaire'!$B$3:$M$3</c:f>
              <c:numCache>
                <c:formatCode>General</c:formatCode>
                <c:ptCount val="12"/>
                <c:pt idx="0">
                  <c:v>102</c:v>
                </c:pt>
                <c:pt idx="1">
                  <c:v>138</c:v>
                </c:pt>
                <c:pt idx="2">
                  <c:v>126</c:v>
                </c:pt>
                <c:pt idx="3">
                  <c:v>133</c:v>
                </c:pt>
                <c:pt idx="4">
                  <c:v>95</c:v>
                </c:pt>
                <c:pt idx="5">
                  <c:v>146</c:v>
                </c:pt>
                <c:pt idx="6">
                  <c:v>115</c:v>
                </c:pt>
                <c:pt idx="7">
                  <c:v>100</c:v>
                </c:pt>
                <c:pt idx="8">
                  <c:v>142</c:v>
                </c:pt>
                <c:pt idx="9">
                  <c:v>105</c:v>
                </c:pt>
                <c:pt idx="10">
                  <c:v>130</c:v>
                </c:pt>
                <c:pt idx="11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38-4F81-A2BA-E45F2C32C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86464"/>
        <c:axId val="4681280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n°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Lit>
                    <c:ptCount val="1"/>
                    <c:pt idx="0">
                      <c:v>A1:L1</c:v>
                    </c:pt>
                  </c:str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0-1D38-4F81-A2BA-E45F2C32C5F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qi du père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'teste de correlation linéaire'!$1:$1</c15:sqref>
                        </c15:formulaRef>
                      </c:ext>
                    </c:extLst>
                    <c:strCache>
                      <c:ptCount val="21"/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moyenne</c:v>
                      </c:pt>
                      <c:pt idx="14">
                        <c:v>s*</c:v>
                      </c:pt>
                      <c:pt idx="15">
                        <c:v>covariance</c:v>
                      </c:pt>
                      <c:pt idx="16">
                        <c:v>r</c:v>
                      </c:pt>
                      <c:pt idx="17">
                        <c:v>t</c:v>
                      </c:pt>
                      <c:pt idx="18">
                        <c:v>DDL</c:v>
                      </c:pt>
                      <c:pt idx="19">
                        <c:v>t.théorique</c:v>
                      </c:pt>
                      <c:pt idx="20">
                        <c:v>pValeur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'teste de correlation linéaire'!$2:$2</c15:sqref>
                        </c15:formulaRef>
                      </c:ext>
                    </c:extLst>
                    <c:numCache>
                      <c:formatCode>General</c:formatCode>
                      <c:ptCount val="16384"/>
                      <c:pt idx="0">
                        <c:v>0</c:v>
                      </c:pt>
                      <c:pt idx="1">
                        <c:v>123</c:v>
                      </c:pt>
                      <c:pt idx="2">
                        <c:v>144</c:v>
                      </c:pt>
                      <c:pt idx="3">
                        <c:v>105</c:v>
                      </c:pt>
                      <c:pt idx="4">
                        <c:v>110</c:v>
                      </c:pt>
                      <c:pt idx="5">
                        <c:v>98</c:v>
                      </c:pt>
                      <c:pt idx="6">
                        <c:v>138</c:v>
                      </c:pt>
                      <c:pt idx="7">
                        <c:v>131</c:v>
                      </c:pt>
                      <c:pt idx="8">
                        <c:v>90</c:v>
                      </c:pt>
                      <c:pt idx="9">
                        <c:v>119</c:v>
                      </c:pt>
                      <c:pt idx="10">
                        <c:v>109</c:v>
                      </c:pt>
                      <c:pt idx="11">
                        <c:v>125</c:v>
                      </c:pt>
                      <c:pt idx="12">
                        <c:v>100</c:v>
                      </c:pt>
                      <c:pt idx="13">
                        <c:v>116</c:v>
                      </c:pt>
                      <c:pt idx="14">
                        <c:v>16.771187413916977</c:v>
                      </c:pt>
                      <c:pt idx="15">
                        <c:v>178.36363636363637</c:v>
                      </c:pt>
                      <c:pt idx="16">
                        <c:v>0.60706840342040969</c:v>
                      </c:pt>
                      <c:pt idx="17">
                        <c:v>2.4158055334244244</c:v>
                      </c:pt>
                      <c:pt idx="18">
                        <c:v>10</c:v>
                      </c:pt>
                      <c:pt idx="19">
                        <c:v>1.8124611228116754</c:v>
                      </c:pt>
                      <c:pt idx="20">
                        <c:v>1.8160566313552531E-2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D38-4F81-A2BA-E45F2C32C5F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qi du fils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'teste de correlation linéaire'!$1:$1</c15:sqref>
                        </c15:formulaRef>
                      </c:ext>
                    </c:extLst>
                    <c:strCache>
                      <c:ptCount val="21"/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moyenne</c:v>
                      </c:pt>
                      <c:pt idx="14">
                        <c:v>s*</c:v>
                      </c:pt>
                      <c:pt idx="15">
                        <c:v>covariance</c:v>
                      </c:pt>
                      <c:pt idx="16">
                        <c:v>r</c:v>
                      </c:pt>
                      <c:pt idx="17">
                        <c:v>t</c:v>
                      </c:pt>
                      <c:pt idx="18">
                        <c:v>DDL</c:v>
                      </c:pt>
                      <c:pt idx="19">
                        <c:v>t.théorique</c:v>
                      </c:pt>
                      <c:pt idx="20">
                        <c:v>pValeur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'teste de correlation linéaire'!$3:$3</c15:sqref>
                        </c15:formulaRef>
                      </c:ext>
                    </c:extLst>
                    <c:numCache>
                      <c:formatCode>General</c:formatCode>
                      <c:ptCount val="16384"/>
                      <c:pt idx="0">
                        <c:v>0</c:v>
                      </c:pt>
                      <c:pt idx="1">
                        <c:v>102</c:v>
                      </c:pt>
                      <c:pt idx="2">
                        <c:v>138</c:v>
                      </c:pt>
                      <c:pt idx="3">
                        <c:v>126</c:v>
                      </c:pt>
                      <c:pt idx="4">
                        <c:v>133</c:v>
                      </c:pt>
                      <c:pt idx="5">
                        <c:v>95</c:v>
                      </c:pt>
                      <c:pt idx="6">
                        <c:v>146</c:v>
                      </c:pt>
                      <c:pt idx="7">
                        <c:v>115</c:v>
                      </c:pt>
                      <c:pt idx="8">
                        <c:v>100</c:v>
                      </c:pt>
                      <c:pt idx="9">
                        <c:v>142</c:v>
                      </c:pt>
                      <c:pt idx="10">
                        <c:v>105</c:v>
                      </c:pt>
                      <c:pt idx="11">
                        <c:v>130</c:v>
                      </c:pt>
                      <c:pt idx="12">
                        <c:v>120</c:v>
                      </c:pt>
                      <c:pt idx="13">
                        <c:v>121</c:v>
                      </c:pt>
                      <c:pt idx="14">
                        <c:v>17.518821047921318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1D38-4F81-A2BA-E45F2C32C5FE}"/>
                  </c:ext>
                </c:extLst>
              </c15:ser>
            </c15:filteredScatterSeries>
          </c:ext>
        </c:extLst>
      </c:scatterChart>
      <c:valAx>
        <c:axId val="57958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128080"/>
        <c:crosses val="autoZero"/>
        <c:crossBetween val="midCat"/>
      </c:valAx>
      <c:valAx>
        <c:axId val="4681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958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684152</xdr:colOff>
      <xdr:row>8</xdr:row>
      <xdr:rowOff>155180</xdr:rowOff>
    </xdr:from>
    <xdr:to>
      <xdr:col>9</xdr:col>
      <xdr:colOff>500861</xdr:colOff>
      <xdr:row>23</xdr:row>
      <xdr:rowOff>155180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1E9215E-4557-3292-D996-26AA52B42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6A42-2D00-4168-9F2D-9E42FAFDF87C}">
  <dimension ref="A1:X48"/>
  <sheetViews>
    <sheetView topLeftCell="J1" zoomScale="67" workbookViewId="0">
      <selection activeCell="U7" sqref="U7"/>
    </sheetView>
  </sheetViews>
  <sheetFormatPr baseColWidth="10" defaultRowHeight="14.4"/>
  <sheetData>
    <row r="1" spans="1:24">
      <c r="B1">
        <v>1</v>
      </c>
      <c r="C1">
        <f>B1+1</f>
        <v>2</v>
      </c>
      <c r="D1">
        <f>C1+1</f>
        <v>3</v>
      </c>
      <c r="E1">
        <f t="shared" ref="E1:L1" si="0">D1+1</f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>H1+1</f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v>12</v>
      </c>
      <c r="N1" t="s">
        <v>2</v>
      </c>
      <c r="O1" t="s">
        <v>4</v>
      </c>
      <c r="P1" t="s">
        <v>3</v>
      </c>
      <c r="Q1" t="s">
        <v>5</v>
      </c>
      <c r="R1" t="s">
        <v>6</v>
      </c>
      <c r="S1" t="s">
        <v>7</v>
      </c>
      <c r="T1" t="s">
        <v>22</v>
      </c>
      <c r="U1" t="s">
        <v>25</v>
      </c>
    </row>
    <row r="2" spans="1:24">
      <c r="A2" t="s">
        <v>0</v>
      </c>
      <c r="B2">
        <v>123</v>
      </c>
      <c r="C2">
        <v>144</v>
      </c>
      <c r="D2">
        <v>105</v>
      </c>
      <c r="E2">
        <v>110</v>
      </c>
      <c r="F2">
        <v>98</v>
      </c>
      <c r="G2">
        <v>138</v>
      </c>
      <c r="H2">
        <v>131</v>
      </c>
      <c r="I2">
        <v>90</v>
      </c>
      <c r="J2">
        <v>119</v>
      </c>
      <c r="K2">
        <v>109</v>
      </c>
      <c r="L2">
        <v>125</v>
      </c>
      <c r="M2">
        <v>100</v>
      </c>
      <c r="N2">
        <f>AVERAGE(B2:M2)</f>
        <v>116</v>
      </c>
      <c r="O2">
        <f>SQRT((SUMSQ(B2:M2)-$M$1*N2^2)/$L$1)</f>
        <v>16.771187413916977</v>
      </c>
      <c r="P2">
        <f>_xlfn.COVARIANCE.S(B2:M2,B3:M3)</f>
        <v>178.36363636363637</v>
      </c>
      <c r="Q2">
        <f>P2/(O2*O3)</f>
        <v>0.60706840342040969</v>
      </c>
      <c r="R2">
        <f>Q2*SQRT(10)/SQRT(1-Q2^2)</f>
        <v>2.4158055334244244</v>
      </c>
      <c r="S2">
        <f>12-2</f>
        <v>10</v>
      </c>
      <c r="T2">
        <f>_xlfn.T.INV(0.95,10)</f>
        <v>1.8124611228116754</v>
      </c>
      <c r="U2">
        <f>_xlfn.T.DIST.RT(R2, 10)</f>
        <v>1.8160566313552531E-2</v>
      </c>
    </row>
    <row r="3" spans="1:24">
      <c r="A3" t="s">
        <v>1</v>
      </c>
      <c r="B3">
        <v>102</v>
      </c>
      <c r="C3">
        <v>138</v>
      </c>
      <c r="D3">
        <v>126</v>
      </c>
      <c r="E3">
        <v>133</v>
      </c>
      <c r="F3">
        <v>95</v>
      </c>
      <c r="G3">
        <v>146</v>
      </c>
      <c r="H3">
        <v>115</v>
      </c>
      <c r="I3">
        <v>100</v>
      </c>
      <c r="J3">
        <v>142</v>
      </c>
      <c r="K3">
        <v>105</v>
      </c>
      <c r="L3">
        <v>130</v>
      </c>
      <c r="M3">
        <v>120</v>
      </c>
      <c r="N3">
        <f>AVERAGE(B3:M3)</f>
        <v>121</v>
      </c>
      <c r="O3">
        <f>SQRT((SUMSQ(B3:M3)-$M$1*N3^2)/$L$1)</f>
        <v>17.518821047921318</v>
      </c>
    </row>
    <row r="5" spans="1:24">
      <c r="P5" t="s">
        <v>23</v>
      </c>
      <c r="Q5" t="s">
        <v>24</v>
      </c>
    </row>
    <row r="6" spans="1:24">
      <c r="P6" t="s">
        <v>26</v>
      </c>
    </row>
    <row r="9" spans="1:24" ht="15" thickBot="1"/>
    <row r="10" spans="1:24" ht="15" thickBot="1">
      <c r="M10" s="1" t="s">
        <v>8</v>
      </c>
      <c r="N10" s="2" t="s">
        <v>9</v>
      </c>
      <c r="O10" s="2" t="s">
        <v>10</v>
      </c>
      <c r="P10" s="2" t="s">
        <v>11</v>
      </c>
      <c r="Q10" s="2" t="s">
        <v>12</v>
      </c>
      <c r="R10" s="5" t="s">
        <v>13</v>
      </c>
      <c r="S10" s="2" t="s">
        <v>14</v>
      </c>
      <c r="T10" s="2" t="s">
        <v>15</v>
      </c>
      <c r="U10" s="2" t="s">
        <v>16</v>
      </c>
      <c r="V10" s="2" t="s">
        <v>17</v>
      </c>
      <c r="W10" s="2" t="s">
        <v>18</v>
      </c>
      <c r="X10" s="2" t="s">
        <v>19</v>
      </c>
    </row>
    <row r="11" spans="1:24" ht="15" thickBot="1">
      <c r="M11" s="3" t="s">
        <v>20</v>
      </c>
      <c r="N11" s="2"/>
      <c r="O11" s="2"/>
      <c r="P11" s="2"/>
      <c r="Q11" s="2"/>
      <c r="R11" s="5"/>
      <c r="S11" s="2"/>
      <c r="T11" s="2"/>
      <c r="U11" s="2"/>
      <c r="V11" s="2"/>
      <c r="W11" s="2"/>
      <c r="X11" s="2"/>
    </row>
    <row r="12" spans="1:24" ht="15" thickBot="1">
      <c r="M12" s="2">
        <v>1</v>
      </c>
      <c r="N12" s="4">
        <v>1</v>
      </c>
      <c r="O12" s="4">
        <v>1.3759999999999999</v>
      </c>
      <c r="P12" s="4">
        <v>1.9630000000000001</v>
      </c>
      <c r="Q12" s="4">
        <v>3.0779999999999998</v>
      </c>
      <c r="R12" s="6">
        <v>6.3140000000000001</v>
      </c>
      <c r="S12" s="4">
        <v>12.71</v>
      </c>
      <c r="T12" s="4">
        <v>31.82</v>
      </c>
      <c r="U12" s="4">
        <v>63.66</v>
      </c>
      <c r="V12" s="4">
        <v>127.3</v>
      </c>
      <c r="W12" s="4">
        <v>318.3</v>
      </c>
      <c r="X12" s="4">
        <v>636.6</v>
      </c>
    </row>
    <row r="13" spans="1:24" ht="15" thickBot="1">
      <c r="M13" s="2">
        <v>2</v>
      </c>
      <c r="N13" s="4">
        <v>0.81599999999999995</v>
      </c>
      <c r="O13" s="4">
        <v>1.0609999999999999</v>
      </c>
      <c r="P13" s="4">
        <v>1.3859999999999999</v>
      </c>
      <c r="Q13" s="4">
        <v>1.8859999999999999</v>
      </c>
      <c r="R13" s="6">
        <v>2.92</v>
      </c>
      <c r="S13" s="4">
        <v>4.3029999999999999</v>
      </c>
      <c r="T13" s="4">
        <v>6.9649999999999999</v>
      </c>
      <c r="U13" s="4">
        <v>9.9250000000000007</v>
      </c>
      <c r="V13" s="4">
        <v>14.09</v>
      </c>
      <c r="W13" s="4">
        <v>22.33</v>
      </c>
      <c r="X13" s="4">
        <v>31.6</v>
      </c>
    </row>
    <row r="14" spans="1:24" ht="15" thickBot="1">
      <c r="M14" s="2">
        <v>3</v>
      </c>
      <c r="N14" s="4">
        <v>0.76500000000000001</v>
      </c>
      <c r="O14" s="4">
        <v>0.97799999999999998</v>
      </c>
      <c r="P14" s="4">
        <v>1.25</v>
      </c>
      <c r="Q14" s="4">
        <v>1.6379999999999999</v>
      </c>
      <c r="R14" s="6">
        <v>2.3530000000000002</v>
      </c>
      <c r="S14" s="4">
        <v>3.1819999999999999</v>
      </c>
      <c r="T14" s="4">
        <v>4.5410000000000004</v>
      </c>
      <c r="U14" s="4">
        <v>5.8410000000000002</v>
      </c>
      <c r="V14" s="4">
        <v>7.4530000000000003</v>
      </c>
      <c r="W14" s="4">
        <v>10.210000000000001</v>
      </c>
      <c r="X14" s="4">
        <v>12.92</v>
      </c>
    </row>
    <row r="15" spans="1:24" ht="15" thickBot="1">
      <c r="M15" s="2">
        <v>4</v>
      </c>
      <c r="N15" s="4">
        <v>0.74099999999999999</v>
      </c>
      <c r="O15" s="4">
        <v>0.94099999999999995</v>
      </c>
      <c r="P15" s="4">
        <v>1.19</v>
      </c>
      <c r="Q15" s="4">
        <v>1.5329999999999999</v>
      </c>
      <c r="R15" s="6">
        <v>2.1320000000000001</v>
      </c>
      <c r="S15" s="4">
        <v>2.7759999999999998</v>
      </c>
      <c r="T15" s="4">
        <v>3.7469999999999999</v>
      </c>
      <c r="U15" s="4">
        <v>4.6040000000000001</v>
      </c>
      <c r="V15" s="4">
        <v>5.5979999999999999</v>
      </c>
      <c r="W15" s="4">
        <v>7.173</v>
      </c>
      <c r="X15" s="4">
        <v>8.61</v>
      </c>
    </row>
    <row r="16" spans="1:24" ht="15" thickBot="1">
      <c r="M16" s="2">
        <v>5</v>
      </c>
      <c r="N16" s="4">
        <v>0.72699999999999998</v>
      </c>
      <c r="O16" s="4">
        <v>0.92</v>
      </c>
      <c r="P16" s="4">
        <v>1.1559999999999999</v>
      </c>
      <c r="Q16" s="4">
        <v>1.476</v>
      </c>
      <c r="R16" s="6">
        <v>2.0150000000000001</v>
      </c>
      <c r="S16" s="4">
        <v>2.5710000000000002</v>
      </c>
      <c r="T16" s="4">
        <v>3.3650000000000002</v>
      </c>
      <c r="U16" s="4">
        <v>4.032</v>
      </c>
      <c r="V16" s="4">
        <v>4.7729999999999997</v>
      </c>
      <c r="W16" s="4">
        <v>5.8929999999999998</v>
      </c>
      <c r="X16" s="4">
        <v>6.8689999999999998</v>
      </c>
    </row>
    <row r="17" spans="13:24" ht="15" thickBot="1">
      <c r="M17" s="2">
        <v>6</v>
      </c>
      <c r="N17" s="4">
        <v>0.71799999999999997</v>
      </c>
      <c r="O17" s="4">
        <v>0.90600000000000003</v>
      </c>
      <c r="P17" s="4">
        <v>1.1339999999999999</v>
      </c>
      <c r="Q17" s="4">
        <v>1.44</v>
      </c>
      <c r="R17" s="6">
        <v>1.9430000000000001</v>
      </c>
      <c r="S17" s="4">
        <v>2.4470000000000001</v>
      </c>
      <c r="T17" s="4">
        <v>3.1429999999999998</v>
      </c>
      <c r="U17" s="4">
        <v>3.7069999999999999</v>
      </c>
      <c r="V17" s="4">
        <v>4.3170000000000002</v>
      </c>
      <c r="W17" s="4">
        <v>5.2080000000000002</v>
      </c>
      <c r="X17" s="4">
        <v>5.9589999999999996</v>
      </c>
    </row>
    <row r="18" spans="13:24" ht="15" thickBot="1">
      <c r="M18" s="2">
        <v>7</v>
      </c>
      <c r="N18" s="4">
        <v>0.71099999999999997</v>
      </c>
      <c r="O18" s="4">
        <v>0.89600000000000002</v>
      </c>
      <c r="P18" s="4">
        <v>1.119</v>
      </c>
      <c r="Q18" s="4">
        <v>1.415</v>
      </c>
      <c r="R18" s="6">
        <v>1.895</v>
      </c>
      <c r="S18" s="4">
        <v>2.3650000000000002</v>
      </c>
      <c r="T18" s="4">
        <v>2.9980000000000002</v>
      </c>
      <c r="U18" s="4">
        <v>3.4990000000000001</v>
      </c>
      <c r="V18" s="4">
        <v>4.0289999999999999</v>
      </c>
      <c r="W18" s="4">
        <v>4.7850000000000001</v>
      </c>
      <c r="X18" s="4">
        <v>5.4080000000000004</v>
      </c>
    </row>
    <row r="19" spans="13:24" ht="15" thickBot="1">
      <c r="M19" s="2">
        <v>8</v>
      </c>
      <c r="N19" s="4">
        <v>0.70599999999999996</v>
      </c>
      <c r="O19" s="4">
        <v>0.88900000000000001</v>
      </c>
      <c r="P19" s="4">
        <v>1.1080000000000001</v>
      </c>
      <c r="Q19" s="4">
        <v>1.397</v>
      </c>
      <c r="R19" s="6">
        <v>1.86</v>
      </c>
      <c r="S19" s="4">
        <v>2.306</v>
      </c>
      <c r="T19" s="4">
        <v>2.8959999999999999</v>
      </c>
      <c r="U19" s="4">
        <v>3.355</v>
      </c>
      <c r="V19" s="4">
        <v>3.8330000000000002</v>
      </c>
      <c r="W19" s="4">
        <v>4.5010000000000003</v>
      </c>
      <c r="X19" s="4">
        <v>5.0410000000000004</v>
      </c>
    </row>
    <row r="20" spans="13:24" ht="15" thickBot="1">
      <c r="M20" s="2">
        <v>9</v>
      </c>
      <c r="N20" s="4">
        <v>0.70299999999999996</v>
      </c>
      <c r="O20" s="4">
        <v>0.88300000000000001</v>
      </c>
      <c r="P20" s="4">
        <v>1.1000000000000001</v>
      </c>
      <c r="Q20" s="4">
        <v>1.383</v>
      </c>
      <c r="R20" s="6">
        <v>1.833</v>
      </c>
      <c r="S20" s="4">
        <v>2.262</v>
      </c>
      <c r="T20" s="4">
        <v>2.8210000000000002</v>
      </c>
      <c r="U20" s="4">
        <v>3.25</v>
      </c>
      <c r="V20" s="4">
        <v>3.69</v>
      </c>
      <c r="W20" s="4">
        <v>4.2969999999999997</v>
      </c>
      <c r="X20" s="4">
        <v>4.7809999999999997</v>
      </c>
    </row>
    <row r="21" spans="13:24" ht="15" thickBot="1">
      <c r="M21" s="5">
        <v>10</v>
      </c>
      <c r="N21" s="6">
        <v>0.7</v>
      </c>
      <c r="O21" s="6">
        <v>0.879</v>
      </c>
      <c r="P21" s="6">
        <v>1.093</v>
      </c>
      <c r="Q21" s="6">
        <v>1.3720000000000001</v>
      </c>
      <c r="R21" s="6">
        <v>1.8120000000000001</v>
      </c>
      <c r="S21" s="6">
        <v>2.2280000000000002</v>
      </c>
      <c r="T21" s="6">
        <v>2.7639999999999998</v>
      </c>
      <c r="U21" s="6">
        <v>3.169</v>
      </c>
      <c r="V21" s="6">
        <v>3.581</v>
      </c>
      <c r="W21" s="6">
        <v>4.1440000000000001</v>
      </c>
      <c r="X21" s="6">
        <v>4.5869999999999997</v>
      </c>
    </row>
    <row r="22" spans="13:24" ht="15" thickBot="1">
      <c r="M22" s="2">
        <v>11</v>
      </c>
      <c r="N22" s="4">
        <v>0.69699999999999995</v>
      </c>
      <c r="O22" s="4">
        <v>0.876</v>
      </c>
      <c r="P22" s="4">
        <v>1.0880000000000001</v>
      </c>
      <c r="Q22" s="4">
        <v>1.363</v>
      </c>
      <c r="R22" s="6">
        <v>1.796</v>
      </c>
      <c r="S22" s="4">
        <v>2.2010000000000001</v>
      </c>
      <c r="T22" s="4">
        <v>2.718</v>
      </c>
      <c r="U22" s="4">
        <v>3.1059999999999999</v>
      </c>
      <c r="V22" s="4">
        <v>3.4969999999999999</v>
      </c>
      <c r="W22" s="4">
        <v>4.0250000000000004</v>
      </c>
      <c r="X22" s="4">
        <v>4.4370000000000003</v>
      </c>
    </row>
    <row r="23" spans="13:24" ht="15" thickBot="1">
      <c r="M23" s="2">
        <v>12</v>
      </c>
      <c r="N23" s="4">
        <v>0.69499999999999995</v>
      </c>
      <c r="O23" s="4">
        <v>0.873</v>
      </c>
      <c r="P23" s="4">
        <v>1.083</v>
      </c>
      <c r="Q23" s="4">
        <v>1.3560000000000001</v>
      </c>
      <c r="R23" s="6">
        <v>1.782</v>
      </c>
      <c r="S23" s="4">
        <v>2.1789999999999998</v>
      </c>
      <c r="T23" s="4">
        <v>2.681</v>
      </c>
      <c r="U23" s="4">
        <v>3.0550000000000002</v>
      </c>
      <c r="V23" s="4">
        <v>3.4279999999999999</v>
      </c>
      <c r="W23" s="4">
        <v>3.93</v>
      </c>
      <c r="X23" s="4">
        <v>4.3179999999999996</v>
      </c>
    </row>
    <row r="24" spans="13:24" ht="15" thickBot="1">
      <c r="M24" s="2">
        <v>13</v>
      </c>
      <c r="N24" s="4">
        <v>0.69399999999999995</v>
      </c>
      <c r="O24" s="4">
        <v>0.87</v>
      </c>
      <c r="P24" s="4">
        <v>1.079</v>
      </c>
      <c r="Q24" s="4">
        <v>1.35</v>
      </c>
      <c r="R24" s="6">
        <v>1.7709999999999999</v>
      </c>
      <c r="S24" s="4">
        <v>2.16</v>
      </c>
      <c r="T24" s="4">
        <v>2.65</v>
      </c>
      <c r="U24" s="4">
        <v>3.012</v>
      </c>
      <c r="V24" s="4">
        <v>3.3719999999999999</v>
      </c>
      <c r="W24" s="4">
        <v>3.8519999999999999</v>
      </c>
      <c r="X24" s="4">
        <v>4.2210000000000001</v>
      </c>
    </row>
    <row r="25" spans="13:24" ht="15" thickBot="1">
      <c r="M25" s="2">
        <v>14</v>
      </c>
      <c r="N25" s="4">
        <v>0.69199999999999995</v>
      </c>
      <c r="O25" s="4">
        <v>0.86799999999999999</v>
      </c>
      <c r="P25" s="4">
        <v>1.0760000000000001</v>
      </c>
      <c r="Q25" s="4">
        <v>1.345</v>
      </c>
      <c r="R25" s="6">
        <v>1.7609999999999999</v>
      </c>
      <c r="S25" s="4">
        <v>2.145</v>
      </c>
      <c r="T25" s="4">
        <v>2.6240000000000001</v>
      </c>
      <c r="U25" s="4">
        <v>2.9769999999999999</v>
      </c>
      <c r="V25" s="4">
        <v>3.3260000000000001</v>
      </c>
      <c r="W25" s="4">
        <v>3.7869999999999999</v>
      </c>
      <c r="X25" s="4">
        <v>4.1399999999999997</v>
      </c>
    </row>
    <row r="26" spans="13:24" ht="15" thickBot="1">
      <c r="M26" s="2">
        <v>15</v>
      </c>
      <c r="N26" s="4">
        <v>0.69099999999999995</v>
      </c>
      <c r="O26" s="4">
        <v>0.86599999999999999</v>
      </c>
      <c r="P26" s="4">
        <v>1.0740000000000001</v>
      </c>
      <c r="Q26" s="4">
        <v>1.341</v>
      </c>
      <c r="R26" s="6">
        <v>1.7529999999999999</v>
      </c>
      <c r="S26" s="4">
        <v>2.1309999999999998</v>
      </c>
      <c r="T26" s="4">
        <v>2.6019999999999999</v>
      </c>
      <c r="U26" s="4">
        <v>2.9470000000000001</v>
      </c>
      <c r="V26" s="4">
        <v>3.286</v>
      </c>
      <c r="W26" s="4">
        <v>3.7330000000000001</v>
      </c>
      <c r="X26" s="4">
        <v>4.0730000000000004</v>
      </c>
    </row>
    <row r="27" spans="13:24" ht="15" thickBot="1">
      <c r="M27" s="2">
        <v>16</v>
      </c>
      <c r="N27" s="4">
        <v>0.69</v>
      </c>
      <c r="O27" s="4">
        <v>0.86499999999999999</v>
      </c>
      <c r="P27" s="4">
        <v>1.071</v>
      </c>
      <c r="Q27" s="4">
        <v>1.337</v>
      </c>
      <c r="R27" s="6">
        <v>1.746</v>
      </c>
      <c r="S27" s="4">
        <v>2.12</v>
      </c>
      <c r="T27" s="4">
        <v>2.5830000000000002</v>
      </c>
      <c r="U27" s="4">
        <v>2.9209999999999998</v>
      </c>
      <c r="V27" s="4">
        <v>3.2519999999999998</v>
      </c>
      <c r="W27" s="4">
        <v>3.6859999999999999</v>
      </c>
      <c r="X27" s="4">
        <v>4.0149999999999997</v>
      </c>
    </row>
    <row r="28" spans="13:24" ht="15" thickBot="1">
      <c r="M28" s="2">
        <v>17</v>
      </c>
      <c r="N28" s="4">
        <v>0.68899999999999995</v>
      </c>
      <c r="O28" s="4">
        <v>0.86299999999999999</v>
      </c>
      <c r="P28" s="4">
        <v>1.069</v>
      </c>
      <c r="Q28" s="4">
        <v>1.333</v>
      </c>
      <c r="R28" s="6">
        <v>1.74</v>
      </c>
      <c r="S28" s="4">
        <v>2.11</v>
      </c>
      <c r="T28" s="4">
        <v>2.5670000000000002</v>
      </c>
      <c r="U28" s="4">
        <v>2.8980000000000001</v>
      </c>
      <c r="V28" s="4">
        <v>3.222</v>
      </c>
      <c r="W28" s="4">
        <v>3.6459999999999999</v>
      </c>
      <c r="X28" s="4">
        <v>3.9649999999999999</v>
      </c>
    </row>
    <row r="29" spans="13:24" ht="15" thickBot="1">
      <c r="M29" s="2">
        <v>18</v>
      </c>
      <c r="N29" s="4">
        <v>0.68799999999999994</v>
      </c>
      <c r="O29" s="4">
        <v>0.86199999999999999</v>
      </c>
      <c r="P29" s="4">
        <v>1.0669999999999999</v>
      </c>
      <c r="Q29" s="4">
        <v>1.33</v>
      </c>
      <c r="R29" s="6">
        <v>1.734</v>
      </c>
      <c r="S29" s="4">
        <v>2.101</v>
      </c>
      <c r="T29" s="4">
        <v>2.552</v>
      </c>
      <c r="U29" s="4">
        <v>2.8780000000000001</v>
      </c>
      <c r="V29" s="4">
        <v>3.1970000000000001</v>
      </c>
      <c r="W29" s="4">
        <v>3.61</v>
      </c>
      <c r="X29" s="4">
        <v>3.9220000000000002</v>
      </c>
    </row>
    <row r="30" spans="13:24" ht="15" thickBot="1">
      <c r="M30" s="2">
        <v>19</v>
      </c>
      <c r="N30" s="4">
        <v>0.68799999999999994</v>
      </c>
      <c r="O30" s="4">
        <v>0.86099999999999999</v>
      </c>
      <c r="P30" s="4">
        <v>1.0660000000000001</v>
      </c>
      <c r="Q30" s="4">
        <v>1.3280000000000001</v>
      </c>
      <c r="R30" s="6">
        <v>1.7290000000000001</v>
      </c>
      <c r="S30" s="4">
        <v>2.093</v>
      </c>
      <c r="T30" s="4">
        <v>2.5390000000000001</v>
      </c>
      <c r="U30" s="4">
        <v>2.8610000000000002</v>
      </c>
      <c r="V30" s="4">
        <v>3.1739999999999999</v>
      </c>
      <c r="W30" s="4">
        <v>3.5790000000000002</v>
      </c>
      <c r="X30" s="4">
        <v>3.883</v>
      </c>
    </row>
    <row r="31" spans="13:24" ht="15" thickBot="1">
      <c r="M31" s="2">
        <v>20</v>
      </c>
      <c r="N31" s="4">
        <v>0.68700000000000006</v>
      </c>
      <c r="O31" s="4">
        <v>0.86</v>
      </c>
      <c r="P31" s="4">
        <v>1.0640000000000001</v>
      </c>
      <c r="Q31" s="4">
        <v>1.325</v>
      </c>
      <c r="R31" s="6">
        <v>1.7250000000000001</v>
      </c>
      <c r="S31" s="4">
        <v>2.0859999999999999</v>
      </c>
      <c r="T31" s="4">
        <v>2.528</v>
      </c>
      <c r="U31" s="4">
        <v>2.8450000000000002</v>
      </c>
      <c r="V31" s="4">
        <v>3.153</v>
      </c>
      <c r="W31" s="4">
        <v>3.552</v>
      </c>
      <c r="X31" s="4">
        <v>3.85</v>
      </c>
    </row>
    <row r="32" spans="13:24" ht="15" thickBot="1">
      <c r="M32" s="2">
        <v>21</v>
      </c>
      <c r="N32" s="4">
        <v>0.68600000000000005</v>
      </c>
      <c r="O32" s="4">
        <v>0.85899999999999999</v>
      </c>
      <c r="P32" s="4">
        <v>1.0629999999999999</v>
      </c>
      <c r="Q32" s="4">
        <v>1.323</v>
      </c>
      <c r="R32" s="6">
        <v>1.7210000000000001</v>
      </c>
      <c r="S32" s="4">
        <v>2.08</v>
      </c>
      <c r="T32" s="4">
        <v>2.5179999999999998</v>
      </c>
      <c r="U32" s="4">
        <v>2.831</v>
      </c>
      <c r="V32" s="4">
        <v>3.1349999999999998</v>
      </c>
      <c r="W32" s="4">
        <v>3.5270000000000001</v>
      </c>
      <c r="X32" s="4">
        <v>3.819</v>
      </c>
    </row>
    <row r="33" spans="13:24" ht="15" thickBot="1">
      <c r="M33" s="2">
        <v>22</v>
      </c>
      <c r="N33" s="4">
        <v>0.68600000000000005</v>
      </c>
      <c r="O33" s="4">
        <v>0.85799999999999998</v>
      </c>
      <c r="P33" s="4">
        <v>1.0609999999999999</v>
      </c>
      <c r="Q33" s="4">
        <v>1.321</v>
      </c>
      <c r="R33" s="6">
        <v>1.7170000000000001</v>
      </c>
      <c r="S33" s="4">
        <v>2.0739999999999998</v>
      </c>
      <c r="T33" s="4">
        <v>2.508</v>
      </c>
      <c r="U33" s="4">
        <v>2.819</v>
      </c>
      <c r="V33" s="4">
        <v>3.1190000000000002</v>
      </c>
      <c r="W33" s="4">
        <v>3.5049999999999999</v>
      </c>
      <c r="X33" s="4">
        <v>3.7919999999999998</v>
      </c>
    </row>
    <row r="34" spans="13:24" ht="15" thickBot="1">
      <c r="M34" s="2">
        <v>23</v>
      </c>
      <c r="N34" s="4">
        <v>0.68500000000000005</v>
      </c>
      <c r="O34" s="4">
        <v>0.85799999999999998</v>
      </c>
      <c r="P34" s="4">
        <v>1.06</v>
      </c>
      <c r="Q34" s="4">
        <v>1.319</v>
      </c>
      <c r="R34" s="6">
        <v>1.714</v>
      </c>
      <c r="S34" s="4">
        <v>2.069</v>
      </c>
      <c r="T34" s="4">
        <v>2.5</v>
      </c>
      <c r="U34" s="4">
        <v>2.8069999999999999</v>
      </c>
      <c r="V34" s="4">
        <v>3.1040000000000001</v>
      </c>
      <c r="W34" s="4">
        <v>3.4849999999999999</v>
      </c>
      <c r="X34" s="4">
        <v>3.7669999999999999</v>
      </c>
    </row>
    <row r="35" spans="13:24" ht="15" thickBot="1">
      <c r="M35" s="2">
        <v>24</v>
      </c>
      <c r="N35" s="4">
        <v>0.68500000000000005</v>
      </c>
      <c r="O35" s="4">
        <v>0.85699999999999998</v>
      </c>
      <c r="P35" s="4">
        <v>1.0589999999999999</v>
      </c>
      <c r="Q35" s="4">
        <v>1.3180000000000001</v>
      </c>
      <c r="R35" s="6">
        <v>1.7110000000000001</v>
      </c>
      <c r="S35" s="4">
        <v>2.0640000000000001</v>
      </c>
      <c r="T35" s="4">
        <v>2.492</v>
      </c>
      <c r="U35" s="4">
        <v>2.7970000000000002</v>
      </c>
      <c r="V35" s="4">
        <v>3.0910000000000002</v>
      </c>
      <c r="W35" s="4">
        <v>3.4670000000000001</v>
      </c>
      <c r="X35" s="4">
        <v>3.7450000000000001</v>
      </c>
    </row>
    <row r="36" spans="13:24" ht="15" thickBot="1">
      <c r="M36" s="2">
        <v>25</v>
      </c>
      <c r="N36" s="4">
        <v>0.68400000000000005</v>
      </c>
      <c r="O36" s="4">
        <v>0.85599999999999998</v>
      </c>
      <c r="P36" s="4">
        <v>1.0580000000000001</v>
      </c>
      <c r="Q36" s="4">
        <v>1.3160000000000001</v>
      </c>
      <c r="R36" s="6">
        <v>1.708</v>
      </c>
      <c r="S36" s="4">
        <v>2.06</v>
      </c>
      <c r="T36" s="4">
        <v>2.4849999999999999</v>
      </c>
      <c r="U36" s="4">
        <v>2.7869999999999999</v>
      </c>
      <c r="V36" s="4">
        <v>3.0779999999999998</v>
      </c>
      <c r="W36" s="4">
        <v>3.45</v>
      </c>
      <c r="X36" s="4">
        <v>3.7250000000000001</v>
      </c>
    </row>
    <row r="37" spans="13:24" ht="15" thickBot="1">
      <c r="M37" s="2">
        <v>26</v>
      </c>
      <c r="N37" s="4">
        <v>0.68400000000000005</v>
      </c>
      <c r="O37" s="4">
        <v>0.85599999999999998</v>
      </c>
      <c r="P37" s="4">
        <v>1.0580000000000001</v>
      </c>
      <c r="Q37" s="4">
        <v>1.3149999999999999</v>
      </c>
      <c r="R37" s="6">
        <v>1.706</v>
      </c>
      <c r="S37" s="4">
        <v>2.056</v>
      </c>
      <c r="T37" s="4">
        <v>2.4790000000000001</v>
      </c>
      <c r="U37" s="4">
        <v>2.7789999999999999</v>
      </c>
      <c r="V37" s="4">
        <v>3.0670000000000002</v>
      </c>
      <c r="W37" s="4">
        <v>3.4350000000000001</v>
      </c>
      <c r="X37" s="4">
        <v>3.7069999999999999</v>
      </c>
    </row>
    <row r="38" spans="13:24" ht="15" thickBot="1">
      <c r="M38" s="2">
        <v>27</v>
      </c>
      <c r="N38" s="4">
        <v>0.68400000000000005</v>
      </c>
      <c r="O38" s="4">
        <v>0.85499999999999998</v>
      </c>
      <c r="P38" s="4">
        <v>1.0569999999999999</v>
      </c>
      <c r="Q38" s="4">
        <v>1.3140000000000001</v>
      </c>
      <c r="R38" s="6">
        <v>1.7030000000000001</v>
      </c>
      <c r="S38" s="4">
        <v>2.052</v>
      </c>
      <c r="T38" s="4">
        <v>2.4729999999999999</v>
      </c>
      <c r="U38" s="4">
        <v>2.7709999999999999</v>
      </c>
      <c r="V38" s="4">
        <v>3.0569999999999999</v>
      </c>
      <c r="W38" s="4">
        <v>3.4209999999999998</v>
      </c>
      <c r="X38" s="4">
        <v>3.69</v>
      </c>
    </row>
    <row r="39" spans="13:24" ht="15" thickBot="1">
      <c r="M39" s="2">
        <v>28</v>
      </c>
      <c r="N39" s="4">
        <v>0.68300000000000005</v>
      </c>
      <c r="O39" s="4">
        <v>0.85499999999999998</v>
      </c>
      <c r="P39" s="4">
        <v>1.056</v>
      </c>
      <c r="Q39" s="4">
        <v>1.3129999999999999</v>
      </c>
      <c r="R39" s="6">
        <v>1.7010000000000001</v>
      </c>
      <c r="S39" s="4">
        <v>2.048</v>
      </c>
      <c r="T39" s="4">
        <v>2.4670000000000001</v>
      </c>
      <c r="U39" s="4">
        <v>2.7629999999999999</v>
      </c>
      <c r="V39" s="4">
        <v>3.0470000000000002</v>
      </c>
      <c r="W39" s="4">
        <v>3.4079999999999999</v>
      </c>
      <c r="X39" s="4">
        <v>3.6739999999999999</v>
      </c>
    </row>
    <row r="40" spans="13:24" ht="15" thickBot="1">
      <c r="M40" s="2">
        <v>29</v>
      </c>
      <c r="N40" s="4">
        <v>0.68300000000000005</v>
      </c>
      <c r="O40" s="4">
        <v>0.85399999999999998</v>
      </c>
      <c r="P40" s="4">
        <v>1.0549999999999999</v>
      </c>
      <c r="Q40" s="4">
        <v>1.3109999999999999</v>
      </c>
      <c r="R40" s="6">
        <v>1.6990000000000001</v>
      </c>
      <c r="S40" s="4">
        <v>2.0449999999999999</v>
      </c>
      <c r="T40" s="4">
        <v>2.4620000000000002</v>
      </c>
      <c r="U40" s="4">
        <v>2.7559999999999998</v>
      </c>
      <c r="V40" s="4">
        <v>3.0379999999999998</v>
      </c>
      <c r="W40" s="4">
        <v>3.3959999999999999</v>
      </c>
      <c r="X40" s="4">
        <v>3.6589999999999998</v>
      </c>
    </row>
    <row r="41" spans="13:24" ht="15" thickBot="1">
      <c r="M41" s="2">
        <v>30</v>
      </c>
      <c r="N41" s="4">
        <v>0.68300000000000005</v>
      </c>
      <c r="O41" s="4">
        <v>0.85399999999999998</v>
      </c>
      <c r="P41" s="4">
        <v>1.0549999999999999</v>
      </c>
      <c r="Q41" s="4">
        <v>1.31</v>
      </c>
      <c r="R41" s="6">
        <v>1.6970000000000001</v>
      </c>
      <c r="S41" s="4">
        <v>2.0419999999999998</v>
      </c>
      <c r="T41" s="4">
        <v>2.4569999999999999</v>
      </c>
      <c r="U41" s="4">
        <v>2.75</v>
      </c>
      <c r="V41" s="4">
        <v>3.03</v>
      </c>
      <c r="W41" s="4">
        <v>3.3849999999999998</v>
      </c>
      <c r="X41" s="4">
        <v>3.6459999999999999</v>
      </c>
    </row>
    <row r="42" spans="13:24" ht="15" thickBot="1">
      <c r="M42" s="2">
        <v>40</v>
      </c>
      <c r="N42" s="4">
        <v>0.68100000000000005</v>
      </c>
      <c r="O42" s="4">
        <v>0.85099999999999998</v>
      </c>
      <c r="P42" s="4">
        <v>1.05</v>
      </c>
      <c r="Q42" s="4">
        <v>1.3029999999999999</v>
      </c>
      <c r="R42" s="6">
        <v>1.6839999999999999</v>
      </c>
      <c r="S42" s="4">
        <v>2.0209999999999999</v>
      </c>
      <c r="T42" s="4">
        <v>2.423</v>
      </c>
      <c r="U42" s="4">
        <v>2.7040000000000002</v>
      </c>
      <c r="V42" s="4">
        <v>2.9710000000000001</v>
      </c>
      <c r="W42" s="4">
        <v>3.3069999999999999</v>
      </c>
      <c r="X42" s="4">
        <v>3.5510000000000002</v>
      </c>
    </row>
    <row r="43" spans="13:24" ht="15" thickBot="1">
      <c r="M43" s="2">
        <v>50</v>
      </c>
      <c r="N43" s="4">
        <v>0.67900000000000005</v>
      </c>
      <c r="O43" s="4">
        <v>0.84899999999999998</v>
      </c>
      <c r="P43" s="4">
        <v>1.0469999999999999</v>
      </c>
      <c r="Q43" s="4">
        <v>1.2989999999999999</v>
      </c>
      <c r="R43" s="6">
        <v>1.6759999999999999</v>
      </c>
      <c r="S43" s="4">
        <v>2.0089999999999999</v>
      </c>
      <c r="T43" s="4">
        <v>2.403</v>
      </c>
      <c r="U43" s="4">
        <v>2.6779999999999999</v>
      </c>
      <c r="V43" s="4">
        <v>2.9369999999999998</v>
      </c>
      <c r="W43" s="4">
        <v>3.2610000000000001</v>
      </c>
      <c r="X43" s="4">
        <v>3.496</v>
      </c>
    </row>
    <row r="44" spans="13:24" ht="15" thickBot="1">
      <c r="M44" s="2">
        <v>60</v>
      </c>
      <c r="N44" s="4">
        <v>0.67900000000000005</v>
      </c>
      <c r="O44" s="4">
        <v>0.84799999999999998</v>
      </c>
      <c r="P44" s="4">
        <v>1.0449999999999999</v>
      </c>
      <c r="Q44" s="4">
        <v>1.296</v>
      </c>
      <c r="R44" s="6">
        <v>1.671</v>
      </c>
      <c r="S44" s="4">
        <v>2</v>
      </c>
      <c r="T44" s="4">
        <v>2.39</v>
      </c>
      <c r="U44" s="4">
        <v>2.66</v>
      </c>
      <c r="V44" s="4">
        <v>2.915</v>
      </c>
      <c r="W44" s="4">
        <v>3.2320000000000002</v>
      </c>
      <c r="X44" s="4">
        <v>3.46</v>
      </c>
    </row>
    <row r="45" spans="13:24" ht="15" thickBot="1">
      <c r="M45" s="2">
        <v>80</v>
      </c>
      <c r="N45" s="4">
        <v>0.67800000000000005</v>
      </c>
      <c r="O45" s="4">
        <v>0.84599999999999997</v>
      </c>
      <c r="P45" s="4">
        <v>1.0429999999999999</v>
      </c>
      <c r="Q45" s="4">
        <v>1.292</v>
      </c>
      <c r="R45" s="6">
        <v>1.6639999999999999</v>
      </c>
      <c r="S45" s="4">
        <v>1.99</v>
      </c>
      <c r="T45" s="4">
        <v>2.3740000000000001</v>
      </c>
      <c r="U45" s="4">
        <v>2.6389999999999998</v>
      </c>
      <c r="V45" s="4">
        <v>2.887</v>
      </c>
      <c r="W45" s="4">
        <v>3.1949999999999998</v>
      </c>
      <c r="X45" s="4">
        <v>3.4159999999999999</v>
      </c>
    </row>
    <row r="46" spans="13:24" ht="15" thickBot="1">
      <c r="M46" s="2">
        <v>100</v>
      </c>
      <c r="N46" s="4">
        <v>0.67700000000000005</v>
      </c>
      <c r="O46" s="4">
        <v>0.84499999999999997</v>
      </c>
      <c r="P46" s="4">
        <v>1.042</v>
      </c>
      <c r="Q46" s="4">
        <v>1.29</v>
      </c>
      <c r="R46" s="6">
        <v>1.66</v>
      </c>
      <c r="S46" s="4">
        <v>1.984</v>
      </c>
      <c r="T46" s="4">
        <v>2.3639999999999999</v>
      </c>
      <c r="U46" s="4">
        <v>2.6259999999999999</v>
      </c>
      <c r="V46" s="4">
        <v>2.871</v>
      </c>
      <c r="W46" s="4">
        <v>3.1739999999999999</v>
      </c>
      <c r="X46" s="4">
        <v>3.39</v>
      </c>
    </row>
    <row r="47" spans="13:24" ht="15" thickBot="1">
      <c r="M47" s="2">
        <v>120</v>
      </c>
      <c r="N47" s="4">
        <v>0.67700000000000005</v>
      </c>
      <c r="O47" s="4">
        <v>0.84499999999999997</v>
      </c>
      <c r="P47" s="4">
        <v>1.0409999999999999</v>
      </c>
      <c r="Q47" s="4">
        <v>1.2889999999999999</v>
      </c>
      <c r="R47" s="6">
        <v>1.6579999999999999</v>
      </c>
      <c r="S47" s="4">
        <v>1.98</v>
      </c>
      <c r="T47" s="4">
        <v>2.3580000000000001</v>
      </c>
      <c r="U47" s="4">
        <v>2.617</v>
      </c>
      <c r="V47" s="4">
        <v>2.86</v>
      </c>
      <c r="W47" s="4">
        <v>3.16</v>
      </c>
      <c r="X47" s="4">
        <v>3.3730000000000002</v>
      </c>
    </row>
    <row r="48" spans="13:24" ht="15" thickBot="1">
      <c r="M48" s="1" t="s">
        <v>21</v>
      </c>
      <c r="N48" s="4">
        <v>0.67400000000000004</v>
      </c>
      <c r="O48" s="4">
        <v>0.84199999999999997</v>
      </c>
      <c r="P48" s="4">
        <v>1.036</v>
      </c>
      <c r="Q48" s="4">
        <v>1.282</v>
      </c>
      <c r="R48" s="6">
        <v>1.645</v>
      </c>
      <c r="S48" s="4">
        <v>1.96</v>
      </c>
      <c r="T48" s="4">
        <v>2.3260000000000001</v>
      </c>
      <c r="U48" s="4">
        <v>2.5760000000000001</v>
      </c>
      <c r="V48" s="4">
        <v>2.8069999999999999</v>
      </c>
      <c r="W48" s="4">
        <v>3.09</v>
      </c>
      <c r="X48" s="4">
        <v>3.2909999999999999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AB160-66EE-45CA-B55A-79855E5844B1}">
  <dimension ref="A1"/>
  <sheetViews>
    <sheetView tabSelected="1" workbookViewId="0"/>
  </sheetViews>
  <sheetFormatPr baseColWidth="10" defaultRowHeight="14.4"/>
  <sheetData>
    <row r="1" spans="1:1">
      <c r="A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teste de correlation linéaire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decroux paul</dc:creator>
  <cp:lastModifiedBy>decroux paul</cp:lastModifiedBy>
  <dcterms:created xsi:type="dcterms:W3CDTF">2023-04-05T07:45:45Z</dcterms:created>
  <dcterms:modified xsi:type="dcterms:W3CDTF">2023-04-05T09:34:36Z</dcterms:modified>
</cp:coreProperties>
</file>