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4115" windowHeight="4695"/>
  </bookViews>
  <sheets>
    <sheet name="Kostenüberschlag" sheetId="1" r:id="rId1"/>
    <sheet name="Kondensatoren" sheetId="2" r:id="rId2"/>
    <sheet name="Widerstände" sheetId="3" r:id="rId3"/>
  </sheets>
  <calcPr calcId="125725"/>
</workbook>
</file>

<file path=xl/calcChain.xml><?xml version="1.0" encoding="utf-8"?>
<calcChain xmlns="http://schemas.openxmlformats.org/spreadsheetml/2006/main">
  <c r="J1" i="1"/>
  <c r="I1"/>
  <c r="H1"/>
  <c r="J49"/>
  <c r="I49"/>
  <c r="H49"/>
  <c r="J47"/>
  <c r="I47"/>
  <c r="H47"/>
  <c r="H44"/>
  <c r="J7"/>
  <c r="J18"/>
  <c r="J8"/>
  <c r="J9"/>
  <c r="J10"/>
  <c r="J11"/>
  <c r="J13"/>
  <c r="J44" s="1"/>
  <c r="J14"/>
  <c r="J15"/>
  <c r="J16"/>
  <c r="J19"/>
  <c r="J20"/>
  <c r="J21"/>
  <c r="J43" s="1"/>
  <c r="J22"/>
  <c r="J23"/>
  <c r="J24"/>
  <c r="J25"/>
  <c r="J26"/>
  <c r="J27"/>
  <c r="J28"/>
  <c r="J29"/>
  <c r="J42" s="1"/>
  <c r="J30"/>
  <c r="J31"/>
  <c r="J32"/>
  <c r="J33"/>
  <c r="J34"/>
  <c r="J35"/>
  <c r="J36"/>
  <c r="J37"/>
  <c r="J38"/>
  <c r="J6"/>
  <c r="J45" s="1"/>
  <c r="J4"/>
  <c r="J46" s="1"/>
  <c r="I33"/>
  <c r="H33"/>
  <c r="I37"/>
  <c r="H37"/>
  <c r="I16"/>
  <c r="H16"/>
  <c r="I14"/>
  <c r="I15"/>
  <c r="H14"/>
  <c r="H15"/>
  <c r="I29"/>
  <c r="H29"/>
  <c r="H42" s="1"/>
  <c r="I32"/>
  <c r="H32"/>
  <c r="I23"/>
  <c r="H23"/>
  <c r="I30"/>
  <c r="H28"/>
  <c r="H30"/>
  <c r="I28"/>
  <c r="I27"/>
  <c r="H27"/>
  <c r="I18"/>
  <c r="H18"/>
  <c r="I9"/>
  <c r="H9"/>
  <c r="I8"/>
  <c r="I45" s="1"/>
  <c r="H8"/>
  <c r="H6"/>
  <c r="H45" s="1"/>
  <c r="I6"/>
  <c r="I19"/>
  <c r="I20"/>
  <c r="I43" s="1"/>
  <c r="I21"/>
  <c r="I22"/>
  <c r="I24"/>
  <c r="I25"/>
  <c r="I26"/>
  <c r="I31"/>
  <c r="I34"/>
  <c r="I42" s="1"/>
  <c r="I35"/>
  <c r="I36"/>
  <c r="I38"/>
  <c r="I10"/>
  <c r="I11"/>
  <c r="I13"/>
  <c r="I44" s="1"/>
  <c r="I7"/>
  <c r="I4"/>
  <c r="I46" s="1"/>
  <c r="H11"/>
  <c r="H13"/>
  <c r="H4"/>
  <c r="H46" s="1"/>
  <c r="H7"/>
  <c r="H19"/>
  <c r="H20"/>
  <c r="H43" s="1"/>
  <c r="H21"/>
  <c r="H22"/>
  <c r="H24"/>
  <c r="H25"/>
  <c r="H26"/>
  <c r="H31"/>
  <c r="H34"/>
  <c r="H35"/>
  <c r="H36"/>
  <c r="H38"/>
  <c r="H10"/>
</calcChain>
</file>

<file path=xl/sharedStrings.xml><?xml version="1.0" encoding="utf-8"?>
<sst xmlns="http://schemas.openxmlformats.org/spreadsheetml/2006/main" count="246" uniqueCount="166">
  <si>
    <t>Anzahl</t>
  </si>
  <si>
    <t>Bezeichnung</t>
  </si>
  <si>
    <t>Gesamtpreis</t>
  </si>
  <si>
    <t>Stückpreis</t>
  </si>
  <si>
    <t>Platine</t>
  </si>
  <si>
    <t>Bauteil</t>
  </si>
  <si>
    <t>Link</t>
  </si>
  <si>
    <t>Halbbrücken</t>
  </si>
  <si>
    <t>4,7uF Kondensator</t>
  </si>
  <si>
    <t>1nF Kondensator</t>
  </si>
  <si>
    <t>100nF Kondensator</t>
  </si>
  <si>
    <t>1uF Kondensator</t>
  </si>
  <si>
    <t>2,2uF Kondensator</t>
  </si>
  <si>
    <t>10kO Widerstand</t>
  </si>
  <si>
    <t>3,6kO Widerstand</t>
  </si>
  <si>
    <t>6,49kO Widerstand</t>
  </si>
  <si>
    <t>38,3kO Widerstand</t>
  </si>
  <si>
    <t>Voltage Regulator 5V</t>
  </si>
  <si>
    <t>Voltage Regulator 3,3V</t>
  </si>
  <si>
    <t>LDL1117S33R</t>
  </si>
  <si>
    <t>LDL1117S50R</t>
  </si>
  <si>
    <t>Mikrocontroller</t>
  </si>
  <si>
    <t>https://tinyurl.com/y5tnhwpe</t>
  </si>
  <si>
    <t>Stückpreis 100+</t>
  </si>
  <si>
    <t>Gesamtpreis 100+</t>
  </si>
  <si>
    <t>https://tinyurl.com/yy8uoj4r</t>
  </si>
  <si>
    <t>Klemmblock</t>
  </si>
  <si>
    <t>https://tinyurl.com/yxat2nuj</t>
  </si>
  <si>
    <t>CD74HCT125M</t>
  </si>
  <si>
    <t>https://tinyurl.com/yymvgnaa</t>
  </si>
  <si>
    <t>https://tinyurl.com/y4wnsgfr</t>
  </si>
  <si>
    <t>C0805C220K5RACAUTO</t>
  </si>
  <si>
    <t>SN65HVD230QD</t>
  </si>
  <si>
    <t>https://de.rs-online.com/web/p/can-bus-transceiver/6607789/</t>
  </si>
  <si>
    <t>https://tinyurl.com/y3wcouhr</t>
  </si>
  <si>
    <t>Quarz</t>
  </si>
  <si>
    <t>ABLS-8.000MHZ-K4T</t>
  </si>
  <si>
    <t>1000uF</t>
  </si>
  <si>
    <t>https://tinyurl.com/y6s4bjhs</t>
  </si>
  <si>
    <t>MCGPR16V108M10X16</t>
  </si>
  <si>
    <t>12063C475K4T2A</t>
  </si>
  <si>
    <t>https://tinyurl.com/y4kezger</t>
  </si>
  <si>
    <t>C1206F104K1RACAUTO</t>
  </si>
  <si>
    <t>https://tinyurl.com/y3ttj5tv</t>
  </si>
  <si>
    <t>MC1206B102K500CT</t>
  </si>
  <si>
    <t>https://tinyurl.com/y4qseagf</t>
  </si>
  <si>
    <t>GCM31CR71H225KA55L</t>
  </si>
  <si>
    <t>https://tinyurl.com/yylt442k</t>
  </si>
  <si>
    <t>BTN8982TAAUMA1</t>
  </si>
  <si>
    <t>https://tinyurl.com/y4c33jau</t>
  </si>
  <si>
    <t>ERA8AEB3832V</t>
  </si>
  <si>
    <t>https://tinyurl.com/y5tnb535</t>
  </si>
  <si>
    <t>ERA8ARB362V</t>
  </si>
  <si>
    <t>https://tinyurl.com/y28lobzt</t>
  </si>
  <si>
    <t>ERA8AEB6491V</t>
  </si>
  <si>
    <t>https://tinyurl.com/y5pmg4ds</t>
  </si>
  <si>
    <t>WCR1206-10KFI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</si>
  <si>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</si>
  <si>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</si>
  <si>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</si>
  <si>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</si>
  <si>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</si>
  <si>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</si>
  <si>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</si>
  <si>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</si>
  <si>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</si>
  <si>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</si>
  <si>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</si>
  <si>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</si>
  <si>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</si>
  <si>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</si>
  <si>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</si>
  <si>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</si>
  <si>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</si>
  <si>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</si>
  <si>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</si>
  <si>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</si>
  <si>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</si>
  <si>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4,7uF</t>
  </si>
  <si>
    <t>1uF</t>
  </si>
  <si>
    <t>2,2uF</t>
  </si>
  <si>
    <t>100nF</t>
  </si>
  <si>
    <t>CQ1</t>
  </si>
  <si>
    <t>CQ2</t>
  </si>
  <si>
    <t>CCAN</t>
  </si>
  <si>
    <t>22pF</t>
  </si>
  <si>
    <t>1nF</t>
  </si>
  <si>
    <t>220nF</t>
  </si>
  <si>
    <t>CH1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</si>
  <si>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</si>
  <si>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</si>
  <si>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</si>
  <si>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</si>
  <si>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</si>
  <si>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</si>
  <si>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</si>
  <si>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</si>
  <si>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</si>
  <si>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</si>
  <si>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</si>
  <si>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</si>
  <si>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</si>
  <si>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</si>
  <si>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</si>
  <si>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</si>
  <si>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</si>
  <si>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</si>
  <si>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3,6kO</t>
  </si>
  <si>
    <t>6,49kO</t>
  </si>
  <si>
    <t>100O</t>
  </si>
  <si>
    <t>10kO</t>
  </si>
  <si>
    <t>38,3kO</t>
  </si>
  <si>
    <t>0,5kO</t>
  </si>
  <si>
    <t>220O</t>
  </si>
  <si>
    <t>R_RS</t>
  </si>
  <si>
    <t>10O</t>
  </si>
  <si>
    <t>10O Widerstand</t>
  </si>
  <si>
    <t>https://tinyurl.com/y4sl6uz6</t>
  </si>
  <si>
    <t>MCMR12X100 JTL</t>
  </si>
  <si>
    <t>06033C224KAT2A</t>
  </si>
  <si>
    <t>https://tinyurl.com/y2kla3h8</t>
  </si>
  <si>
    <t>220nF Kondensator</t>
  </si>
  <si>
    <t>C1206C105K3RACAUTO</t>
  </si>
  <si>
    <t>https://tinyurl.com/y4v4ohbm</t>
  </si>
  <si>
    <t>https://tinyurl.com/yxwp9hn7</t>
  </si>
  <si>
    <t>x</t>
  </si>
  <si>
    <t>R19</t>
  </si>
  <si>
    <t>R20</t>
  </si>
  <si>
    <t>CH3</t>
  </si>
  <si>
    <t>j</t>
  </si>
  <si>
    <t>100O Widerstand</t>
  </si>
  <si>
    <t>CRCW1206100RFKEA</t>
  </si>
  <si>
    <t>0,5kO Widerstand</t>
  </si>
  <si>
    <t>CRCW1206499RFKEA</t>
  </si>
  <si>
    <t>MCMR08X000 PTL</t>
  </si>
  <si>
    <t>STM32F405RGT7</t>
  </si>
  <si>
    <t>https://tinyurl.com/yykjslk4</t>
  </si>
  <si>
    <t>Steckverbinder</t>
  </si>
  <si>
    <t>https://tinyurl.com/yy6sv4fs</t>
  </si>
  <si>
    <t>https://tinyurl.com/yxq468lg</t>
  </si>
  <si>
    <t>282836-2</t>
  </si>
  <si>
    <t>M20-9990246</t>
  </si>
  <si>
    <t>Stecker</t>
  </si>
  <si>
    <t>https://de.rs-online.com/web/p/automotive-steckverbinder/7181496/</t>
  </si>
  <si>
    <t>AMPSEAL Automotive Steckverbinder</t>
  </si>
  <si>
    <t>776267-1</t>
  </si>
  <si>
    <t>Can Transceiver</t>
  </si>
  <si>
    <t>10kO Widerstand (0805)</t>
  </si>
  <si>
    <t>0 Ohm Widerstand (0805)</t>
  </si>
  <si>
    <t>22pF Kondensator (0805)</t>
  </si>
  <si>
    <t>https://tinyurl.com/y5nwvp7m</t>
  </si>
  <si>
    <t>MCMR08X103 JTL</t>
  </si>
  <si>
    <t>1kO (0805)</t>
  </si>
  <si>
    <t>https://tinyurl.com/y3d95sqt</t>
  </si>
  <si>
    <t>MCMR08X102 JTL</t>
  </si>
  <si>
    <t>https://tinyurl.com/y5m4gt32</t>
  </si>
  <si>
    <t>https://tinyurl.com/y5w8o7kh</t>
  </si>
  <si>
    <t>https://tinyurl.com/yxc4t7o5</t>
  </si>
  <si>
    <t>MCB</t>
  </si>
  <si>
    <t>Stückpreis 1000+</t>
  </si>
  <si>
    <t>Gesamtpreis 1000+</t>
  </si>
  <si>
    <t>Widerstände</t>
  </si>
  <si>
    <t>Kondensatoren</t>
  </si>
  <si>
    <t>Leitungstreiber</t>
  </si>
  <si>
    <t>ICs</t>
  </si>
  <si>
    <t>passive Bauelemente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</si>
</sst>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Kostenüberschlag!$C$44:$C$47</c:f>
              <c:strCache>
                <c:ptCount val="4"/>
                <c:pt idx="0">
                  <c:v>Stecker</c:v>
                </c:pt>
                <c:pt idx="1">
                  <c:v>ICs</c:v>
                </c:pt>
                <c:pt idx="2">
                  <c:v>Platine</c:v>
                </c:pt>
                <c:pt idx="3">
                  <c:v>passive Bauelemente</c:v>
                </c:pt>
              </c:strCache>
            </c:strRef>
          </c:cat>
          <c:val>
            <c:numRef>
              <c:f>Kostenüberschlag!$H$44:$H$47</c:f>
              <c:numCache>
                <c:formatCode>General</c:formatCode>
                <c:ptCount val="4"/>
                <c:pt idx="0">
                  <c:v>9.0361999999999991</c:v>
                </c:pt>
                <c:pt idx="1">
                  <c:v>21.331</c:v>
                </c:pt>
                <c:pt idx="2">
                  <c:v>38.5</c:v>
                </c:pt>
                <c:pt idx="3">
                  <c:v>11.394300000000001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paperSize="9" orientation="landscape" horizontalDpi="-3" vertic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Kostenüberschlag!$C$44:$C$47</c:f>
              <c:strCache>
                <c:ptCount val="4"/>
                <c:pt idx="0">
                  <c:v>Stecker</c:v>
                </c:pt>
                <c:pt idx="1">
                  <c:v>ICs</c:v>
                </c:pt>
                <c:pt idx="2">
                  <c:v>Platine</c:v>
                </c:pt>
                <c:pt idx="3">
                  <c:v>passive Bauelemente</c:v>
                </c:pt>
              </c:strCache>
            </c:strRef>
          </c:cat>
          <c:val>
            <c:numRef>
              <c:f>Kostenüberschlag!$I$44:$I$47</c:f>
              <c:numCache>
                <c:formatCode>General</c:formatCode>
                <c:ptCount val="4"/>
                <c:pt idx="0">
                  <c:v>7.9521999999999995</c:v>
                </c:pt>
                <c:pt idx="1">
                  <c:v>16.701999999999998</c:v>
                </c:pt>
                <c:pt idx="2">
                  <c:v>2.39</c:v>
                </c:pt>
                <c:pt idx="3">
                  <c:v>6.4657999999999998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Kostenüberschlag!$C$44:$C$47</c:f>
              <c:strCache>
                <c:ptCount val="4"/>
                <c:pt idx="0">
                  <c:v>Stecker</c:v>
                </c:pt>
                <c:pt idx="1">
                  <c:v>ICs</c:v>
                </c:pt>
                <c:pt idx="2">
                  <c:v>Platine</c:v>
                </c:pt>
                <c:pt idx="3">
                  <c:v>passive Bauelemente</c:v>
                </c:pt>
              </c:strCache>
            </c:strRef>
          </c:cat>
          <c:val>
            <c:numRef>
              <c:f>Kostenüberschlag!$J$44:$J$47</c:f>
              <c:numCache>
                <c:formatCode>General</c:formatCode>
                <c:ptCount val="4"/>
                <c:pt idx="0">
                  <c:v>6.7067000000000005</c:v>
                </c:pt>
                <c:pt idx="1">
                  <c:v>13.588000000000001</c:v>
                </c:pt>
                <c:pt idx="2">
                  <c:v>0.82</c:v>
                </c:pt>
                <c:pt idx="3">
                  <c:v>3.5669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50</xdr:row>
      <xdr:rowOff>76200</xdr:rowOff>
    </xdr:from>
    <xdr:to>
      <xdr:col>6</xdr:col>
      <xdr:colOff>114300</xdr:colOff>
      <xdr:row>64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50</xdr:row>
      <xdr:rowOff>47625</xdr:rowOff>
    </xdr:from>
    <xdr:to>
      <xdr:col>10</xdr:col>
      <xdr:colOff>771525</xdr:colOff>
      <xdr:row>64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63</xdr:row>
      <xdr:rowOff>161925</xdr:rowOff>
    </xdr:from>
    <xdr:to>
      <xdr:col>8</xdr:col>
      <xdr:colOff>457200</xdr:colOff>
      <xdr:row>78</xdr:row>
      <xdr:rowOff>47625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nyurl.com/y5w8o7kh" TargetMode="External"/><Relationship Id="rId13" Type="http://schemas.openxmlformats.org/officeDocument/2006/relationships/hyperlink" Target="https://tinyurl.com/yykjslk4" TargetMode="External"/><Relationship Id="rId18" Type="http://schemas.openxmlformats.org/officeDocument/2006/relationships/hyperlink" Target="https://de.rs-online.com/web/p/automotive-steckverbinder/7181496/" TargetMode="External"/><Relationship Id="rId26" Type="http://schemas.openxmlformats.org/officeDocument/2006/relationships/hyperlink" Target="https://tinyurl.com/y4sl6uz6" TargetMode="External"/><Relationship Id="rId3" Type="http://schemas.openxmlformats.org/officeDocument/2006/relationships/hyperlink" Target="https://tinyurl.com/y4kezger" TargetMode="External"/><Relationship Id="rId21" Type="http://schemas.openxmlformats.org/officeDocument/2006/relationships/hyperlink" Target="https://tinyurl.com/y3wcouhr" TargetMode="External"/><Relationship Id="rId7" Type="http://schemas.openxmlformats.org/officeDocument/2006/relationships/hyperlink" Target="https://tinyurl.com/yxwp9hn7" TargetMode="External"/><Relationship Id="rId12" Type="http://schemas.openxmlformats.org/officeDocument/2006/relationships/hyperlink" Target="https://tinyurl.com/y5tnb535" TargetMode="External"/><Relationship Id="rId17" Type="http://schemas.openxmlformats.org/officeDocument/2006/relationships/hyperlink" Target="https://tinyurl.com/yxq468lg" TargetMode="External"/><Relationship Id="rId25" Type="http://schemas.openxmlformats.org/officeDocument/2006/relationships/hyperlink" Target="https://tinyurl.com/y6s4bjhs" TargetMode="External"/><Relationship Id="rId2" Type="http://schemas.openxmlformats.org/officeDocument/2006/relationships/hyperlink" Target="https://de.rs-online.com/web/p/can-bus-transceiver/6607789/" TargetMode="External"/><Relationship Id="rId16" Type="http://schemas.openxmlformats.org/officeDocument/2006/relationships/hyperlink" Target="https://tinyurl.com/yy6sv4fs" TargetMode="External"/><Relationship Id="rId20" Type="http://schemas.openxmlformats.org/officeDocument/2006/relationships/hyperlink" Target="https://tinyurl.com/yxc4t7o5" TargetMode="External"/><Relationship Id="rId29" Type="http://schemas.openxmlformats.org/officeDocument/2006/relationships/hyperlink" Target="https://tinyurl.com/y4c33jau" TargetMode="External"/><Relationship Id="rId1" Type="http://schemas.openxmlformats.org/officeDocument/2006/relationships/hyperlink" Target="https://tinyurl.com/y4v4ohbm" TargetMode="External"/><Relationship Id="rId6" Type="http://schemas.openxmlformats.org/officeDocument/2006/relationships/hyperlink" Target="https://tinyurl.com/yy8uoj4r" TargetMode="External"/><Relationship Id="rId11" Type="http://schemas.openxmlformats.org/officeDocument/2006/relationships/hyperlink" Target="https://tinyurl.com/y28lobzt" TargetMode="External"/><Relationship Id="rId24" Type="http://schemas.openxmlformats.org/officeDocument/2006/relationships/hyperlink" Target="https://tinyurl.com/y3ttj5tv" TargetMode="External"/><Relationship Id="rId5" Type="http://schemas.openxmlformats.org/officeDocument/2006/relationships/hyperlink" Target="https://tinyurl.com/yylt442k" TargetMode="External"/><Relationship Id="rId15" Type="http://schemas.openxmlformats.org/officeDocument/2006/relationships/hyperlink" Target="https://tinyurl.com/y2kla3h8" TargetMode="External"/><Relationship Id="rId23" Type="http://schemas.openxmlformats.org/officeDocument/2006/relationships/hyperlink" Target="https://tinyurl.com/y4wnsgfr" TargetMode="External"/><Relationship Id="rId28" Type="http://schemas.openxmlformats.org/officeDocument/2006/relationships/hyperlink" Target="https://tinyurl.com/y5nwvp7m" TargetMode="External"/><Relationship Id="rId10" Type="http://schemas.openxmlformats.org/officeDocument/2006/relationships/hyperlink" Target="https://tinyurl.com/y5tnhwpe" TargetMode="External"/><Relationship Id="rId19" Type="http://schemas.openxmlformats.org/officeDocument/2006/relationships/hyperlink" Target="https://tinyurl.com/y5m4gt32" TargetMode="External"/><Relationship Id="rId4" Type="http://schemas.openxmlformats.org/officeDocument/2006/relationships/hyperlink" Target="https://tinyurl.com/y5pmg4ds" TargetMode="External"/><Relationship Id="rId9" Type="http://schemas.openxmlformats.org/officeDocument/2006/relationships/hyperlink" Target="https://tinyurl.com/yxat2nuj" TargetMode="External"/><Relationship Id="rId14" Type="http://schemas.openxmlformats.org/officeDocument/2006/relationships/hyperlink" Target="https://tinyurl.com/y4qseagf" TargetMode="External"/><Relationship Id="rId22" Type="http://schemas.openxmlformats.org/officeDocument/2006/relationships/hyperlink" Target="https://tinyurl.com/yymvgnaa" TargetMode="External"/><Relationship Id="rId27" Type="http://schemas.openxmlformats.org/officeDocument/2006/relationships/hyperlink" Target="https://tinyurl.com/y3d95sqt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9" workbookViewId="0">
      <selection activeCell="K41" sqref="B3:K41"/>
    </sheetView>
  </sheetViews>
  <sheetFormatPr baseColWidth="10" defaultRowHeight="15"/>
  <cols>
    <col min="1" max="1" width="16.7109375" customWidth="1"/>
    <col min="3" max="3" width="14.5703125" customWidth="1"/>
    <col min="4" max="4" width="23.5703125" customWidth="1"/>
    <col min="6" max="6" width="10.5703125" customWidth="1"/>
    <col min="7" max="7" width="9.7109375" customWidth="1"/>
    <col min="8" max="8" width="10.5703125" customWidth="1"/>
    <col min="9" max="9" width="10.7109375" customWidth="1"/>
    <col min="10" max="10" width="9.42578125" customWidth="1"/>
    <col min="11" max="11" width="34.5703125" customWidth="1"/>
  </cols>
  <sheetData>
    <row r="1" spans="2:11">
      <c r="H1">
        <f>SUM(H4:H39)</f>
        <v>80.261500000000012</v>
      </c>
      <c r="I1">
        <f>SUM(I4:I39)</f>
        <v>33.510000000000005</v>
      </c>
      <c r="J1">
        <f>SUM(J4:J39)</f>
        <v>24.681600000000003</v>
      </c>
    </row>
    <row r="3" spans="2:11">
      <c r="B3" t="s">
        <v>0</v>
      </c>
      <c r="C3" t="s">
        <v>1</v>
      </c>
      <c r="D3" t="s">
        <v>5</v>
      </c>
      <c r="E3" t="s">
        <v>3</v>
      </c>
      <c r="F3" t="s">
        <v>23</v>
      </c>
      <c r="G3" t="s">
        <v>159</v>
      </c>
      <c r="H3" t="s">
        <v>2</v>
      </c>
      <c r="I3" t="s">
        <v>24</v>
      </c>
      <c r="J3" t="s">
        <v>160</v>
      </c>
      <c r="K3" t="s">
        <v>6</v>
      </c>
    </row>
    <row r="4" spans="2:11">
      <c r="B4">
        <v>1</v>
      </c>
      <c r="C4" t="s">
        <v>4</v>
      </c>
      <c r="D4" t="s">
        <v>4</v>
      </c>
      <c r="E4">
        <v>38.5</v>
      </c>
      <c r="F4">
        <v>2.39</v>
      </c>
      <c r="G4">
        <v>0.82</v>
      </c>
      <c r="H4">
        <f t="shared" ref="H4:H27" si="0">B4*E4</f>
        <v>38.5</v>
      </c>
      <c r="I4">
        <f>B4*F4</f>
        <v>2.39</v>
      </c>
      <c r="J4">
        <f>B4*G4</f>
        <v>0.82</v>
      </c>
      <c r="K4" t="s">
        <v>158</v>
      </c>
    </row>
    <row r="6" spans="2:11">
      <c r="B6">
        <v>1</v>
      </c>
      <c r="C6" t="s">
        <v>135</v>
      </c>
      <c r="D6" t="s">
        <v>21</v>
      </c>
      <c r="E6">
        <v>10.66</v>
      </c>
      <c r="F6">
        <v>7.79</v>
      </c>
      <c r="G6">
        <v>6.58</v>
      </c>
      <c r="H6">
        <f>B6*E6</f>
        <v>10.66</v>
      </c>
      <c r="I6">
        <f t="shared" ref="I6:I11" si="1">B6*F6</f>
        <v>7.79</v>
      </c>
      <c r="J6">
        <f>B6*G6</f>
        <v>6.58</v>
      </c>
      <c r="K6" s="1" t="s">
        <v>22</v>
      </c>
    </row>
    <row r="7" spans="2:11">
      <c r="B7">
        <v>2</v>
      </c>
      <c r="C7" t="s">
        <v>48</v>
      </c>
      <c r="D7" t="s">
        <v>7</v>
      </c>
      <c r="E7">
        <v>3.28</v>
      </c>
      <c r="F7">
        <v>2.98</v>
      </c>
      <c r="G7">
        <v>2.52</v>
      </c>
      <c r="H7">
        <f t="shared" si="0"/>
        <v>6.56</v>
      </c>
      <c r="I7">
        <f t="shared" si="1"/>
        <v>5.96</v>
      </c>
      <c r="J7">
        <f t="shared" ref="J7:J41" si="2">B7*G7</f>
        <v>5.04</v>
      </c>
      <c r="K7" s="1" t="s">
        <v>47</v>
      </c>
    </row>
    <row r="8" spans="2:11">
      <c r="B8">
        <v>1</v>
      </c>
      <c r="C8" t="s">
        <v>28</v>
      </c>
      <c r="D8" t="s">
        <v>163</v>
      </c>
      <c r="E8">
        <v>0.61699999999999999</v>
      </c>
      <c r="F8">
        <v>0.34799999999999998</v>
      </c>
      <c r="G8">
        <v>0.252</v>
      </c>
      <c r="H8">
        <f>B8*E8</f>
        <v>0.61699999999999999</v>
      </c>
      <c r="I8">
        <f t="shared" si="1"/>
        <v>0.34799999999999998</v>
      </c>
      <c r="J8">
        <f t="shared" si="2"/>
        <v>0.252</v>
      </c>
      <c r="K8" s="1" t="s">
        <v>29</v>
      </c>
    </row>
    <row r="9" spans="2:11">
      <c r="B9">
        <v>1</v>
      </c>
      <c r="C9" t="s">
        <v>32</v>
      </c>
      <c r="D9" t="s">
        <v>146</v>
      </c>
      <c r="E9">
        <v>2.82</v>
      </c>
      <c r="F9">
        <v>2.2799999999999998</v>
      </c>
      <c r="G9">
        <v>1.51</v>
      </c>
      <c r="H9">
        <f>B9*E9</f>
        <v>2.82</v>
      </c>
      <c r="I9">
        <f t="shared" si="1"/>
        <v>2.2799999999999998</v>
      </c>
      <c r="J9">
        <f t="shared" si="2"/>
        <v>1.51</v>
      </c>
      <c r="K9" s="1" t="s">
        <v>33</v>
      </c>
    </row>
    <row r="10" spans="2:11">
      <c r="B10">
        <v>1</v>
      </c>
      <c r="C10" t="s">
        <v>19</v>
      </c>
      <c r="D10" t="s">
        <v>18</v>
      </c>
      <c r="E10">
        <v>0.33700000000000002</v>
      </c>
      <c r="F10">
        <v>0.16200000000000001</v>
      </c>
      <c r="G10">
        <v>0.10299999999999999</v>
      </c>
      <c r="H10">
        <f>B10*E10</f>
        <v>0.33700000000000002</v>
      </c>
      <c r="I10">
        <f t="shared" si="1"/>
        <v>0.16200000000000001</v>
      </c>
      <c r="J10">
        <f t="shared" si="2"/>
        <v>0.10299999999999999</v>
      </c>
      <c r="K10" s="1" t="s">
        <v>123</v>
      </c>
    </row>
    <row r="11" spans="2:11">
      <c r="B11">
        <v>1</v>
      </c>
      <c r="C11" t="s">
        <v>20</v>
      </c>
      <c r="D11" t="s">
        <v>17</v>
      </c>
      <c r="E11">
        <v>0.33700000000000002</v>
      </c>
      <c r="F11">
        <v>0.16200000000000001</v>
      </c>
      <c r="G11">
        <v>0.10299999999999999</v>
      </c>
      <c r="H11">
        <f>B11*E11</f>
        <v>0.33700000000000002</v>
      </c>
      <c r="I11">
        <f t="shared" si="1"/>
        <v>0.16200000000000001</v>
      </c>
      <c r="J11">
        <f t="shared" si="2"/>
        <v>0.10299999999999999</v>
      </c>
      <c r="K11" s="1" t="s">
        <v>124</v>
      </c>
    </row>
    <row r="12" spans="2:11">
      <c r="K12" s="1"/>
    </row>
    <row r="13" spans="2:11">
      <c r="B13">
        <v>1</v>
      </c>
      <c r="C13">
        <v>1711725</v>
      </c>
      <c r="D13" t="s">
        <v>26</v>
      </c>
      <c r="E13">
        <v>1.1599999999999999</v>
      </c>
      <c r="F13">
        <v>1.07</v>
      </c>
      <c r="G13">
        <v>0.91200000000000003</v>
      </c>
      <c r="H13">
        <f>B13*E13</f>
        <v>1.1599999999999999</v>
      </c>
      <c r="I13">
        <f>B13*F13</f>
        <v>1.07</v>
      </c>
      <c r="J13">
        <f t="shared" si="2"/>
        <v>0.91200000000000003</v>
      </c>
      <c r="K13" s="1" t="s">
        <v>27</v>
      </c>
    </row>
    <row r="14" spans="2:11">
      <c r="B14">
        <v>2</v>
      </c>
      <c r="C14" t="s">
        <v>140</v>
      </c>
      <c r="D14" t="s">
        <v>26</v>
      </c>
      <c r="E14">
        <v>0.371</v>
      </c>
      <c r="F14">
        <v>0.309</v>
      </c>
      <c r="G14">
        <v>0.26300000000000001</v>
      </c>
      <c r="H14">
        <f>B14*E14</f>
        <v>0.74199999999999999</v>
      </c>
      <c r="I14">
        <f>B14*F14</f>
        <v>0.61799999999999999</v>
      </c>
      <c r="J14">
        <f t="shared" si="2"/>
        <v>0.52600000000000002</v>
      </c>
      <c r="K14" s="1" t="s">
        <v>139</v>
      </c>
    </row>
    <row r="15" spans="2:11">
      <c r="B15">
        <v>1</v>
      </c>
      <c r="C15" t="s">
        <v>141</v>
      </c>
      <c r="D15" t="s">
        <v>137</v>
      </c>
      <c r="E15">
        <v>4.4200000000000003E-2</v>
      </c>
      <c r="F15">
        <v>4.4200000000000003E-2</v>
      </c>
      <c r="G15">
        <v>3.8699999999999998E-2</v>
      </c>
      <c r="H15">
        <f>B15*E15</f>
        <v>4.4200000000000003E-2</v>
      </c>
      <c r="I15">
        <f>B15*F15</f>
        <v>4.4200000000000003E-2</v>
      </c>
      <c r="J15">
        <f t="shared" si="2"/>
        <v>3.8699999999999998E-2</v>
      </c>
      <c r="K15" s="1" t="s">
        <v>138</v>
      </c>
    </row>
    <row r="16" spans="2:11">
      <c r="B16">
        <v>1</v>
      </c>
      <c r="C16" t="s">
        <v>145</v>
      </c>
      <c r="D16" t="s">
        <v>144</v>
      </c>
      <c r="E16">
        <v>7.09</v>
      </c>
      <c r="F16">
        <v>6.22</v>
      </c>
      <c r="G16">
        <v>5.23</v>
      </c>
      <c r="H16">
        <f>B16*E16</f>
        <v>7.09</v>
      </c>
      <c r="I16">
        <f>B16*F16</f>
        <v>6.22</v>
      </c>
      <c r="J16">
        <f t="shared" si="2"/>
        <v>5.23</v>
      </c>
      <c r="K16" s="1" t="s">
        <v>143</v>
      </c>
    </row>
    <row r="17" spans="1:11">
      <c r="K17" s="1"/>
    </row>
    <row r="18" spans="1:11">
      <c r="B18">
        <v>1</v>
      </c>
      <c r="C18" t="s">
        <v>36</v>
      </c>
      <c r="D18" t="s">
        <v>35</v>
      </c>
      <c r="E18">
        <v>0.60499999999999998</v>
      </c>
      <c r="F18">
        <v>0.35499999999999998</v>
      </c>
      <c r="G18">
        <v>0.38400000000000001</v>
      </c>
      <c r="H18">
        <f>B18*E18</f>
        <v>0.60499999999999998</v>
      </c>
      <c r="I18">
        <f>B18*F18</f>
        <v>0.35499999999999998</v>
      </c>
      <c r="J18">
        <f>B18*G18</f>
        <v>0.38400000000000001</v>
      </c>
      <c r="K18" s="1" t="s">
        <v>34</v>
      </c>
    </row>
    <row r="19" spans="1:11">
      <c r="H19">
        <f t="shared" si="0"/>
        <v>0</v>
      </c>
      <c r="I19">
        <f t="shared" ref="I19:I39" si="3">B19*F19</f>
        <v>0</v>
      </c>
      <c r="J19">
        <f t="shared" si="2"/>
        <v>0</v>
      </c>
    </row>
    <row r="20" spans="1:11">
      <c r="A20" t="s">
        <v>129</v>
      </c>
      <c r="B20">
        <v>2</v>
      </c>
      <c r="C20" t="s">
        <v>31</v>
      </c>
      <c r="D20" t="s">
        <v>149</v>
      </c>
      <c r="E20">
        <v>0.189</v>
      </c>
      <c r="F20">
        <v>0.1</v>
      </c>
      <c r="G20">
        <v>6.1400000000000003E-2</v>
      </c>
      <c r="H20">
        <f t="shared" si="0"/>
        <v>0.378</v>
      </c>
      <c r="I20">
        <f t="shared" si="3"/>
        <v>0.2</v>
      </c>
      <c r="J20">
        <f t="shared" si="2"/>
        <v>0.12280000000000001</v>
      </c>
      <c r="K20" s="1" t="s">
        <v>30</v>
      </c>
    </row>
    <row r="21" spans="1:11">
      <c r="A21" t="s">
        <v>129</v>
      </c>
      <c r="B21">
        <v>2</v>
      </c>
      <c r="C21" t="s">
        <v>44</v>
      </c>
      <c r="D21" t="s">
        <v>9</v>
      </c>
      <c r="E21">
        <v>8.5599999999999996E-2</v>
      </c>
      <c r="F21">
        <v>4.9299999999999997E-2</v>
      </c>
      <c r="G21">
        <v>2.3900000000000001E-2</v>
      </c>
      <c r="H21">
        <f t="shared" si="0"/>
        <v>0.17119999999999999</v>
      </c>
      <c r="I21">
        <f t="shared" si="3"/>
        <v>9.8599999999999993E-2</v>
      </c>
      <c r="J21">
        <f t="shared" si="2"/>
        <v>4.7800000000000002E-2</v>
      </c>
      <c r="K21" s="1" t="s">
        <v>43</v>
      </c>
    </row>
    <row r="22" spans="1:11">
      <c r="B22">
        <v>8</v>
      </c>
      <c r="C22" t="s">
        <v>42</v>
      </c>
      <c r="D22" t="s">
        <v>10</v>
      </c>
      <c r="E22">
        <v>0.24099999999999999</v>
      </c>
      <c r="F22">
        <v>0.128</v>
      </c>
      <c r="G22">
        <v>5.79E-2</v>
      </c>
      <c r="H22">
        <f t="shared" si="0"/>
        <v>1.9279999999999999</v>
      </c>
      <c r="I22">
        <f t="shared" si="3"/>
        <v>1.024</v>
      </c>
      <c r="J22">
        <f t="shared" si="2"/>
        <v>0.4632</v>
      </c>
      <c r="K22" s="1" t="s">
        <v>136</v>
      </c>
    </row>
    <row r="23" spans="1:11">
      <c r="B23">
        <v>5</v>
      </c>
      <c r="C23" t="s">
        <v>119</v>
      </c>
      <c r="D23" t="s">
        <v>121</v>
      </c>
      <c r="E23">
        <v>0.186</v>
      </c>
      <c r="F23">
        <v>7.2800000000000004E-2</v>
      </c>
      <c r="G23">
        <v>2.46E-2</v>
      </c>
      <c r="H23">
        <f t="shared" si="0"/>
        <v>0.92999999999999994</v>
      </c>
      <c r="I23">
        <f t="shared" si="3"/>
        <v>0.36399999999999999</v>
      </c>
      <c r="J23">
        <f t="shared" si="2"/>
        <v>0.123</v>
      </c>
      <c r="K23" s="1" t="s">
        <v>120</v>
      </c>
    </row>
    <row r="24" spans="1:11">
      <c r="B24">
        <v>3</v>
      </c>
      <c r="C24" t="s">
        <v>122</v>
      </c>
      <c r="D24" t="s">
        <v>11</v>
      </c>
      <c r="E24">
        <v>0.17100000000000001</v>
      </c>
      <c r="F24">
        <v>9.8400000000000001E-2</v>
      </c>
      <c r="G24">
        <v>6.9099999999999995E-2</v>
      </c>
      <c r="H24">
        <f t="shared" si="0"/>
        <v>0.51300000000000001</v>
      </c>
      <c r="I24">
        <f t="shared" si="3"/>
        <v>0.29520000000000002</v>
      </c>
      <c r="J24">
        <f t="shared" si="2"/>
        <v>0.20729999999999998</v>
      </c>
      <c r="K24" s="1" t="s">
        <v>25</v>
      </c>
    </row>
    <row r="25" spans="1:11">
      <c r="B25">
        <v>2</v>
      </c>
      <c r="C25" t="s">
        <v>46</v>
      </c>
      <c r="D25" t="s">
        <v>12</v>
      </c>
      <c r="E25">
        <v>0.52500000000000002</v>
      </c>
      <c r="F25">
        <v>0.27</v>
      </c>
      <c r="G25">
        <v>0.129</v>
      </c>
      <c r="H25">
        <f t="shared" si="0"/>
        <v>1.05</v>
      </c>
      <c r="I25">
        <f t="shared" si="3"/>
        <v>0.54</v>
      </c>
      <c r="J25">
        <f t="shared" si="2"/>
        <v>0.25800000000000001</v>
      </c>
      <c r="K25" s="1" t="s">
        <v>45</v>
      </c>
    </row>
    <row r="26" spans="1:11">
      <c r="B26">
        <v>3</v>
      </c>
      <c r="C26" t="s">
        <v>40</v>
      </c>
      <c r="D26" t="s">
        <v>8</v>
      </c>
      <c r="E26">
        <v>0.23599999999999999</v>
      </c>
      <c r="F26">
        <v>0.14199999999999999</v>
      </c>
      <c r="G26">
        <v>6.9699999999999998E-2</v>
      </c>
      <c r="H26">
        <f t="shared" si="0"/>
        <v>0.70799999999999996</v>
      </c>
      <c r="I26">
        <f t="shared" si="3"/>
        <v>0.42599999999999993</v>
      </c>
      <c r="J26">
        <f t="shared" si="2"/>
        <v>0.20910000000000001</v>
      </c>
      <c r="K26" s="1" t="s">
        <v>41</v>
      </c>
    </row>
    <row r="27" spans="1:11">
      <c r="B27">
        <v>1</v>
      </c>
      <c r="C27" t="s">
        <v>39</v>
      </c>
      <c r="D27" t="s">
        <v>37</v>
      </c>
      <c r="E27">
        <v>0.22900000000000001</v>
      </c>
      <c r="F27">
        <v>0.11700000000000001</v>
      </c>
      <c r="G27">
        <v>7.6300000000000007E-2</v>
      </c>
      <c r="H27">
        <f t="shared" si="0"/>
        <v>0.22900000000000001</v>
      </c>
      <c r="I27">
        <f>B27*F27</f>
        <v>0.11700000000000001</v>
      </c>
      <c r="J27">
        <f t="shared" si="2"/>
        <v>7.6300000000000007E-2</v>
      </c>
      <c r="K27" s="1" t="s">
        <v>38</v>
      </c>
    </row>
    <row r="28" spans="1:11">
      <c r="H28">
        <f t="shared" ref="H28:H30" si="4">B28*E28</f>
        <v>0</v>
      </c>
      <c r="I28">
        <f t="shared" si="3"/>
        <v>0</v>
      </c>
      <c r="J28">
        <f t="shared" si="2"/>
        <v>0</v>
      </c>
    </row>
    <row r="29" spans="1:11">
      <c r="B29">
        <v>2</v>
      </c>
      <c r="C29" t="s">
        <v>134</v>
      </c>
      <c r="D29" t="s">
        <v>148</v>
      </c>
      <c r="E29">
        <v>1.52E-2</v>
      </c>
      <c r="F29">
        <v>9.1000000000000004E-3</v>
      </c>
      <c r="G29">
        <v>5.1000000000000004E-3</v>
      </c>
      <c r="H29">
        <f t="shared" si="4"/>
        <v>3.04E-2</v>
      </c>
      <c r="I29">
        <f t="shared" si="3"/>
        <v>1.8200000000000001E-2</v>
      </c>
      <c r="J29">
        <f t="shared" si="2"/>
        <v>1.0200000000000001E-2</v>
      </c>
      <c r="K29" s="1" t="s">
        <v>155</v>
      </c>
    </row>
    <row r="30" spans="1:11">
      <c r="B30">
        <v>1</v>
      </c>
      <c r="C30" t="s">
        <v>118</v>
      </c>
      <c r="D30" t="s">
        <v>116</v>
      </c>
      <c r="E30">
        <v>1.6799999999999999E-2</v>
      </c>
      <c r="F30">
        <v>1.34E-2</v>
      </c>
      <c r="G30">
        <v>8.9999999999999993E-3</v>
      </c>
      <c r="H30">
        <f t="shared" si="4"/>
        <v>1.6799999999999999E-2</v>
      </c>
      <c r="I30">
        <f>B30*F30</f>
        <v>1.34E-2</v>
      </c>
      <c r="J30">
        <f t="shared" si="2"/>
        <v>8.9999999999999993E-3</v>
      </c>
      <c r="K30" s="1" t="s">
        <v>117</v>
      </c>
    </row>
    <row r="31" spans="1:11">
      <c r="B31">
        <v>1</v>
      </c>
      <c r="C31" t="s">
        <v>131</v>
      </c>
      <c r="D31" t="s">
        <v>130</v>
      </c>
      <c r="E31">
        <v>3.6400000000000002E-2</v>
      </c>
      <c r="F31">
        <v>2.4199999999999999E-2</v>
      </c>
      <c r="G31">
        <v>1.32E-2</v>
      </c>
      <c r="H31">
        <f t="shared" ref="H31:H39" si="5">B31*E31</f>
        <v>3.6400000000000002E-2</v>
      </c>
      <c r="I31">
        <f t="shared" si="3"/>
        <v>2.4199999999999999E-2</v>
      </c>
      <c r="J31">
        <f t="shared" si="2"/>
        <v>1.32E-2</v>
      </c>
      <c r="K31" s="1" t="s">
        <v>156</v>
      </c>
    </row>
    <row r="32" spans="1:11">
      <c r="B32">
        <v>2</v>
      </c>
      <c r="C32" t="s">
        <v>133</v>
      </c>
      <c r="D32" t="s">
        <v>132</v>
      </c>
      <c r="E32">
        <v>2.1499999999999998E-2</v>
      </c>
      <c r="F32">
        <v>1.6400000000000001E-2</v>
      </c>
      <c r="G32">
        <v>1.32E-2</v>
      </c>
      <c r="H32">
        <f t="shared" si="5"/>
        <v>4.2999999999999997E-2</v>
      </c>
      <c r="I32">
        <f t="shared" si="3"/>
        <v>3.2800000000000003E-2</v>
      </c>
      <c r="J32">
        <f t="shared" si="2"/>
        <v>2.64E-2</v>
      </c>
      <c r="K32" s="1" t="s">
        <v>157</v>
      </c>
    </row>
    <row r="33" spans="2:11">
      <c r="B33">
        <v>1</v>
      </c>
      <c r="C33" t="s">
        <v>154</v>
      </c>
      <c r="D33" t="s">
        <v>152</v>
      </c>
      <c r="E33">
        <v>1.52E-2</v>
      </c>
      <c r="F33">
        <v>9.1000000000000004E-3</v>
      </c>
      <c r="G33">
        <v>5.1000000000000004E-3</v>
      </c>
      <c r="H33">
        <f t="shared" si="5"/>
        <v>1.52E-2</v>
      </c>
      <c r="I33">
        <f t="shared" si="3"/>
        <v>9.1000000000000004E-3</v>
      </c>
      <c r="J33">
        <f t="shared" si="2"/>
        <v>5.1000000000000004E-3</v>
      </c>
      <c r="K33" s="1" t="s">
        <v>153</v>
      </c>
    </row>
    <row r="34" spans="2:11">
      <c r="B34">
        <v>3</v>
      </c>
      <c r="C34" t="s">
        <v>52</v>
      </c>
      <c r="D34" t="s">
        <v>14</v>
      </c>
      <c r="E34">
        <v>0.8</v>
      </c>
      <c r="F34">
        <v>0.61199999999999999</v>
      </c>
      <c r="G34">
        <v>0.313</v>
      </c>
      <c r="H34">
        <f t="shared" si="5"/>
        <v>2.4000000000000004</v>
      </c>
      <c r="I34">
        <f t="shared" si="3"/>
        <v>1.8359999999999999</v>
      </c>
      <c r="J34">
        <f t="shared" si="2"/>
        <v>0.93900000000000006</v>
      </c>
      <c r="K34" s="1" t="s">
        <v>51</v>
      </c>
    </row>
    <row r="35" spans="2:11">
      <c r="B35">
        <v>4</v>
      </c>
      <c r="C35" t="s">
        <v>54</v>
      </c>
      <c r="D35" t="s">
        <v>15</v>
      </c>
      <c r="E35">
        <v>0.42499999999999999</v>
      </c>
      <c r="F35">
        <v>0.191</v>
      </c>
      <c r="G35">
        <v>0.107</v>
      </c>
      <c r="H35">
        <f t="shared" si="5"/>
        <v>1.7</v>
      </c>
      <c r="I35">
        <f t="shared" si="3"/>
        <v>0.76400000000000001</v>
      </c>
      <c r="J35">
        <f t="shared" si="2"/>
        <v>0.42799999999999999</v>
      </c>
      <c r="K35" s="1" t="s">
        <v>53</v>
      </c>
    </row>
    <row r="36" spans="2:11">
      <c r="B36">
        <v>5</v>
      </c>
      <c r="C36" t="s">
        <v>56</v>
      </c>
      <c r="D36" t="s">
        <v>13</v>
      </c>
      <c r="E36">
        <v>2.0299999999999999E-2</v>
      </c>
      <c r="F36">
        <v>1.47E-2</v>
      </c>
      <c r="G36">
        <v>1.0500000000000001E-2</v>
      </c>
      <c r="H36">
        <f t="shared" si="5"/>
        <v>0.10149999999999999</v>
      </c>
      <c r="I36">
        <f t="shared" si="3"/>
        <v>7.3499999999999996E-2</v>
      </c>
      <c r="J36">
        <f t="shared" si="2"/>
        <v>5.2500000000000005E-2</v>
      </c>
      <c r="K36" s="1" t="s">
        <v>55</v>
      </c>
    </row>
    <row r="37" spans="2:11">
      <c r="B37">
        <v>2</v>
      </c>
      <c r="C37" t="s">
        <v>151</v>
      </c>
      <c r="D37" t="s">
        <v>147</v>
      </c>
      <c r="E37">
        <v>1.49E-2</v>
      </c>
      <c r="F37">
        <v>8.8999999999999999E-3</v>
      </c>
      <c r="G37">
        <v>5.0000000000000001E-3</v>
      </c>
      <c r="H37">
        <f t="shared" si="5"/>
        <v>2.98E-2</v>
      </c>
      <c r="I37">
        <f t="shared" si="3"/>
        <v>1.78E-2</v>
      </c>
      <c r="J37">
        <f t="shared" si="2"/>
        <v>0.01</v>
      </c>
      <c r="K37" s="1" t="s">
        <v>150</v>
      </c>
    </row>
    <row r="38" spans="2:11">
      <c r="B38">
        <v>1</v>
      </c>
      <c r="C38" t="s">
        <v>50</v>
      </c>
      <c r="D38" t="s">
        <v>16</v>
      </c>
      <c r="E38">
        <v>0.50900000000000001</v>
      </c>
      <c r="F38">
        <v>0.25700000000000001</v>
      </c>
      <c r="G38">
        <v>0.182</v>
      </c>
      <c r="H38">
        <f t="shared" si="5"/>
        <v>0.50900000000000001</v>
      </c>
      <c r="I38">
        <f t="shared" si="3"/>
        <v>0.25700000000000001</v>
      </c>
      <c r="J38">
        <f t="shared" si="2"/>
        <v>0.182</v>
      </c>
      <c r="K38" s="1" t="s">
        <v>49</v>
      </c>
    </row>
    <row r="41" spans="2:11">
      <c r="D41" t="s">
        <v>2</v>
      </c>
      <c r="H41">
        <v>80.261499999999998</v>
      </c>
      <c r="I41">
        <v>33.51</v>
      </c>
      <c r="J41">
        <v>24.6816</v>
      </c>
    </row>
    <row r="42" spans="2:11">
      <c r="C42" t="s">
        <v>161</v>
      </c>
      <c r="H42">
        <f>SUM(H29:H38)</f>
        <v>4.8821000000000003</v>
      </c>
      <c r="I42">
        <f>SUM(I29:I38)</f>
        <v>3.0460000000000003</v>
      </c>
      <c r="J42">
        <f>SUM(J29:J38)</f>
        <v>1.6754</v>
      </c>
    </row>
    <row r="43" spans="2:11">
      <c r="C43" t="s">
        <v>162</v>
      </c>
      <c r="H43">
        <f>SUM(H20:H27)</f>
        <v>5.9071999999999996</v>
      </c>
      <c r="I43">
        <f>SUM(I20:I27)</f>
        <v>3.0648</v>
      </c>
      <c r="J43">
        <f>SUM(J20:J27)</f>
        <v>1.5075000000000001</v>
      </c>
    </row>
    <row r="44" spans="2:11">
      <c r="C44" t="s">
        <v>142</v>
      </c>
      <c r="H44">
        <f>SUM(H13:H16)</f>
        <v>9.0361999999999991</v>
      </c>
      <c r="I44">
        <f>SUM(I13:I16)</f>
        <v>7.9521999999999995</v>
      </c>
      <c r="J44">
        <f>SUM(J13:J16)</f>
        <v>6.7067000000000005</v>
      </c>
    </row>
    <row r="45" spans="2:11">
      <c r="C45" t="s">
        <v>164</v>
      </c>
      <c r="H45">
        <f>SUM(H6:H11)</f>
        <v>21.331</v>
      </c>
      <c r="I45">
        <f>SUM(I6:I11)</f>
        <v>16.701999999999998</v>
      </c>
      <c r="J45">
        <f>SUM(J6:J11)</f>
        <v>13.588000000000001</v>
      </c>
    </row>
    <row r="46" spans="2:11">
      <c r="C46" t="s">
        <v>4</v>
      </c>
      <c r="H46">
        <f>H4</f>
        <v>38.5</v>
      </c>
      <c r="I46">
        <f>I4</f>
        <v>2.39</v>
      </c>
      <c r="J46">
        <f>J4</f>
        <v>0.82</v>
      </c>
    </row>
    <row r="47" spans="2:11">
      <c r="C47" t="s">
        <v>165</v>
      </c>
      <c r="H47">
        <f>H42+H43+H18</f>
        <v>11.394300000000001</v>
      </c>
      <c r="I47">
        <f>I42+I43+I18</f>
        <v>6.4657999999999998</v>
      </c>
      <c r="J47">
        <f>J42+J43+J18</f>
        <v>3.5669</v>
      </c>
    </row>
    <row r="49" spans="8:10">
      <c r="H49">
        <f>SUM(H44:H47)</f>
        <v>80.261499999999998</v>
      </c>
      <c r="I49">
        <f>SUM(I44:I47)</f>
        <v>33.51</v>
      </c>
      <c r="J49">
        <f>SUM(J44:J47)</f>
        <v>24.681600000000003</v>
      </c>
    </row>
  </sheetData>
  <hyperlinks>
    <hyperlink ref="K10" r:id="rId1"/>
    <hyperlink ref="K9" r:id="rId2"/>
    <hyperlink ref="K26" r:id="rId3"/>
    <hyperlink ref="K36" r:id="rId4"/>
    <hyperlink ref="K7" r:id="rId5"/>
    <hyperlink ref="K24" r:id="rId6"/>
    <hyperlink ref="K11" r:id="rId7"/>
    <hyperlink ref="K31" r:id="rId8"/>
    <hyperlink ref="K13" r:id="rId9"/>
    <hyperlink ref="K6" r:id="rId10"/>
    <hyperlink ref="K35" r:id="rId11"/>
    <hyperlink ref="K34" r:id="rId12"/>
    <hyperlink ref="K22" r:id="rId13"/>
    <hyperlink ref="K25" r:id="rId14"/>
    <hyperlink ref="K23" r:id="rId15"/>
    <hyperlink ref="K15" r:id="rId16"/>
    <hyperlink ref="K14" r:id="rId17"/>
    <hyperlink ref="K16" r:id="rId18"/>
    <hyperlink ref="K29" r:id="rId19"/>
    <hyperlink ref="K32" r:id="rId20"/>
    <hyperlink ref="K18" r:id="rId21"/>
    <hyperlink ref="K8" r:id="rId22"/>
    <hyperlink ref="K20" r:id="rId23"/>
    <hyperlink ref="K21" r:id="rId24"/>
    <hyperlink ref="K27" r:id="rId25"/>
    <hyperlink ref="K30" r:id="rId26"/>
    <hyperlink ref="K33" r:id="rId27"/>
    <hyperlink ref="K37" r:id="rId28"/>
    <hyperlink ref="K38" r:id="rId29"/>
  </hyperlinks>
  <pageMargins left="0.7" right="0.7" top="0.78740157499999996" bottom="0.78740157499999996" header="0.3" footer="0.3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"/>
  <sheetViews>
    <sheetView topLeftCell="A5" workbookViewId="0">
      <selection activeCell="B21" sqref="B21"/>
    </sheetView>
  </sheetViews>
  <sheetFormatPr baseColWidth="10" defaultRowHeight="15"/>
  <sheetData>
    <row r="1" spans="1:3">
      <c r="A1" t="s">
        <v>57</v>
      </c>
      <c r="B1" t="s">
        <v>78</v>
      </c>
      <c r="C1" t="s">
        <v>129</v>
      </c>
    </row>
    <row r="2" spans="1:3">
      <c r="A2" t="s">
        <v>58</v>
      </c>
      <c r="B2" t="s">
        <v>79</v>
      </c>
      <c r="C2" t="s">
        <v>129</v>
      </c>
    </row>
    <row r="3" spans="1:3">
      <c r="A3" t="s">
        <v>59</v>
      </c>
      <c r="B3" t="s">
        <v>78</v>
      </c>
      <c r="C3" t="s">
        <v>129</v>
      </c>
    </row>
    <row r="4" spans="1:3">
      <c r="A4" t="s">
        <v>60</v>
      </c>
      <c r="B4" t="s">
        <v>79</v>
      </c>
      <c r="C4" t="s">
        <v>129</v>
      </c>
    </row>
    <row r="5" spans="1:3">
      <c r="A5" t="s">
        <v>61</v>
      </c>
      <c r="B5" t="s">
        <v>80</v>
      </c>
      <c r="C5" t="s">
        <v>129</v>
      </c>
    </row>
    <row r="6" spans="1:3">
      <c r="A6" t="s">
        <v>62</v>
      </c>
      <c r="B6" t="s">
        <v>80</v>
      </c>
      <c r="C6" t="s">
        <v>129</v>
      </c>
    </row>
    <row r="7" spans="1:3">
      <c r="A7" t="s">
        <v>63</v>
      </c>
      <c r="B7" t="s">
        <v>81</v>
      </c>
      <c r="C7" t="s">
        <v>129</v>
      </c>
    </row>
    <row r="8" spans="1:3">
      <c r="A8" t="s">
        <v>64</v>
      </c>
      <c r="B8" t="s">
        <v>81</v>
      </c>
      <c r="C8" t="s">
        <v>129</v>
      </c>
    </row>
    <row r="9" spans="1:3">
      <c r="A9" t="s">
        <v>65</v>
      </c>
      <c r="B9" t="s">
        <v>81</v>
      </c>
      <c r="C9" t="s">
        <v>129</v>
      </c>
    </row>
    <row r="10" spans="1:3">
      <c r="A10" t="s">
        <v>66</v>
      </c>
      <c r="B10" t="s">
        <v>81</v>
      </c>
      <c r="C10" t="s">
        <v>129</v>
      </c>
    </row>
    <row r="11" spans="1:3">
      <c r="A11" t="s">
        <v>67</v>
      </c>
      <c r="B11" t="s">
        <v>78</v>
      </c>
      <c r="C11" t="s">
        <v>129</v>
      </c>
    </row>
    <row r="12" spans="1:3">
      <c r="A12" t="s">
        <v>68</v>
      </c>
      <c r="B12" t="s">
        <v>81</v>
      </c>
      <c r="C12" t="s">
        <v>129</v>
      </c>
    </row>
    <row r="13" spans="1:3">
      <c r="A13" t="s">
        <v>69</v>
      </c>
      <c r="B13" t="s">
        <v>37</v>
      </c>
    </row>
    <row r="14" spans="1:3">
      <c r="A14" t="s">
        <v>70</v>
      </c>
      <c r="B14" t="s">
        <v>86</v>
      </c>
      <c r="C14" t="s">
        <v>129</v>
      </c>
    </row>
    <row r="15" spans="1:3">
      <c r="A15" t="s">
        <v>71</v>
      </c>
      <c r="B15" t="s">
        <v>86</v>
      </c>
      <c r="C15" t="s">
        <v>129</v>
      </c>
    </row>
    <row r="16" spans="1:3">
      <c r="A16" t="s">
        <v>72</v>
      </c>
      <c r="B16" t="s">
        <v>87</v>
      </c>
      <c r="C16" t="s">
        <v>125</v>
      </c>
    </row>
    <row r="17" spans="1:3">
      <c r="A17" t="s">
        <v>73</v>
      </c>
      <c r="B17" t="s">
        <v>87</v>
      </c>
      <c r="C17" t="s">
        <v>125</v>
      </c>
    </row>
    <row r="18" spans="1:3">
      <c r="A18" t="s">
        <v>74</v>
      </c>
      <c r="B18" t="s">
        <v>87</v>
      </c>
      <c r="C18" t="s">
        <v>125</v>
      </c>
    </row>
    <row r="19" spans="1:3">
      <c r="A19" t="s">
        <v>75</v>
      </c>
      <c r="B19" t="s">
        <v>87</v>
      </c>
      <c r="C19" t="s">
        <v>125</v>
      </c>
    </row>
    <row r="20" spans="1:3">
      <c r="A20" t="s">
        <v>76</v>
      </c>
      <c r="B20" t="s">
        <v>79</v>
      </c>
      <c r="C20" t="s">
        <v>129</v>
      </c>
    </row>
    <row r="21" spans="1:3">
      <c r="A21" t="s">
        <v>77</v>
      </c>
      <c r="B21" t="s">
        <v>87</v>
      </c>
      <c r="C21" t="s">
        <v>125</v>
      </c>
    </row>
    <row r="22" spans="1:3">
      <c r="A22" t="s">
        <v>82</v>
      </c>
      <c r="B22" t="s">
        <v>85</v>
      </c>
      <c r="C22" t="s">
        <v>129</v>
      </c>
    </row>
    <row r="23" spans="1:3">
      <c r="A23" t="s">
        <v>83</v>
      </c>
      <c r="B23" t="s">
        <v>85</v>
      </c>
      <c r="C23" t="s">
        <v>129</v>
      </c>
    </row>
    <row r="24" spans="1:3">
      <c r="A24" t="s">
        <v>84</v>
      </c>
      <c r="B24" t="s">
        <v>81</v>
      </c>
      <c r="C24" t="s">
        <v>129</v>
      </c>
    </row>
    <row r="25" spans="1:3">
      <c r="A25" t="s">
        <v>88</v>
      </c>
      <c r="B25" t="s">
        <v>81</v>
      </c>
      <c r="C25" t="s">
        <v>129</v>
      </c>
    </row>
    <row r="26" spans="1:3">
      <c r="A26" t="s">
        <v>128</v>
      </c>
      <c r="B26" t="s">
        <v>81</v>
      </c>
      <c r="C26" t="s">
        <v>129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1" sqref="C1"/>
    </sheetView>
  </sheetViews>
  <sheetFormatPr baseColWidth="10" defaultRowHeight="15"/>
  <sheetData>
    <row r="1" spans="1:3">
      <c r="A1" t="s">
        <v>89</v>
      </c>
      <c r="B1" t="s">
        <v>108</v>
      </c>
      <c r="C1" t="s">
        <v>125</v>
      </c>
    </row>
    <row r="2" spans="1:3">
      <c r="A2" t="s">
        <v>90</v>
      </c>
      <c r="B2" t="s">
        <v>107</v>
      </c>
      <c r="C2" t="s">
        <v>125</v>
      </c>
    </row>
    <row r="3" spans="1:3">
      <c r="A3" t="s">
        <v>91</v>
      </c>
      <c r="B3" t="s">
        <v>107</v>
      </c>
      <c r="C3" t="s">
        <v>125</v>
      </c>
    </row>
    <row r="4" spans="1:3">
      <c r="A4" t="s">
        <v>92</v>
      </c>
      <c r="B4" t="s">
        <v>108</v>
      </c>
      <c r="C4" t="s">
        <v>125</v>
      </c>
    </row>
    <row r="5" spans="1:3">
      <c r="A5" t="s">
        <v>93</v>
      </c>
      <c r="B5" t="s">
        <v>109</v>
      </c>
      <c r="C5" t="s">
        <v>129</v>
      </c>
    </row>
    <row r="6" spans="1:3">
      <c r="A6" t="s">
        <v>94</v>
      </c>
      <c r="B6" t="s">
        <v>110</v>
      </c>
      <c r="C6" t="s">
        <v>129</v>
      </c>
    </row>
    <row r="7" spans="1:3">
      <c r="A7" t="s">
        <v>95</v>
      </c>
      <c r="B7" t="s">
        <v>107</v>
      </c>
      <c r="C7" t="s">
        <v>125</v>
      </c>
    </row>
    <row r="8" spans="1:3">
      <c r="A8" t="s">
        <v>96</v>
      </c>
      <c r="B8" t="s">
        <v>108</v>
      </c>
      <c r="C8" t="s">
        <v>125</v>
      </c>
    </row>
    <row r="9" spans="1:3">
      <c r="A9" t="s">
        <v>97</v>
      </c>
      <c r="B9" t="s">
        <v>112</v>
      </c>
      <c r="C9" t="s">
        <v>129</v>
      </c>
    </row>
    <row r="10" spans="1:3">
      <c r="A10" t="s">
        <v>98</v>
      </c>
      <c r="B10" t="s">
        <v>110</v>
      </c>
      <c r="C10" t="s">
        <v>129</v>
      </c>
    </row>
    <row r="11" spans="1:3">
      <c r="A11" t="s">
        <v>99</v>
      </c>
      <c r="B11" t="s">
        <v>110</v>
      </c>
      <c r="C11" t="s">
        <v>129</v>
      </c>
    </row>
    <row r="12" spans="1:3">
      <c r="A12" t="s">
        <v>100</v>
      </c>
      <c r="B12" t="s">
        <v>110</v>
      </c>
      <c r="C12" t="s">
        <v>129</v>
      </c>
    </row>
    <row r="13" spans="1:3">
      <c r="A13" t="s">
        <v>101</v>
      </c>
      <c r="B13" t="s">
        <v>110</v>
      </c>
      <c r="C13" t="s">
        <v>129</v>
      </c>
    </row>
    <row r="14" spans="1:3">
      <c r="A14" t="s">
        <v>102</v>
      </c>
      <c r="B14" t="s">
        <v>112</v>
      </c>
      <c r="C14" t="s">
        <v>129</v>
      </c>
    </row>
    <row r="15" spans="1:3">
      <c r="A15" t="s">
        <v>103</v>
      </c>
      <c r="B15" t="s">
        <v>111</v>
      </c>
      <c r="C15" t="s">
        <v>125</v>
      </c>
    </row>
    <row r="16" spans="1:3">
      <c r="A16" t="s">
        <v>104</v>
      </c>
      <c r="B16" t="s">
        <v>110</v>
      </c>
      <c r="C16" t="s">
        <v>129</v>
      </c>
    </row>
    <row r="17" spans="1:3">
      <c r="A17" t="s">
        <v>105</v>
      </c>
      <c r="B17" t="s">
        <v>110</v>
      </c>
      <c r="C17" t="s">
        <v>129</v>
      </c>
    </row>
    <row r="18" spans="1:3">
      <c r="A18" t="s">
        <v>106</v>
      </c>
      <c r="B18" t="s">
        <v>108</v>
      </c>
      <c r="C18" t="s">
        <v>125</v>
      </c>
    </row>
    <row r="19" spans="1:3">
      <c r="A19" t="s">
        <v>114</v>
      </c>
      <c r="B19" t="s">
        <v>115</v>
      </c>
      <c r="C19" t="s">
        <v>129</v>
      </c>
    </row>
    <row r="20" spans="1:3">
      <c r="A20" t="s">
        <v>126</v>
      </c>
      <c r="B20">
        <v>0</v>
      </c>
      <c r="C20" t="s">
        <v>129</v>
      </c>
    </row>
    <row r="21" spans="1:3">
      <c r="A21" t="s">
        <v>127</v>
      </c>
      <c r="B21" t="s">
        <v>113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Kostenüberschlag</vt:lpstr>
      <vt:lpstr>Kondensatoren</vt:lpstr>
      <vt:lpstr>Widerstände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Vetter</dc:creator>
  <cp:lastModifiedBy>Johanna Vetter</cp:lastModifiedBy>
  <cp:lastPrinted>2019-03-25T16:28:49Z</cp:lastPrinted>
  <dcterms:created xsi:type="dcterms:W3CDTF">2019-03-21T13:39:32Z</dcterms:created>
  <dcterms:modified xsi:type="dcterms:W3CDTF">2019-04-02T09:46:03Z</dcterms:modified>
</cp:coreProperties>
</file>